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data4.xml" ContentType="application/vnd.openxmlformats-officedocument.drawingml.diagramData+xml"/>
  <Override PartName="/xl/diagrams/colors6.xml" ContentType="application/vnd.openxmlformats-officedocument.drawingml.diagramColors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2.xml" ContentType="application/vnd.openxmlformats-officedocument.drawingml.diagramData+xml"/>
  <Override PartName="/xl/diagrams/colors4.xml" ContentType="application/vnd.openxmlformats-officedocument.drawingml.diagramColors+xml"/>
  <Override PartName="/xl/tables/table2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Default Extension="wmf" ContentType="image/x-wmf"/>
  <Override PartName="/xl/diagrams/colors2.xml" ContentType="application/vnd.openxmlformats-officedocument.drawingml.diagramColors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1.xml" ContentType="application/vnd.openxmlformats-officedocument.drawingml.diagramStyle+xml"/>
  <Override PartName="/xl/worksheets/sheet3.xml" ContentType="application/vnd.openxmlformats-officedocument.spreadsheetml.worksheet+xml"/>
  <Override PartName="/xl/diagrams/colors11.xml" ContentType="application/vnd.openxmlformats-officedocument.drawingml.diagramColors+xml"/>
  <Override PartName="/xl/worksheets/sheet1.xml" ContentType="application/vnd.openxmlformats-officedocument.spreadsheetml.worksheet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iagrams/layout4.xml" ContentType="application/vnd.openxmlformats-officedocument.drawingml.diagramLayout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data8.xml" ContentType="application/vnd.openxmlformats-officedocument.drawingml.diagramData+xml"/>
  <Override PartName="/xl/diagrams/data9.xml" ContentType="application/vnd.openxmlformats-officedocument.drawingml.diagramData+xml"/>
  <Override PartName="/xl/diagrams/layout2.xml" ContentType="application/vnd.openxmlformats-officedocument.drawingml.diagramLayout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quickStyle4.xml" ContentType="application/vnd.openxmlformats-officedocument.drawingml.diagramStyle+xml"/>
  <Override PartName="/xl/diagrams/data6.xml" ContentType="application/vnd.openxmlformats-officedocument.drawingml.diagramData+xml"/>
  <Override PartName="/xl/diagrams/data7.xml" ContentType="application/vnd.openxmlformats-officedocument.drawingml.diagramData+xml"/>
  <Override PartName="/xl/diagrams/colors8.xml" ContentType="application/vnd.openxmlformats-officedocument.drawingml.diagramColors+xml"/>
  <Override PartName="/xl/diagrams/colors9.xml" ContentType="application/vnd.openxmlformats-officedocument.drawingml.diagramColor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diagrams/quickStyle2.xml" ContentType="application/vnd.openxmlformats-officedocument.drawingml.diagramStyle+xml"/>
  <Override PartName="/xl/diagrams/data5.xml" ContentType="application/vnd.openxmlformats-officedocument.drawingml.diagramData+xml"/>
  <Override PartName="/xl/diagrams/colors7.xml" ContentType="application/vnd.openxmlformats-officedocument.drawingml.diagramColor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diagrams/data3.xml" ContentType="application/vnd.openxmlformats-officedocument.drawingml.diagramData+xml"/>
  <Override PartName="/xl/diagrams/colors3.xml" ContentType="application/vnd.openxmlformats-officedocument.drawingml.diagramColors+xml"/>
  <Override PartName="/xl/diagrams/colors5.xml" ContentType="application/vnd.openxmlformats-officedocument.drawingml.diagramColor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jpeg" ContentType="image/jpeg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2.xml" ContentType="application/vnd.openxmlformats-officedocument.drawingml.diagram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iagrams/quickStyle10.xml" ContentType="application/vnd.openxmlformats-officedocument.drawingml.diagramStyle+xml"/>
  <Override PartName="/xl/diagrams/colors12.xml" ContentType="application/vnd.openxmlformats-officedocument.drawingml.diagramColor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10.xml" ContentType="application/vnd.openxmlformats-officedocument.drawingml.diagramColor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105" windowWidth="14805" windowHeight="8010" activeTab="1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</sheets>
  <definedNames>
    <definedName name="Animal">Sheet11!$B$2:$B$6</definedName>
    <definedName name="Bird">Sheet11!$D$2:$D$4</definedName>
    <definedName name="Fruit">Sheet11!$A$2:$A$5</definedName>
    <definedName name="Vegetable">Sheet11!$C$2:$C$3</definedName>
  </definedNames>
  <calcPr calcId="124519"/>
</workbook>
</file>

<file path=xl/calcChain.xml><?xml version="1.0" encoding="utf-8"?>
<calcChain xmlns="http://schemas.openxmlformats.org/spreadsheetml/2006/main">
  <c r="L14" i="10"/>
  <c r="L15"/>
  <c r="J38"/>
  <c r="J37"/>
  <c r="J36"/>
  <c r="H37"/>
  <c r="H35"/>
  <c r="H36"/>
  <c r="K32"/>
  <c r="K31"/>
  <c r="K30"/>
  <c r="K29"/>
  <c r="H22"/>
  <c r="M13"/>
  <c r="M14"/>
  <c r="M15"/>
  <c r="M16"/>
  <c r="M12"/>
  <c r="L12"/>
  <c r="L13"/>
  <c r="L16"/>
  <c r="O30" i="9"/>
  <c r="J36"/>
  <c r="K30"/>
  <c r="K31" s="1"/>
  <c r="K25"/>
  <c r="H25"/>
  <c r="L16"/>
  <c r="H4"/>
  <c r="H5"/>
  <c r="H6"/>
  <c r="H7"/>
  <c r="H3"/>
  <c r="G4"/>
  <c r="G5"/>
  <c r="G6"/>
  <c r="G7"/>
  <c r="G3"/>
  <c r="I16" i="7"/>
  <c r="I15"/>
  <c r="I14"/>
  <c r="F10" i="3"/>
  <c r="F9"/>
  <c r="F11"/>
  <c r="F4"/>
  <c r="F5"/>
  <c r="F6"/>
  <c r="F7"/>
  <c r="F8"/>
  <c r="I10" i="2"/>
  <c r="L7"/>
  <c r="L8"/>
  <c r="L9"/>
  <c r="L10"/>
  <c r="L6"/>
  <c r="K7"/>
  <c r="K8"/>
  <c r="K9"/>
  <c r="K10"/>
  <c r="K6"/>
  <c r="J7"/>
  <c r="M7" s="1"/>
  <c r="J8"/>
  <c r="M8" s="1"/>
  <c r="J9"/>
  <c r="M9" s="1"/>
  <c r="J10"/>
  <c r="M10" s="1"/>
  <c r="J6"/>
  <c r="M6" s="1"/>
  <c r="I7"/>
  <c r="I8"/>
  <c r="I9"/>
  <c r="I6"/>
  <c r="G5" i="1"/>
  <c r="G6"/>
  <c r="G7"/>
  <c r="G4"/>
  <c r="G10" l="1"/>
  <c r="G9"/>
  <c r="G8"/>
  <c r="K8" s="1"/>
  <c r="D14" i="2"/>
  <c r="D21"/>
  <c r="D22"/>
  <c r="D20"/>
  <c r="D15"/>
  <c r="D16"/>
</calcChain>
</file>

<file path=xl/sharedStrings.xml><?xml version="1.0" encoding="utf-8"?>
<sst xmlns="http://schemas.openxmlformats.org/spreadsheetml/2006/main" count="397" uniqueCount="250">
  <si>
    <t>salary status of a multinational company</t>
  </si>
  <si>
    <t>name</t>
  </si>
  <si>
    <t>samina</t>
  </si>
  <si>
    <t>Rahim</t>
  </si>
  <si>
    <t>Rita</t>
  </si>
  <si>
    <t>Mina</t>
  </si>
  <si>
    <t>Jan</t>
  </si>
  <si>
    <t>Feb</t>
  </si>
  <si>
    <t>Mar</t>
  </si>
  <si>
    <t>Apr</t>
  </si>
  <si>
    <t>May</t>
  </si>
  <si>
    <t>balance</t>
  </si>
  <si>
    <t>Max</t>
  </si>
  <si>
    <t>Total</t>
  </si>
  <si>
    <t>Min</t>
  </si>
  <si>
    <t>discount</t>
  </si>
  <si>
    <t>now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</si>
  <si>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</si>
  <si>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</si>
  <si>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</si>
  <si>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</si>
  <si>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</si>
  <si>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</si>
  <si>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</si>
  <si>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</si>
  <si>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</si>
  <si>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</si>
  <si>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</si>
  <si>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</si>
  <si>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</t>
  </si>
  <si>
    <t>sun</t>
  </si>
  <si>
    <t>mon</t>
  </si>
  <si>
    <t>tue</t>
  </si>
  <si>
    <t>wed</t>
  </si>
  <si>
    <t>thu</t>
  </si>
  <si>
    <t>fri</t>
  </si>
  <si>
    <t>Exam Result</t>
  </si>
  <si>
    <t>st name</t>
  </si>
  <si>
    <t>Rani</t>
  </si>
  <si>
    <t>Rafiq</t>
  </si>
  <si>
    <t>Hanif</t>
  </si>
  <si>
    <t>Nipa</t>
  </si>
  <si>
    <t>Labib</t>
  </si>
  <si>
    <t>Serial</t>
  </si>
  <si>
    <t>sub_1</t>
  </si>
  <si>
    <t>sub_4</t>
  </si>
  <si>
    <t>sub_3</t>
  </si>
  <si>
    <t>sub_2</t>
  </si>
  <si>
    <t>sub_5</t>
  </si>
  <si>
    <t>total</t>
  </si>
  <si>
    <t>avg</t>
  </si>
  <si>
    <t>min</t>
  </si>
  <si>
    <t>max</t>
  </si>
  <si>
    <t>grade</t>
  </si>
  <si>
    <t>position (highest total)</t>
  </si>
  <si>
    <t>position (lowest total)</t>
  </si>
  <si>
    <t>avg mark</t>
  </si>
  <si>
    <t>A+</t>
  </si>
  <si>
    <t>70-79</t>
  </si>
  <si>
    <t>A</t>
  </si>
  <si>
    <t>60–69</t>
  </si>
  <si>
    <t>A-</t>
  </si>
  <si>
    <t>50–59</t>
  </si>
  <si>
    <t>B</t>
  </si>
  <si>
    <t>40–49</t>
  </si>
  <si>
    <t>C</t>
  </si>
  <si>
    <t>33-39</t>
  </si>
  <si>
    <t>D</t>
  </si>
  <si>
    <t>0-32</t>
  </si>
  <si>
    <t>F</t>
  </si>
  <si>
    <t>80-100</t>
  </si>
  <si>
    <t>item name</t>
  </si>
  <si>
    <t>details</t>
  </si>
  <si>
    <t>price</t>
  </si>
  <si>
    <t>quantity</t>
  </si>
  <si>
    <t>egg</t>
  </si>
  <si>
    <t>biscuit</t>
  </si>
  <si>
    <t>bread</t>
  </si>
  <si>
    <t>chocolate</t>
  </si>
  <si>
    <t>chips</t>
  </si>
  <si>
    <t>Explore Yourselve</t>
  </si>
  <si>
    <t xml:space="preserve">name </t>
  </si>
  <si>
    <t>age</t>
  </si>
  <si>
    <t>occupation</t>
  </si>
  <si>
    <t>email</t>
  </si>
  <si>
    <t>phone</t>
  </si>
  <si>
    <t>Rasel</t>
  </si>
  <si>
    <t>pavel</t>
  </si>
  <si>
    <t>Mitu</t>
  </si>
  <si>
    <t>Rajib</t>
  </si>
  <si>
    <t>driver</t>
  </si>
  <si>
    <t>Student</t>
  </si>
  <si>
    <t>teacher</t>
  </si>
  <si>
    <t>doctor</t>
  </si>
  <si>
    <t>rasfk@f</t>
  </si>
  <si>
    <t>shf@wf</t>
  </si>
  <si>
    <t>jshcyusg@d</t>
  </si>
  <si>
    <t>Dahduh@</t>
  </si>
  <si>
    <t>jsbfj@gj</t>
  </si>
  <si>
    <t>Sipon</t>
  </si>
  <si>
    <t>thief</t>
  </si>
  <si>
    <t>ti@fjff</t>
  </si>
  <si>
    <t>category</t>
  </si>
  <si>
    <t>amount</t>
  </si>
  <si>
    <t>date</t>
  </si>
  <si>
    <t>Daily teffen</t>
  </si>
  <si>
    <t>salary</t>
  </si>
  <si>
    <t>office rent</t>
  </si>
  <si>
    <t>14/10/2024</t>
  </si>
  <si>
    <t>kamal</t>
  </si>
  <si>
    <t>Sagor</t>
  </si>
  <si>
    <t>Runa</t>
  </si>
  <si>
    <t>parvin</t>
  </si>
  <si>
    <t>Category</t>
  </si>
  <si>
    <t>tranport</t>
  </si>
  <si>
    <t>Student name</t>
  </si>
  <si>
    <t>Exam name</t>
  </si>
  <si>
    <t>Exam date</t>
  </si>
  <si>
    <t>Exam points</t>
  </si>
  <si>
    <t>James Walker</t>
  </si>
  <si>
    <t>Biology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</si>
  <si>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</si>
  <si>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</si>
  <si>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</si>
  <si>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</si>
  <si>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</si>
  <si>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</si>
  <si>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</si>
  <si>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</si>
  <si>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</si>
  <si>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Task number</t>
  </si>
  <si>
    <t>Employee name</t>
  </si>
  <si>
    <t>Task name</t>
  </si>
  <si>
    <t>Task type</t>
  </si>
  <si>
    <t>Start date</t>
  </si>
  <si>
    <t>Status</t>
  </si>
  <si>
    <t>Jake Moss</t>
  </si>
  <si>
    <t>Incoming feeds problems</t>
  </si>
  <si>
    <t>Bugfix</t>
  </si>
  <si>
    <t>29/05/2016</t>
  </si>
  <si>
    <t>New</t>
  </si>
  <si>
    <t>Upload Video Improvements</t>
  </si>
  <si>
    <t>Feature</t>
  </si>
  <si>
    <t>14/05/2016</t>
  </si>
  <si>
    <t>In Progress</t>
  </si>
  <si>
    <t>Oliver Bradley</t>
  </si>
  <si>
    <t>Make trial account expired page</t>
  </si>
  <si>
    <t>20/05/2016</t>
  </si>
  <si>
    <t>Demo Account Logic</t>
  </si>
  <si>
    <t>13/05/2016</t>
  </si>
  <si>
    <t>Closed</t>
  </si>
  <si>
    <t>Adam Clark</t>
  </si>
  <si>
    <t>Gallery page - bug in console</t>
  </si>
  <si>
    <t>27/05/2016</t>
  </si>
  <si>
    <t>Rejected</t>
  </si>
  <si>
    <t>Gallery Improvements</t>
  </si>
  <si>
    <t>Notifications - functionality</t>
  </si>
  <si>
    <t>Bugs on platform</t>
  </si>
  <si>
    <t>Disable dynamic creation of categories</t>
  </si>
  <si>
    <t>Registration email</t>
  </si>
  <si>
    <t xml:space="preserve">title </t>
  </si>
  <si>
    <t xml:space="preserve">nasta </t>
  </si>
  <si>
    <t>advertising</t>
  </si>
  <si>
    <t>expence title</t>
  </si>
  <si>
    <t>transport</t>
  </si>
  <si>
    <t>supply</t>
  </si>
  <si>
    <t>big</t>
  </si>
  <si>
    <t>pit</t>
  </si>
  <si>
    <t>difference from tody</t>
  </si>
  <si>
    <t>28/10/2024</t>
  </si>
  <si>
    <t>Currency</t>
  </si>
  <si>
    <t>Accounting</t>
  </si>
  <si>
    <t>Date</t>
  </si>
  <si>
    <t>Number</t>
  </si>
  <si>
    <t>Long Date</t>
  </si>
  <si>
    <t>after 100 days</t>
  </si>
  <si>
    <t>now time</t>
  </si>
  <si>
    <t>number</t>
  </si>
  <si>
    <t>num</t>
  </si>
  <si>
    <t>AND use</t>
  </si>
  <si>
    <t>OR use</t>
  </si>
  <si>
    <t>total of Jan from sheet 1</t>
  </si>
  <si>
    <r>
      <t xml:space="preserve">password is: </t>
    </r>
    <r>
      <rPr>
        <b/>
        <sz val="11"/>
        <color rgb="FFFF0000"/>
        <rFont val="Calibri"/>
        <family val="2"/>
        <scheme val="minor"/>
      </rPr>
      <t>123456</t>
    </r>
  </si>
  <si>
    <t>karim</t>
  </si>
  <si>
    <t>rahim</t>
  </si>
  <si>
    <t>sajib</t>
  </si>
  <si>
    <t>rana</t>
  </si>
  <si>
    <t>nipa</t>
  </si>
  <si>
    <t>rasel</t>
  </si>
  <si>
    <t>mitu</t>
  </si>
  <si>
    <t>basu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</si>
  <si>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</si>
  <si>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</si>
  <si>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</si>
  <si>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</si>
  <si>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</si>
  <si>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</si>
  <si>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</si>
  <si>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</si>
  <si>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Saturday</t>
  </si>
  <si>
    <t>Sunday</t>
  </si>
  <si>
    <t>Monday</t>
  </si>
  <si>
    <t>Tuesday</t>
  </si>
  <si>
    <t>Wednesday</t>
  </si>
  <si>
    <t>Thursday</t>
  </si>
  <si>
    <t>Friday</t>
  </si>
  <si>
    <t>fgfgfg</t>
  </si>
  <si>
    <t>ghg</t>
  </si>
  <si>
    <t>gg</t>
  </si>
  <si>
    <t>gjgj</t>
  </si>
  <si>
    <t>gj</t>
  </si>
  <si>
    <t>NID</t>
  </si>
  <si>
    <t>marks</t>
  </si>
  <si>
    <t>No duplicate allow</t>
  </si>
  <si>
    <t>mobile</t>
  </si>
  <si>
    <t>01716627987</t>
  </si>
  <si>
    <t>01500632874</t>
  </si>
  <si>
    <t>01510662876</t>
  </si>
  <si>
    <t>01549632877</t>
  </si>
  <si>
    <t>01500632478</t>
  </si>
  <si>
    <t>01500632230</t>
  </si>
  <si>
    <t>01500632777</t>
  </si>
  <si>
    <t>01444632882</t>
  </si>
  <si>
    <t>015093328</t>
  </si>
  <si>
    <t>01402895</t>
  </si>
  <si>
    <t>01716627874</t>
  </si>
  <si>
    <t>task</t>
  </si>
  <si>
    <t>cleaning</t>
  </si>
  <si>
    <t>wiring</t>
  </si>
  <si>
    <t>plambing</t>
  </si>
  <si>
    <t>nursing</t>
  </si>
  <si>
    <t>driving</t>
  </si>
  <si>
    <t>Fruit</t>
  </si>
  <si>
    <t>Apple</t>
  </si>
  <si>
    <t>Banana</t>
  </si>
  <si>
    <t>Jackfruit</t>
  </si>
  <si>
    <t>Orange</t>
  </si>
  <si>
    <t>Animal</t>
  </si>
  <si>
    <t>Tiger</t>
  </si>
  <si>
    <t>Lion</t>
  </si>
  <si>
    <t>Cat</t>
  </si>
  <si>
    <t>Horse</t>
  </si>
  <si>
    <t>Bird</t>
  </si>
  <si>
    <t>Vegetable</t>
  </si>
  <si>
    <t>Carrot</t>
  </si>
  <si>
    <t>Corn</t>
  </si>
  <si>
    <t>Raino</t>
  </si>
  <si>
    <t>Eagle</t>
  </si>
  <si>
    <t>Owl</t>
  </si>
  <si>
    <t>Crow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</si>
</sst>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_-* #,##0.0[$৳-845]_-;\-* #,##0.0[$৳-845]_-;_-* &quot;-&quot;??[$৳-845]_-;_-@_-"/>
    <numFmt numFmtId="167" formatCode="0.0"/>
    <numFmt numFmtId="168" formatCode="dd/mm/yyyy;@"/>
    <numFmt numFmtId="169" formatCode="[$-F800]dddd\,\ mmmm\ dd\,\ yyyy"/>
    <numFmt numFmtId="170" formatCode=";;;"/>
  </numFmts>
  <fonts count="14">
    <font>
      <sz val="11"/>
      <color theme="1"/>
      <name val="Calibri"/>
      <family val="2"/>
      <scheme val="minor"/>
    </font>
    <font>
      <sz val="18"/>
      <color rgb="FFFF0000"/>
      <name val="Arial Black"/>
      <family val="2"/>
    </font>
    <font>
      <sz val="11"/>
      <color theme="1"/>
      <name val="Calibri"/>
      <family val="2"/>
      <scheme val="minor"/>
    </font>
    <font>
      <i/>
      <sz val="24"/>
      <color rgb="FFFF0000"/>
      <name val="Calibri"/>
      <family val="2"/>
      <scheme val="minor"/>
    </font>
    <font>
      <sz val="12"/>
      <color rgb="FF202122"/>
      <name val="Arial"/>
      <family val="2"/>
    </font>
    <font>
      <sz val="11"/>
      <color rgb="FFFF0000"/>
      <name val="Calibri"/>
      <family val="2"/>
      <scheme val="minor"/>
    </font>
    <font>
      <b/>
      <sz val="60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 Black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theme="3" tint="0.39997558519241921"/>
      </left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Dashed">
        <color theme="8" tint="-0.249977111117893"/>
      </left>
      <right/>
      <top style="mediumDashed">
        <color theme="8" tint="-0.249977111117893"/>
      </top>
      <bottom/>
      <diagonal/>
    </border>
    <border>
      <left/>
      <right/>
      <top style="mediumDashed">
        <color theme="8" tint="-0.249977111117893"/>
      </top>
      <bottom/>
      <diagonal/>
    </border>
    <border>
      <left/>
      <right style="mediumDashed">
        <color theme="8" tint="-0.249977111117893"/>
      </right>
      <top style="mediumDashed">
        <color theme="8" tint="-0.249977111117893"/>
      </top>
      <bottom/>
      <diagonal/>
    </border>
    <border>
      <left style="mediumDashed">
        <color theme="8" tint="-0.249977111117893"/>
      </left>
      <right/>
      <top/>
      <bottom/>
      <diagonal/>
    </border>
    <border>
      <left/>
      <right style="mediumDashed">
        <color theme="8" tint="-0.249977111117893"/>
      </right>
      <top/>
      <bottom/>
      <diagonal/>
    </border>
    <border>
      <left style="mediumDashed">
        <color theme="8" tint="-0.249977111117893"/>
      </left>
      <right/>
      <top/>
      <bottom style="mediumDashed">
        <color theme="8" tint="-0.249977111117893"/>
      </bottom>
      <diagonal/>
    </border>
    <border>
      <left/>
      <right/>
      <top/>
      <bottom style="mediumDashed">
        <color theme="8" tint="-0.249977111117893"/>
      </bottom>
      <diagonal/>
    </border>
    <border>
      <left/>
      <right style="mediumDashed">
        <color theme="8" tint="-0.249977111117893"/>
      </right>
      <top/>
      <bottom style="mediumDashed">
        <color theme="8" tint="-0.249977111117893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3" borderId="0" xfId="0" applyFill="1"/>
    <xf numFmtId="0" fontId="4" fillId="0" borderId="0" xfId="0" applyFont="1" applyAlignment="1">
      <alignment wrapText="1"/>
    </xf>
    <xf numFmtId="4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167" fontId="0" fillId="0" borderId="14" xfId="0" applyNumberFormat="1" applyBorder="1"/>
    <xf numFmtId="167" fontId="0" fillId="0" borderId="0" xfId="0" applyNumberFormat="1" applyBorder="1"/>
    <xf numFmtId="167" fontId="0" fillId="0" borderId="13" xfId="0" applyNumberFormat="1" applyBorder="1"/>
    <xf numFmtId="0" fontId="8" fillId="0" borderId="0" xfId="2" applyAlignment="1" applyProtection="1"/>
    <xf numFmtId="0" fontId="0" fillId="0" borderId="0" xfId="0" applyAlignment="1"/>
    <xf numFmtId="0" fontId="0" fillId="0" borderId="0" xfId="0" applyBorder="1" applyAlignment="1"/>
    <xf numFmtId="0" fontId="8" fillId="0" borderId="0" xfId="2" applyBorder="1" applyAlignment="1" applyProtection="1"/>
    <xf numFmtId="14" fontId="0" fillId="0" borderId="0" xfId="0" applyNumberFormat="1"/>
    <xf numFmtId="0" fontId="0" fillId="4" borderId="0" xfId="0" applyFont="1" applyFill="1"/>
    <xf numFmtId="0" fontId="0" fillId="4" borderId="0" xfId="0" applyNumberFormat="1" applyFont="1" applyFill="1"/>
    <xf numFmtId="0" fontId="0" fillId="0" borderId="0" xfId="0" applyFont="1"/>
    <xf numFmtId="0" fontId="0" fillId="0" borderId="0" xfId="0" applyNumberFormat="1" applyFont="1"/>
    <xf numFmtId="0" fontId="7" fillId="0" borderId="15" xfId="0" applyFont="1" applyBorder="1"/>
    <xf numFmtId="0" fontId="0" fillId="0" borderId="0" xfId="0" applyFont="1" applyBorder="1"/>
    <xf numFmtId="0" fontId="0" fillId="0" borderId="0" xfId="0" applyNumberFormat="1" applyFont="1" applyBorder="1"/>
    <xf numFmtId="0" fontId="9" fillId="0" borderId="0" xfId="0" applyFont="1"/>
    <xf numFmtId="14" fontId="0" fillId="0" borderId="16" xfId="0" applyNumberFormat="1" applyFont="1" applyBorder="1"/>
    <xf numFmtId="14" fontId="0" fillId="0" borderId="17" xfId="0" applyNumberFormat="1" applyBorder="1" applyAlignment="1">
      <alignment horizontal="right"/>
    </xf>
    <xf numFmtId="0" fontId="11" fillId="2" borderId="0" xfId="0" applyFont="1" applyFill="1"/>
    <xf numFmtId="44" fontId="11" fillId="2" borderId="0" xfId="0" applyNumberFormat="1" applyFont="1" applyFill="1"/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wrapText="1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wrapText="1"/>
    </xf>
    <xf numFmtId="0" fontId="10" fillId="2" borderId="18" xfId="0" applyFont="1" applyFill="1" applyBorder="1" applyAlignment="1">
      <alignment vertical="top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4" fontId="0" fillId="3" borderId="0" xfId="0" applyNumberFormat="1" applyFill="1"/>
    <xf numFmtId="0" fontId="0" fillId="3" borderId="0" xfId="0" applyFill="1" applyAlignment="1">
      <alignment horizontal="left" wrapText="1"/>
    </xf>
    <xf numFmtId="0" fontId="0" fillId="3" borderId="0" xfId="0" applyNumberFormat="1" applyFill="1"/>
    <xf numFmtId="0" fontId="0" fillId="5" borderId="0" xfId="0" applyFill="1"/>
    <xf numFmtId="168" fontId="0" fillId="5" borderId="0" xfId="0" applyNumberFormat="1" applyFill="1"/>
    <xf numFmtId="0" fontId="0" fillId="5" borderId="0" xfId="0" applyFill="1" applyAlignment="1">
      <alignment horizontal="left" wrapText="1"/>
    </xf>
    <xf numFmtId="0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  <xf numFmtId="169" fontId="0" fillId="6" borderId="0" xfId="0" applyNumberFormat="1" applyFill="1"/>
    <xf numFmtId="164" fontId="0" fillId="6" borderId="0" xfId="0" applyNumberFormat="1" applyFill="1"/>
    <xf numFmtId="4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18" fontId="0" fillId="3" borderId="0" xfId="0" applyNumberFormat="1" applyFill="1"/>
    <xf numFmtId="20" fontId="0" fillId="3" borderId="0" xfId="0" applyNumberFormat="1" applyFill="1"/>
    <xf numFmtId="19" fontId="0" fillId="0" borderId="0" xfId="0" applyNumberFormat="1"/>
    <xf numFmtId="22" fontId="0" fillId="0" borderId="0" xfId="0" applyNumberFormat="1"/>
    <xf numFmtId="0" fontId="0" fillId="0" borderId="0" xfId="0" applyProtection="1"/>
    <xf numFmtId="0" fontId="0" fillId="3" borderId="0" xfId="0" applyFill="1" applyProtection="1"/>
    <xf numFmtId="170" fontId="0" fillId="0" borderId="0" xfId="0" applyNumberFormat="1" applyProtection="1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Alignment="1" applyProtection="1">
      <alignment wrapText="1"/>
      <protection locked="0"/>
    </xf>
    <xf numFmtId="0" fontId="0" fillId="8" borderId="0" xfId="0" applyFill="1" applyProtection="1">
      <protection locked="0"/>
    </xf>
    <xf numFmtId="2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25">
    <dxf>
      <font>
        <color rgb="FFFF0000"/>
      </font>
      <fill>
        <patternFill>
          <fgColor auto="1"/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lightDown">
          <fgColor theme="0"/>
          <bgColor rgb="FFFFC000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  <protection locked="1" hidden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167" formatCode="0.0"/>
    </dxf>
    <dxf>
      <border diagonalUp="0" diagonalDown="0" outline="0">
        <left/>
        <right/>
        <top/>
        <bottom/>
      </border>
    </dxf>
    <dxf>
      <numFmt numFmtId="167" formatCode="0.0"/>
    </dxf>
    <dxf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iagrams/_rels/data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iagrams/_rels/data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3_1">
  <dgm:title val=""/>
  <dgm:desc val=""/>
  <dgm:catLst>
    <dgm:cat type="accent3" pri="11100"/>
  </dgm:catLst>
  <dgm:styleLbl name="node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3">
        <a:alpha val="4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3_1">
  <dgm:title val=""/>
  <dgm:desc val=""/>
  <dgm:catLst>
    <dgm:cat type="accent3" pri="11100"/>
  </dgm:catLst>
  <dgm:styleLbl name="node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3">
        <a:alpha val="4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3_3">
  <dgm:title val=""/>
  <dgm:desc val=""/>
  <dgm:catLst>
    <dgm:cat type="accent3" pri="11300"/>
  </dgm:catLst>
  <dgm:styleLbl name="node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>
        <a:shade val="80000"/>
      </a:schemeClr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>
        <a:shade val="80000"/>
      </a:schemeClr>
      <a:schemeClr val="accent3">
        <a:tint val="7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/>
    <dgm:txEffectClrLst/>
  </dgm:styleLbl>
  <dgm:styleLbl name="lnNode1">
    <dgm:fillClrLst>
      <a:schemeClr val="accent3">
        <a:shade val="80000"/>
      </a:schemeClr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shade val="80000"/>
        <a:alpha val="50000"/>
      </a:schemeClr>
      <a:schemeClr val="accent3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/>
    <dgm:txEffectClrLst/>
  </dgm:styleLbl>
  <dgm:styleLbl name="fg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9000"/>
      </a:schemeClr>
    </dgm:fillClrLst>
    <dgm:linClrLst meth="repeat">
      <a:schemeClr val="accent3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80000"/>
      </a:schemeClr>
    </dgm:fillClrLst>
    <dgm:linClrLst meth="repeat">
      <a:schemeClr val="accent3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0_2">
  <dgm:title val=""/>
  <dgm:desc val=""/>
  <dgm:catLst>
    <dgm:cat type="mainScheme" pri="10200"/>
  </dgm:catLst>
  <dgm:styleLbl name="node0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node1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lignNode1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lnNode1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node3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node4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fgImgPlace1">
    <dgm:fillClrLst meth="repeat">
      <a:schemeClr val="dk2">
        <a:tint val="4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2">
        <a:tint val="4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2">
        <a:tint val="4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dk2"/>
    </dgm:txFillClrLst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dk2"/>
    </dgm:txFillClrLst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dk2"/>
    </dgm:txFillClrLst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sst1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sst2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sst3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sst4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conFgAcc1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alignAcc1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trAlignAcc1">
    <dgm:fillClrLst meth="repeat">
      <a:schemeClr val="dk2">
        <a:alpha val="4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bgAcc1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solidFgAcc1">
    <dgm:fillClrLst meth="repeat">
      <a:schemeClr val="lt1"/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solidAlignAcc1">
    <dgm:fillClrLst meth="repeat">
      <a:schemeClr val="lt1"/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solidBgAcc1">
    <dgm:fillClrLst meth="repeat">
      <a:schemeClr val="lt1"/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2">
        <a:alpha val="90000"/>
      </a:schemeClr>
    </dgm:linClrLst>
    <dgm:effectClrLst/>
    <dgm:txLinClrLst/>
    <dgm:txFillClrLst meth="repeat">
      <a:schemeClr val="dk2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2">
        <a:alpha val="90000"/>
      </a:schemeClr>
    </dgm:linClrLst>
    <dgm:effectClrLst/>
    <dgm:txLinClrLst/>
    <dgm:txFillClrLst meth="repeat">
      <a:schemeClr val="dk2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2">
        <a:alpha val="90000"/>
      </a:schemeClr>
    </dgm:linClrLst>
    <dgm:effectClrLst/>
    <dgm:txLinClrLst/>
    <dgm:txFillClrLst meth="repeat">
      <a:schemeClr val="dk2"/>
    </dgm:txFillClrLst>
    <dgm:txEffectClrLst/>
  </dgm:styleLbl>
  <dgm:styleLbl name="fgAcc0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fgAcc2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fgAcc3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fgAcc4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1"/>
    </dgm:linClrLst>
    <dgm:effectClrLst/>
    <dgm:txLinClrLst/>
    <dgm:txFillClrLst meth="repeat">
      <a:schemeClr val="dk2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2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12125D1-9134-4555-9F23-95AC5694BB64}" type="doc">
      <dgm:prSet loTypeId="urn:microsoft.com/office/officeart/2005/8/layout/pyramid4" loCatId="pyramid" qsTypeId="urn:microsoft.com/office/officeart/2005/8/quickstyle/3d2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EDA75AB3-5730-4BEC-83AD-30B6EAD4A734}">
      <dgm:prSet phldrT="[Text]"/>
      <dgm:spPr>
        <a:blipFill rotWithShape="0">
          <a:blip xmlns:r="http://schemas.openxmlformats.org/officeDocument/2006/relationships" r:embed="rId1"/>
          <a:tile tx="0" ty="0" sx="100000" sy="100000" flip="none" algn="tl"/>
        </a:blipFill>
      </dgm:spPr>
      <dgm:t>
        <a:bodyPr/>
        <a:lstStyle/>
        <a:p>
          <a:r>
            <a:rPr lang="en-US">
              <a:blipFill>
                <a:blip xmlns:r="http://schemas.openxmlformats.org/officeDocument/2006/relationships" r:embed="rId2"/>
                <a:tile tx="0" ty="0" sx="100000" sy="100000" flip="none" algn="tl"/>
              </a:blipFill>
            </a:rPr>
            <a:t>iron</a:t>
          </a:r>
        </a:p>
      </dgm:t>
    </dgm:pt>
    <dgm:pt modelId="{53633C3E-32EA-456B-9275-66F016FC71D4}" type="parTrans" cxnId="{E70BA890-BEAA-4AFA-9322-57A286C06C76}">
      <dgm:prSet/>
      <dgm:spPr/>
      <dgm:t>
        <a:bodyPr/>
        <a:lstStyle/>
        <a:p>
          <a:endParaRPr lang="en-US"/>
        </a:p>
      </dgm:t>
    </dgm:pt>
    <dgm:pt modelId="{6871A751-3B48-45B6-873F-EB11B6F46C7B}" type="sibTrans" cxnId="{E70BA890-BEAA-4AFA-9322-57A286C06C76}">
      <dgm:prSet/>
      <dgm:spPr/>
      <dgm:t>
        <a:bodyPr/>
        <a:lstStyle/>
        <a:p>
          <a:endParaRPr lang="en-US"/>
        </a:p>
      </dgm:t>
    </dgm:pt>
    <dgm:pt modelId="{C6304C0D-B33B-457C-BAD3-906BC7B75916}">
      <dgm:prSet phldrT="[Text]"/>
      <dgm:spPr>
        <a:gradFill flip="none" rotWithShape="1">
          <a:gsLst>
            <a:gs pos="0">
              <a:srgbClr val="000082"/>
            </a:gs>
            <a:gs pos="30000">
              <a:srgbClr val="66008F"/>
            </a:gs>
            <a:gs pos="64999">
              <a:srgbClr val="BA0066"/>
            </a:gs>
            <a:gs pos="89999">
              <a:srgbClr val="FF0000"/>
            </a:gs>
            <a:gs pos="100000">
              <a:srgbClr val="FF8200"/>
            </a:gs>
          </a:gsLst>
          <a:path path="circle">
            <a:fillToRect l="100000" t="100000"/>
          </a:path>
          <a:tileRect r="-100000" b="-100000"/>
        </a:gradFill>
      </dgm:spPr>
      <dgm:t>
        <a:bodyPr/>
        <a:lstStyle/>
        <a:p>
          <a:r>
            <a:rPr lang="en-US"/>
            <a:t>tat</a:t>
          </a:r>
        </a:p>
      </dgm:t>
    </dgm:pt>
    <dgm:pt modelId="{6A0C1797-93B4-40D7-BE46-2378F1479A4C}" type="parTrans" cxnId="{D9F7D7BF-7E71-4B85-9ED2-5AB334702FDE}">
      <dgm:prSet/>
      <dgm:spPr/>
      <dgm:t>
        <a:bodyPr/>
        <a:lstStyle/>
        <a:p>
          <a:endParaRPr lang="en-US"/>
        </a:p>
      </dgm:t>
    </dgm:pt>
    <dgm:pt modelId="{B1F3A286-EE7C-47B1-9464-FB5465318E6C}" type="sibTrans" cxnId="{D9F7D7BF-7E71-4B85-9ED2-5AB334702FDE}">
      <dgm:prSet/>
      <dgm:spPr/>
      <dgm:t>
        <a:bodyPr/>
        <a:lstStyle/>
        <a:p>
          <a:endParaRPr lang="en-US"/>
        </a:p>
      </dgm:t>
    </dgm:pt>
    <dgm:pt modelId="{7E443BF1-8F48-41F3-BAB8-8EACA1D24B1E}">
      <dgm:prSet phldrT="[Text]" phldr="1"/>
      <dgm:spPr/>
      <dgm:t>
        <a:bodyPr/>
        <a:lstStyle/>
        <a:p>
          <a:endParaRPr lang="en-US"/>
        </a:p>
      </dgm:t>
    </dgm:pt>
    <dgm:pt modelId="{041175CE-46A1-4058-AE1B-BE2DBBA73924}" type="parTrans" cxnId="{4ADB353F-6A48-4A52-BBA1-DE4F42C46A01}">
      <dgm:prSet/>
      <dgm:spPr/>
      <dgm:t>
        <a:bodyPr/>
        <a:lstStyle/>
        <a:p>
          <a:endParaRPr lang="en-US"/>
        </a:p>
      </dgm:t>
    </dgm:pt>
    <dgm:pt modelId="{A65FDEC9-23AB-4205-8B06-9DF3138CDB72}" type="sibTrans" cxnId="{4ADB353F-6A48-4A52-BBA1-DE4F42C46A01}">
      <dgm:prSet/>
      <dgm:spPr/>
      <dgm:t>
        <a:bodyPr/>
        <a:lstStyle/>
        <a:p>
          <a:endParaRPr lang="en-US"/>
        </a:p>
      </dgm:t>
    </dgm:pt>
    <dgm:pt modelId="{76AE5189-E3C8-40D4-9551-475F74C8A402}">
      <dgm:prSet phldrT="[Text]"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en-US"/>
            <a:t>man</a:t>
          </a:r>
        </a:p>
      </dgm:t>
    </dgm:pt>
    <dgm:pt modelId="{EE776FA1-9625-4016-9247-369E0DFADD43}" type="parTrans" cxnId="{D8118CF6-AE7D-4D5E-9DED-B50FF0EFA8C9}">
      <dgm:prSet/>
      <dgm:spPr/>
      <dgm:t>
        <a:bodyPr/>
        <a:lstStyle/>
        <a:p>
          <a:endParaRPr lang="en-US"/>
        </a:p>
      </dgm:t>
    </dgm:pt>
    <dgm:pt modelId="{CC04457E-17EE-4BCB-8121-562E8ACB2158}" type="sibTrans" cxnId="{D8118CF6-AE7D-4D5E-9DED-B50FF0EFA8C9}">
      <dgm:prSet/>
      <dgm:spPr/>
      <dgm:t>
        <a:bodyPr/>
        <a:lstStyle/>
        <a:p>
          <a:endParaRPr lang="en-US"/>
        </a:p>
      </dgm:t>
    </dgm:pt>
    <dgm:pt modelId="{7AACAF17-3211-4608-9751-1660903E320E}" type="pres">
      <dgm:prSet presAssocID="{512125D1-9134-4555-9F23-95AC5694BB64}" presName="compositeShape" presStyleCnt="0">
        <dgm:presLayoutVars>
          <dgm:chMax val="9"/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88F04BE0-5197-45DC-B3EE-07E278AC32DD}" type="pres">
      <dgm:prSet presAssocID="{512125D1-9134-4555-9F23-95AC5694BB64}" presName="triangle1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398AD37-3882-400D-A155-03ADED9C479B}" type="pres">
      <dgm:prSet presAssocID="{512125D1-9134-4555-9F23-95AC5694BB64}" presName="triangle2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C18C38A-3D6A-47BA-8810-01AC44E5789F}" type="pres">
      <dgm:prSet presAssocID="{512125D1-9134-4555-9F23-95AC5694BB64}" presName="triangle3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002C89D-7F70-4AE6-ADA3-7B756528D3C5}" type="pres">
      <dgm:prSet presAssocID="{512125D1-9134-4555-9F23-95AC5694BB64}" presName="triangle4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8118CF6-AE7D-4D5E-9DED-B50FF0EFA8C9}" srcId="{512125D1-9134-4555-9F23-95AC5694BB64}" destId="{76AE5189-E3C8-40D4-9551-475F74C8A402}" srcOrd="3" destOrd="0" parTransId="{EE776FA1-9625-4016-9247-369E0DFADD43}" sibTransId="{CC04457E-17EE-4BCB-8121-562E8ACB2158}"/>
    <dgm:cxn modelId="{4ADB353F-6A48-4A52-BBA1-DE4F42C46A01}" srcId="{512125D1-9134-4555-9F23-95AC5694BB64}" destId="{7E443BF1-8F48-41F3-BAB8-8EACA1D24B1E}" srcOrd="2" destOrd="0" parTransId="{041175CE-46A1-4058-AE1B-BE2DBBA73924}" sibTransId="{A65FDEC9-23AB-4205-8B06-9DF3138CDB72}"/>
    <dgm:cxn modelId="{6A6CB898-2F24-456D-9DC5-455874EE554F}" type="presOf" srcId="{76AE5189-E3C8-40D4-9551-475F74C8A402}" destId="{B002C89D-7F70-4AE6-ADA3-7B756528D3C5}" srcOrd="0" destOrd="0" presId="urn:microsoft.com/office/officeart/2005/8/layout/pyramid4"/>
    <dgm:cxn modelId="{2DE71C7E-0ACC-48C1-B351-9B490FD372EF}" type="presOf" srcId="{C6304C0D-B33B-457C-BAD3-906BC7B75916}" destId="{E398AD37-3882-400D-A155-03ADED9C479B}" srcOrd="0" destOrd="0" presId="urn:microsoft.com/office/officeart/2005/8/layout/pyramid4"/>
    <dgm:cxn modelId="{84084FCE-10C5-4AE1-B989-739C01213A2D}" type="presOf" srcId="{EDA75AB3-5730-4BEC-83AD-30B6EAD4A734}" destId="{88F04BE0-5197-45DC-B3EE-07E278AC32DD}" srcOrd="0" destOrd="0" presId="urn:microsoft.com/office/officeart/2005/8/layout/pyramid4"/>
    <dgm:cxn modelId="{0251CF50-0177-4000-803B-2793309F1C90}" type="presOf" srcId="{512125D1-9134-4555-9F23-95AC5694BB64}" destId="{7AACAF17-3211-4608-9751-1660903E320E}" srcOrd="0" destOrd="0" presId="urn:microsoft.com/office/officeart/2005/8/layout/pyramid4"/>
    <dgm:cxn modelId="{E70BA890-BEAA-4AFA-9322-57A286C06C76}" srcId="{512125D1-9134-4555-9F23-95AC5694BB64}" destId="{EDA75AB3-5730-4BEC-83AD-30B6EAD4A734}" srcOrd="0" destOrd="0" parTransId="{53633C3E-32EA-456B-9275-66F016FC71D4}" sibTransId="{6871A751-3B48-45B6-873F-EB11B6F46C7B}"/>
    <dgm:cxn modelId="{85D41ABC-DD8E-412D-ABBE-979AD273E94D}" type="presOf" srcId="{7E443BF1-8F48-41F3-BAB8-8EACA1D24B1E}" destId="{BC18C38A-3D6A-47BA-8810-01AC44E5789F}" srcOrd="0" destOrd="0" presId="urn:microsoft.com/office/officeart/2005/8/layout/pyramid4"/>
    <dgm:cxn modelId="{D9F7D7BF-7E71-4B85-9ED2-5AB334702FDE}" srcId="{512125D1-9134-4555-9F23-95AC5694BB64}" destId="{C6304C0D-B33B-457C-BAD3-906BC7B75916}" srcOrd="1" destOrd="0" parTransId="{6A0C1797-93B4-40D7-BE46-2378F1479A4C}" sibTransId="{B1F3A286-EE7C-47B1-9464-FB5465318E6C}"/>
    <dgm:cxn modelId="{3577D9F2-D571-4F87-9FAC-025EF6A71474}" type="presParOf" srcId="{7AACAF17-3211-4608-9751-1660903E320E}" destId="{88F04BE0-5197-45DC-B3EE-07E278AC32DD}" srcOrd="0" destOrd="0" presId="urn:microsoft.com/office/officeart/2005/8/layout/pyramid4"/>
    <dgm:cxn modelId="{0BAA4381-DE87-464D-8130-FF55E1F06C86}" type="presParOf" srcId="{7AACAF17-3211-4608-9751-1660903E320E}" destId="{E398AD37-3882-400D-A155-03ADED9C479B}" srcOrd="1" destOrd="0" presId="urn:microsoft.com/office/officeart/2005/8/layout/pyramid4"/>
    <dgm:cxn modelId="{02164A0B-2C2F-416A-9965-AECFEAC536BC}" type="presParOf" srcId="{7AACAF17-3211-4608-9751-1660903E320E}" destId="{BC18C38A-3D6A-47BA-8810-01AC44E5789F}" srcOrd="2" destOrd="0" presId="urn:microsoft.com/office/officeart/2005/8/layout/pyramid4"/>
    <dgm:cxn modelId="{19C95C45-D3AA-4FB0-8F71-33337F2F4573}" type="presParOf" srcId="{7AACAF17-3211-4608-9751-1660903E320E}" destId="{B002C89D-7F70-4AE6-ADA3-7B756528D3C5}" srcOrd="3" destOrd="0" presId="urn:microsoft.com/office/officeart/2005/8/layout/pyramid4"/>
  </dgm:cxnLst>
  <dgm:bg/>
  <dgm:whole/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6BB9287D-A52A-406F-9260-12E7D831DE7D}" type="doc">
      <dgm:prSet loTypeId="urn:microsoft.com/office/officeart/2005/8/layout/bProcess2" loCatId="process" qsTypeId="urn:microsoft.com/office/officeart/2005/8/quickstyle/simple1" qsCatId="simple" csTypeId="urn:microsoft.com/office/officeart/2005/8/colors/accent6_1" csCatId="accent6" phldr="0"/>
      <dgm:spPr/>
      <dgm:t>
        <a:bodyPr/>
        <a:lstStyle/>
        <a:p>
          <a:endParaRPr lang="en-US"/>
        </a:p>
      </dgm:t>
    </dgm:pt>
    <dgm:pt modelId="{5F1D2C27-FF52-4719-92C3-1BE5486028BA}">
      <dgm:prSet phldrT="[Text]" phldr="1"/>
      <dgm:spPr/>
      <dgm:t>
        <a:bodyPr/>
        <a:lstStyle/>
        <a:p>
          <a:endParaRPr lang="en-US"/>
        </a:p>
      </dgm:t>
    </dgm:pt>
    <dgm:pt modelId="{5FC7EBA5-9C70-4029-8C53-219C622A329B}" type="parTrans" cxnId="{CE91D2E8-E63F-49C6-9723-79B8B9A49CF9}">
      <dgm:prSet/>
      <dgm:spPr/>
      <dgm:t>
        <a:bodyPr/>
        <a:lstStyle/>
        <a:p>
          <a:endParaRPr lang="en-US"/>
        </a:p>
      </dgm:t>
    </dgm:pt>
    <dgm:pt modelId="{7696A5FF-A111-45F0-91BE-7558EB572BD8}" type="sibTrans" cxnId="{CE91D2E8-E63F-49C6-9723-79B8B9A49CF9}">
      <dgm:prSet/>
      <dgm:spPr/>
      <dgm:t>
        <a:bodyPr/>
        <a:lstStyle/>
        <a:p>
          <a:endParaRPr lang="en-US"/>
        </a:p>
      </dgm:t>
    </dgm:pt>
    <dgm:pt modelId="{5AA7A9EE-19CD-4E4C-A1E3-7888045A5819}">
      <dgm:prSet phldrT="[Text]" phldr="1"/>
      <dgm:spPr/>
      <dgm:t>
        <a:bodyPr/>
        <a:lstStyle/>
        <a:p>
          <a:endParaRPr lang="en-US"/>
        </a:p>
      </dgm:t>
    </dgm:pt>
    <dgm:pt modelId="{7C5DDA6D-9865-4D71-850A-11E7CED8D515}" type="parTrans" cxnId="{2EF79882-E194-4EA8-BDAA-EC033D800DF1}">
      <dgm:prSet/>
      <dgm:spPr/>
      <dgm:t>
        <a:bodyPr/>
        <a:lstStyle/>
        <a:p>
          <a:endParaRPr lang="en-US"/>
        </a:p>
      </dgm:t>
    </dgm:pt>
    <dgm:pt modelId="{86307F4F-B356-40CB-A1FB-2BD2BA84E6BA}" type="sibTrans" cxnId="{2EF79882-E194-4EA8-BDAA-EC033D800DF1}">
      <dgm:prSet/>
      <dgm:spPr/>
      <dgm:t>
        <a:bodyPr/>
        <a:lstStyle/>
        <a:p>
          <a:endParaRPr lang="en-US"/>
        </a:p>
      </dgm:t>
    </dgm:pt>
    <dgm:pt modelId="{B7DD7C5E-00F5-4C92-82F6-3B2D320463AB}">
      <dgm:prSet phldrT="[Text]" phldr="1"/>
      <dgm:spPr/>
      <dgm:t>
        <a:bodyPr/>
        <a:lstStyle/>
        <a:p>
          <a:endParaRPr lang="en-US"/>
        </a:p>
      </dgm:t>
    </dgm:pt>
    <dgm:pt modelId="{5F0D70C9-ADC8-4228-923B-2007BFAE84BA}" type="parTrans" cxnId="{19909BBA-AFC2-46AE-81DE-A432674A13DC}">
      <dgm:prSet/>
      <dgm:spPr/>
      <dgm:t>
        <a:bodyPr/>
        <a:lstStyle/>
        <a:p>
          <a:endParaRPr lang="en-US"/>
        </a:p>
      </dgm:t>
    </dgm:pt>
    <dgm:pt modelId="{6A2223D6-64C9-4188-9EF9-F54FB409AE28}" type="sibTrans" cxnId="{19909BBA-AFC2-46AE-81DE-A432674A13DC}">
      <dgm:prSet/>
      <dgm:spPr/>
      <dgm:t>
        <a:bodyPr/>
        <a:lstStyle/>
        <a:p>
          <a:endParaRPr lang="en-US"/>
        </a:p>
      </dgm:t>
    </dgm:pt>
    <dgm:pt modelId="{C1517C7E-258C-4E87-B9B6-70A154D48140}">
      <dgm:prSet phldrT="[Text]" phldr="1"/>
      <dgm:spPr/>
      <dgm:t>
        <a:bodyPr/>
        <a:lstStyle/>
        <a:p>
          <a:endParaRPr lang="en-US"/>
        </a:p>
      </dgm:t>
    </dgm:pt>
    <dgm:pt modelId="{8CD89DAA-3525-40A4-9B54-47AC388A7675}" type="parTrans" cxnId="{46189402-E4F4-44C5-A13E-C4063D72BAA1}">
      <dgm:prSet/>
      <dgm:spPr/>
      <dgm:t>
        <a:bodyPr/>
        <a:lstStyle/>
        <a:p>
          <a:endParaRPr lang="en-US"/>
        </a:p>
      </dgm:t>
    </dgm:pt>
    <dgm:pt modelId="{55463F77-B1B1-4173-9E40-20F33D645780}" type="sibTrans" cxnId="{46189402-E4F4-44C5-A13E-C4063D72BAA1}">
      <dgm:prSet/>
      <dgm:spPr/>
      <dgm:t>
        <a:bodyPr/>
        <a:lstStyle/>
        <a:p>
          <a:endParaRPr lang="en-US"/>
        </a:p>
      </dgm:t>
    </dgm:pt>
    <dgm:pt modelId="{A01FC087-22D1-49CD-8150-A54D9FFB2262}">
      <dgm:prSet phldrT="[Text]" phldr="1"/>
      <dgm:spPr/>
      <dgm:t>
        <a:bodyPr/>
        <a:lstStyle/>
        <a:p>
          <a:endParaRPr lang="en-US"/>
        </a:p>
      </dgm:t>
    </dgm:pt>
    <dgm:pt modelId="{3338F8C8-396E-4E6C-B48C-29720B12CCB6}" type="parTrans" cxnId="{3AD4F8E7-2ACE-4F93-8B65-0B9333B213E7}">
      <dgm:prSet/>
      <dgm:spPr/>
      <dgm:t>
        <a:bodyPr/>
        <a:lstStyle/>
        <a:p>
          <a:endParaRPr lang="en-US"/>
        </a:p>
      </dgm:t>
    </dgm:pt>
    <dgm:pt modelId="{354CE794-3AC3-4C38-9843-AD1C7DE3B04D}" type="sibTrans" cxnId="{3AD4F8E7-2ACE-4F93-8B65-0B9333B213E7}">
      <dgm:prSet/>
      <dgm:spPr/>
      <dgm:t>
        <a:bodyPr/>
        <a:lstStyle/>
        <a:p>
          <a:endParaRPr lang="en-US"/>
        </a:p>
      </dgm:t>
    </dgm:pt>
    <dgm:pt modelId="{58208DE6-359B-4EED-8B0F-3654B4EC0AAB}">
      <dgm:prSet phldrT="[Text]" phldr="1"/>
      <dgm:spPr/>
      <dgm:t>
        <a:bodyPr/>
        <a:lstStyle/>
        <a:p>
          <a:endParaRPr lang="en-US"/>
        </a:p>
      </dgm:t>
    </dgm:pt>
    <dgm:pt modelId="{4F6E0ACB-5798-4084-8975-0539339B3574}" type="parTrans" cxnId="{7C4A448B-AC6E-430E-8125-861420CD755D}">
      <dgm:prSet/>
      <dgm:spPr/>
      <dgm:t>
        <a:bodyPr/>
        <a:lstStyle/>
        <a:p>
          <a:endParaRPr lang="en-US"/>
        </a:p>
      </dgm:t>
    </dgm:pt>
    <dgm:pt modelId="{F2ECCF26-D720-4EC3-93EC-0D870EC800FE}" type="sibTrans" cxnId="{7C4A448B-AC6E-430E-8125-861420CD755D}">
      <dgm:prSet/>
      <dgm:spPr/>
      <dgm:t>
        <a:bodyPr/>
        <a:lstStyle/>
        <a:p>
          <a:endParaRPr lang="en-US"/>
        </a:p>
      </dgm:t>
    </dgm:pt>
    <dgm:pt modelId="{D775BDCC-41E2-43CB-8C72-7242BD91C5E6}">
      <dgm:prSet phldrT="[Text]" phldr="1"/>
      <dgm:spPr/>
      <dgm:t>
        <a:bodyPr/>
        <a:lstStyle/>
        <a:p>
          <a:endParaRPr lang="en-US"/>
        </a:p>
      </dgm:t>
    </dgm:pt>
    <dgm:pt modelId="{608CBAB5-03CE-4C1A-8C53-E7FFFA04E7B6}" type="parTrans" cxnId="{E07165F8-009A-4FBC-99B9-F248F8EF54BF}">
      <dgm:prSet/>
      <dgm:spPr/>
      <dgm:t>
        <a:bodyPr/>
        <a:lstStyle/>
        <a:p>
          <a:endParaRPr lang="en-US"/>
        </a:p>
      </dgm:t>
    </dgm:pt>
    <dgm:pt modelId="{DA83D512-F07C-4899-B156-ADF7A90A600A}" type="sibTrans" cxnId="{E07165F8-009A-4FBC-99B9-F248F8EF54BF}">
      <dgm:prSet/>
      <dgm:spPr/>
      <dgm:t>
        <a:bodyPr/>
        <a:lstStyle/>
        <a:p>
          <a:endParaRPr lang="en-US"/>
        </a:p>
      </dgm:t>
    </dgm:pt>
    <dgm:pt modelId="{2034F5EA-63DD-41D9-B619-D1BA2EDEEA7D}">
      <dgm:prSet phldrT="[Text]" phldr="1"/>
      <dgm:spPr/>
      <dgm:t>
        <a:bodyPr/>
        <a:lstStyle/>
        <a:p>
          <a:endParaRPr lang="en-US"/>
        </a:p>
      </dgm:t>
    </dgm:pt>
    <dgm:pt modelId="{0EFD703A-EED7-4701-95AC-E7FF38161458}" type="parTrans" cxnId="{5DDA732B-F4B2-4249-BF32-D93FF7A60F30}">
      <dgm:prSet/>
      <dgm:spPr/>
      <dgm:t>
        <a:bodyPr/>
        <a:lstStyle/>
        <a:p>
          <a:endParaRPr lang="en-US"/>
        </a:p>
      </dgm:t>
    </dgm:pt>
    <dgm:pt modelId="{6D40BEFE-F338-4346-8491-17E0C7C78074}" type="sibTrans" cxnId="{5DDA732B-F4B2-4249-BF32-D93FF7A60F30}">
      <dgm:prSet/>
      <dgm:spPr/>
      <dgm:t>
        <a:bodyPr/>
        <a:lstStyle/>
        <a:p>
          <a:endParaRPr lang="en-US"/>
        </a:p>
      </dgm:t>
    </dgm:pt>
    <dgm:pt modelId="{3C3DB047-0F95-4AFE-A1BF-7C507D356F00}">
      <dgm:prSet phldrT="[Text]" phldr="1"/>
      <dgm:spPr/>
      <dgm:t>
        <a:bodyPr/>
        <a:lstStyle/>
        <a:p>
          <a:endParaRPr lang="en-US"/>
        </a:p>
      </dgm:t>
    </dgm:pt>
    <dgm:pt modelId="{750A59F5-123D-40F4-B286-57F92B3EDBE5}" type="parTrans" cxnId="{3881859D-FC2B-410A-8227-C83FC66A6BF4}">
      <dgm:prSet/>
      <dgm:spPr/>
      <dgm:t>
        <a:bodyPr/>
        <a:lstStyle/>
        <a:p>
          <a:endParaRPr lang="en-US"/>
        </a:p>
      </dgm:t>
    </dgm:pt>
    <dgm:pt modelId="{78600B2A-329F-4173-A0AD-0F796BB1E000}" type="sibTrans" cxnId="{3881859D-FC2B-410A-8227-C83FC66A6BF4}">
      <dgm:prSet/>
      <dgm:spPr/>
      <dgm:t>
        <a:bodyPr/>
        <a:lstStyle/>
        <a:p>
          <a:endParaRPr lang="en-US"/>
        </a:p>
      </dgm:t>
    </dgm:pt>
    <dgm:pt modelId="{CCA114A9-E47F-4B5B-A87B-5DE22CF5BE1A}" type="pres">
      <dgm:prSet presAssocID="{6BB9287D-A52A-406F-9260-12E7D831DE7D}" presName="diagram" presStyleCnt="0">
        <dgm:presLayoutVars>
          <dgm:dir/>
          <dgm:resizeHandles/>
        </dgm:presLayoutVars>
      </dgm:prSet>
      <dgm:spPr/>
      <dgm:t>
        <a:bodyPr/>
        <a:lstStyle/>
        <a:p>
          <a:endParaRPr lang="en-US"/>
        </a:p>
      </dgm:t>
    </dgm:pt>
    <dgm:pt modelId="{691CD6F5-5065-45AF-B80A-CA1B9C84EC59}" type="pres">
      <dgm:prSet presAssocID="{5F1D2C27-FF52-4719-92C3-1BE5486028BA}" presName="firstNode" presStyleLbl="node1" presStyleIdx="0" presStyleCnt="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F9CF7CD-0505-4107-BFED-3587FADC41BA}" type="pres">
      <dgm:prSet presAssocID="{7696A5FF-A111-45F0-91BE-7558EB572BD8}" presName="sibTrans" presStyleLbl="sibTrans2D1" presStyleIdx="0" presStyleCnt="8"/>
      <dgm:spPr/>
      <dgm:t>
        <a:bodyPr/>
        <a:lstStyle/>
        <a:p>
          <a:endParaRPr lang="en-US"/>
        </a:p>
      </dgm:t>
    </dgm:pt>
    <dgm:pt modelId="{754A4CEE-72AB-4509-8CCF-001E61BA91DE}" type="pres">
      <dgm:prSet presAssocID="{5AA7A9EE-19CD-4E4C-A1E3-7888045A5819}" presName="middleNode" presStyleCnt="0"/>
      <dgm:spPr/>
    </dgm:pt>
    <dgm:pt modelId="{E55D1686-0496-4DE6-92E8-CA579F9A9BF0}" type="pres">
      <dgm:prSet presAssocID="{5AA7A9EE-19CD-4E4C-A1E3-7888045A5819}" presName="padding" presStyleLbl="node1" presStyleIdx="0" presStyleCnt="9"/>
      <dgm:spPr/>
    </dgm:pt>
    <dgm:pt modelId="{CF3BD390-7E1F-4BDB-85D0-2F0B53C2C72D}" type="pres">
      <dgm:prSet presAssocID="{5AA7A9EE-19CD-4E4C-A1E3-7888045A5819}" presName="shape" presStyleLbl="node1" presStyleIdx="1" presStyleCnt="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0B0DE07-3F0F-489A-902B-727F1D638751}" type="pres">
      <dgm:prSet presAssocID="{86307F4F-B356-40CB-A1FB-2BD2BA84E6BA}" presName="sibTrans" presStyleLbl="sibTrans2D1" presStyleIdx="1" presStyleCnt="8"/>
      <dgm:spPr/>
      <dgm:t>
        <a:bodyPr/>
        <a:lstStyle/>
        <a:p>
          <a:endParaRPr lang="en-US"/>
        </a:p>
      </dgm:t>
    </dgm:pt>
    <dgm:pt modelId="{DE19D385-B3A7-4D88-8049-F0FFB38F9E12}" type="pres">
      <dgm:prSet presAssocID="{B7DD7C5E-00F5-4C92-82F6-3B2D320463AB}" presName="middleNode" presStyleCnt="0"/>
      <dgm:spPr/>
    </dgm:pt>
    <dgm:pt modelId="{0AB3BB33-BB49-472C-9B22-EDA2F1E401A0}" type="pres">
      <dgm:prSet presAssocID="{B7DD7C5E-00F5-4C92-82F6-3B2D320463AB}" presName="padding" presStyleLbl="node1" presStyleIdx="1" presStyleCnt="9"/>
      <dgm:spPr/>
    </dgm:pt>
    <dgm:pt modelId="{E69D6CE3-EC37-4E79-BC7C-EA49B05A43AA}" type="pres">
      <dgm:prSet presAssocID="{B7DD7C5E-00F5-4C92-82F6-3B2D320463AB}" presName="shape" presStyleLbl="node1" presStyleIdx="2" presStyleCnt="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5254DE7-0CB8-4B48-8C6D-AB7FDC4DB691}" type="pres">
      <dgm:prSet presAssocID="{6A2223D6-64C9-4188-9EF9-F54FB409AE28}" presName="sibTrans" presStyleLbl="sibTrans2D1" presStyleIdx="2" presStyleCnt="8"/>
      <dgm:spPr/>
      <dgm:t>
        <a:bodyPr/>
        <a:lstStyle/>
        <a:p>
          <a:endParaRPr lang="en-US"/>
        </a:p>
      </dgm:t>
    </dgm:pt>
    <dgm:pt modelId="{593BBBB0-03EC-4353-8D45-D87A4AA2800A}" type="pres">
      <dgm:prSet presAssocID="{C1517C7E-258C-4E87-B9B6-70A154D48140}" presName="middleNode" presStyleCnt="0"/>
      <dgm:spPr/>
    </dgm:pt>
    <dgm:pt modelId="{94F1808B-4644-45EB-AA8D-24CA2E686106}" type="pres">
      <dgm:prSet presAssocID="{C1517C7E-258C-4E87-B9B6-70A154D48140}" presName="padding" presStyleLbl="node1" presStyleIdx="2" presStyleCnt="9"/>
      <dgm:spPr/>
    </dgm:pt>
    <dgm:pt modelId="{FA11D68F-182F-4906-8484-059792F667AC}" type="pres">
      <dgm:prSet presAssocID="{C1517C7E-258C-4E87-B9B6-70A154D48140}" presName="shape" presStyleLbl="node1" presStyleIdx="3" presStyleCnt="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2A5E57A-8526-4682-97BD-F3D2BA82D9C0}" type="pres">
      <dgm:prSet presAssocID="{55463F77-B1B1-4173-9E40-20F33D645780}" presName="sibTrans" presStyleLbl="sibTrans2D1" presStyleIdx="3" presStyleCnt="8"/>
      <dgm:spPr/>
      <dgm:t>
        <a:bodyPr/>
        <a:lstStyle/>
        <a:p>
          <a:endParaRPr lang="en-US"/>
        </a:p>
      </dgm:t>
    </dgm:pt>
    <dgm:pt modelId="{8FBC8331-A280-4D47-B055-86EA47C80775}" type="pres">
      <dgm:prSet presAssocID="{A01FC087-22D1-49CD-8150-A54D9FFB2262}" presName="middleNode" presStyleCnt="0"/>
      <dgm:spPr/>
    </dgm:pt>
    <dgm:pt modelId="{8C2F1A2E-1EA2-4E6D-B8F2-2FB8D5EE7206}" type="pres">
      <dgm:prSet presAssocID="{A01FC087-22D1-49CD-8150-A54D9FFB2262}" presName="padding" presStyleLbl="node1" presStyleIdx="3" presStyleCnt="9"/>
      <dgm:spPr/>
    </dgm:pt>
    <dgm:pt modelId="{198CF391-F3F8-44DC-B392-7A9F2D9AF85C}" type="pres">
      <dgm:prSet presAssocID="{A01FC087-22D1-49CD-8150-A54D9FFB2262}" presName="shape" presStyleLbl="node1" presStyleIdx="4" presStyleCnt="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CC943CF-0AFB-4545-A9F5-13C55BBAA683}" type="pres">
      <dgm:prSet presAssocID="{354CE794-3AC3-4C38-9843-AD1C7DE3B04D}" presName="sibTrans" presStyleLbl="sibTrans2D1" presStyleIdx="4" presStyleCnt="8"/>
      <dgm:spPr/>
      <dgm:t>
        <a:bodyPr/>
        <a:lstStyle/>
        <a:p>
          <a:endParaRPr lang="en-US"/>
        </a:p>
      </dgm:t>
    </dgm:pt>
    <dgm:pt modelId="{4FB85748-82DD-4814-ABF3-2CAE910C5EF9}" type="pres">
      <dgm:prSet presAssocID="{58208DE6-359B-4EED-8B0F-3654B4EC0AAB}" presName="middleNode" presStyleCnt="0"/>
      <dgm:spPr/>
    </dgm:pt>
    <dgm:pt modelId="{0F17C83B-5B1D-43C2-BB89-125C19EB717E}" type="pres">
      <dgm:prSet presAssocID="{58208DE6-359B-4EED-8B0F-3654B4EC0AAB}" presName="padding" presStyleLbl="node1" presStyleIdx="4" presStyleCnt="9"/>
      <dgm:spPr/>
    </dgm:pt>
    <dgm:pt modelId="{0775CDE6-9859-4D23-822B-1C9073DF8653}" type="pres">
      <dgm:prSet presAssocID="{58208DE6-359B-4EED-8B0F-3654B4EC0AAB}" presName="shape" presStyleLbl="node1" presStyleIdx="5" presStyleCnt="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79B4F09-64FE-42DA-90DB-AF1AA6832DAF}" type="pres">
      <dgm:prSet presAssocID="{F2ECCF26-D720-4EC3-93EC-0D870EC800FE}" presName="sibTrans" presStyleLbl="sibTrans2D1" presStyleIdx="5" presStyleCnt="8"/>
      <dgm:spPr/>
      <dgm:t>
        <a:bodyPr/>
        <a:lstStyle/>
        <a:p>
          <a:endParaRPr lang="en-US"/>
        </a:p>
      </dgm:t>
    </dgm:pt>
    <dgm:pt modelId="{13CE3EF0-1A1D-4295-B12B-126EB7916B1C}" type="pres">
      <dgm:prSet presAssocID="{D775BDCC-41E2-43CB-8C72-7242BD91C5E6}" presName="middleNode" presStyleCnt="0"/>
      <dgm:spPr/>
    </dgm:pt>
    <dgm:pt modelId="{C6D30289-50F9-4798-8F5F-83CC45D47DC0}" type="pres">
      <dgm:prSet presAssocID="{D775BDCC-41E2-43CB-8C72-7242BD91C5E6}" presName="padding" presStyleLbl="node1" presStyleIdx="5" presStyleCnt="9"/>
      <dgm:spPr/>
    </dgm:pt>
    <dgm:pt modelId="{2160E3C0-6D36-4728-9ECC-735F7AE56737}" type="pres">
      <dgm:prSet presAssocID="{D775BDCC-41E2-43CB-8C72-7242BD91C5E6}" presName="shape" presStyleLbl="node1" presStyleIdx="6" presStyleCnt="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75B21B7-4BCD-4128-B132-19ED51C44A85}" type="pres">
      <dgm:prSet presAssocID="{DA83D512-F07C-4899-B156-ADF7A90A600A}" presName="sibTrans" presStyleLbl="sibTrans2D1" presStyleIdx="6" presStyleCnt="8"/>
      <dgm:spPr/>
      <dgm:t>
        <a:bodyPr/>
        <a:lstStyle/>
        <a:p>
          <a:endParaRPr lang="en-US"/>
        </a:p>
      </dgm:t>
    </dgm:pt>
    <dgm:pt modelId="{B22A638D-4A8D-4929-AD9A-30DC6975633E}" type="pres">
      <dgm:prSet presAssocID="{2034F5EA-63DD-41D9-B619-D1BA2EDEEA7D}" presName="middleNode" presStyleCnt="0"/>
      <dgm:spPr/>
    </dgm:pt>
    <dgm:pt modelId="{27469ECF-D824-46F1-A7D5-FD0821944AEB}" type="pres">
      <dgm:prSet presAssocID="{2034F5EA-63DD-41D9-B619-D1BA2EDEEA7D}" presName="padding" presStyleLbl="node1" presStyleIdx="6" presStyleCnt="9"/>
      <dgm:spPr/>
    </dgm:pt>
    <dgm:pt modelId="{0A6E91D4-D301-4082-8553-4FB1EE19398F}" type="pres">
      <dgm:prSet presAssocID="{2034F5EA-63DD-41D9-B619-D1BA2EDEEA7D}" presName="shape" presStyleLbl="node1" presStyleIdx="7" presStyleCnt="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8A3EBA6-3FB7-40FA-ADAE-58D3EC2C5921}" type="pres">
      <dgm:prSet presAssocID="{6D40BEFE-F338-4346-8491-17E0C7C78074}" presName="sibTrans" presStyleLbl="sibTrans2D1" presStyleIdx="7" presStyleCnt="8"/>
      <dgm:spPr/>
      <dgm:t>
        <a:bodyPr/>
        <a:lstStyle/>
        <a:p>
          <a:endParaRPr lang="en-US"/>
        </a:p>
      </dgm:t>
    </dgm:pt>
    <dgm:pt modelId="{D090BC39-A42A-401D-89FB-EF04BD6EA8F9}" type="pres">
      <dgm:prSet presAssocID="{3C3DB047-0F95-4AFE-A1BF-7C507D356F00}" presName="lastNode" presStyleLbl="node1" presStyleIdx="8" presStyleCnt="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6256C3AB-3C8C-4B53-8A1F-4CC985BB97A7}" type="presOf" srcId="{6BB9287D-A52A-406F-9260-12E7D831DE7D}" destId="{CCA114A9-E47F-4B5B-A87B-5DE22CF5BE1A}" srcOrd="0" destOrd="0" presId="urn:microsoft.com/office/officeart/2005/8/layout/bProcess2"/>
    <dgm:cxn modelId="{4E22EC54-9D2E-4171-BBCD-1C98977A4CF0}" type="presOf" srcId="{3C3DB047-0F95-4AFE-A1BF-7C507D356F00}" destId="{D090BC39-A42A-401D-89FB-EF04BD6EA8F9}" srcOrd="0" destOrd="0" presId="urn:microsoft.com/office/officeart/2005/8/layout/bProcess2"/>
    <dgm:cxn modelId="{46ABB4CB-5155-4A4A-8F86-A181386013CE}" type="presOf" srcId="{DA83D512-F07C-4899-B156-ADF7A90A600A}" destId="{C75B21B7-4BCD-4128-B132-19ED51C44A85}" srcOrd="0" destOrd="0" presId="urn:microsoft.com/office/officeart/2005/8/layout/bProcess2"/>
    <dgm:cxn modelId="{B07B64F2-EFA8-461B-947F-660D0E20115E}" type="presOf" srcId="{86307F4F-B356-40CB-A1FB-2BD2BA84E6BA}" destId="{90B0DE07-3F0F-489A-902B-727F1D638751}" srcOrd="0" destOrd="0" presId="urn:microsoft.com/office/officeart/2005/8/layout/bProcess2"/>
    <dgm:cxn modelId="{394BC160-C33E-471D-AB10-A51C3D7E64DC}" type="presOf" srcId="{55463F77-B1B1-4173-9E40-20F33D645780}" destId="{62A5E57A-8526-4682-97BD-F3D2BA82D9C0}" srcOrd="0" destOrd="0" presId="urn:microsoft.com/office/officeart/2005/8/layout/bProcess2"/>
    <dgm:cxn modelId="{CE91D2E8-E63F-49C6-9723-79B8B9A49CF9}" srcId="{6BB9287D-A52A-406F-9260-12E7D831DE7D}" destId="{5F1D2C27-FF52-4719-92C3-1BE5486028BA}" srcOrd="0" destOrd="0" parTransId="{5FC7EBA5-9C70-4029-8C53-219C622A329B}" sibTransId="{7696A5FF-A111-45F0-91BE-7558EB572BD8}"/>
    <dgm:cxn modelId="{36153D4D-C8AA-4982-9E55-0A3EDE874F43}" type="presOf" srcId="{58208DE6-359B-4EED-8B0F-3654B4EC0AAB}" destId="{0775CDE6-9859-4D23-822B-1C9073DF8653}" srcOrd="0" destOrd="0" presId="urn:microsoft.com/office/officeart/2005/8/layout/bProcess2"/>
    <dgm:cxn modelId="{2CD3CF24-CE88-4AB1-93E5-267E8508868A}" type="presOf" srcId="{2034F5EA-63DD-41D9-B619-D1BA2EDEEA7D}" destId="{0A6E91D4-D301-4082-8553-4FB1EE19398F}" srcOrd="0" destOrd="0" presId="urn:microsoft.com/office/officeart/2005/8/layout/bProcess2"/>
    <dgm:cxn modelId="{E07165F8-009A-4FBC-99B9-F248F8EF54BF}" srcId="{6BB9287D-A52A-406F-9260-12E7D831DE7D}" destId="{D775BDCC-41E2-43CB-8C72-7242BD91C5E6}" srcOrd="6" destOrd="0" parTransId="{608CBAB5-03CE-4C1A-8C53-E7FFFA04E7B6}" sibTransId="{DA83D512-F07C-4899-B156-ADF7A90A600A}"/>
    <dgm:cxn modelId="{46189402-E4F4-44C5-A13E-C4063D72BAA1}" srcId="{6BB9287D-A52A-406F-9260-12E7D831DE7D}" destId="{C1517C7E-258C-4E87-B9B6-70A154D48140}" srcOrd="3" destOrd="0" parTransId="{8CD89DAA-3525-40A4-9B54-47AC388A7675}" sibTransId="{55463F77-B1B1-4173-9E40-20F33D645780}"/>
    <dgm:cxn modelId="{5BC603B9-FA19-4309-8FA6-83A39C95276C}" type="presOf" srcId="{5AA7A9EE-19CD-4E4C-A1E3-7888045A5819}" destId="{CF3BD390-7E1F-4BDB-85D0-2F0B53C2C72D}" srcOrd="0" destOrd="0" presId="urn:microsoft.com/office/officeart/2005/8/layout/bProcess2"/>
    <dgm:cxn modelId="{3881859D-FC2B-410A-8227-C83FC66A6BF4}" srcId="{6BB9287D-A52A-406F-9260-12E7D831DE7D}" destId="{3C3DB047-0F95-4AFE-A1BF-7C507D356F00}" srcOrd="8" destOrd="0" parTransId="{750A59F5-123D-40F4-B286-57F92B3EDBE5}" sibTransId="{78600B2A-329F-4173-A0AD-0F796BB1E000}"/>
    <dgm:cxn modelId="{E76CBA10-BFB5-4B3A-B451-4C4AA9AD6B3B}" type="presOf" srcId="{6D40BEFE-F338-4346-8491-17E0C7C78074}" destId="{E8A3EBA6-3FB7-40FA-ADAE-58D3EC2C5921}" srcOrd="0" destOrd="0" presId="urn:microsoft.com/office/officeart/2005/8/layout/bProcess2"/>
    <dgm:cxn modelId="{2EF79882-E194-4EA8-BDAA-EC033D800DF1}" srcId="{6BB9287D-A52A-406F-9260-12E7D831DE7D}" destId="{5AA7A9EE-19CD-4E4C-A1E3-7888045A5819}" srcOrd="1" destOrd="0" parTransId="{7C5DDA6D-9865-4D71-850A-11E7CED8D515}" sibTransId="{86307F4F-B356-40CB-A1FB-2BD2BA84E6BA}"/>
    <dgm:cxn modelId="{740FCBC2-6259-44D6-8C5B-3AF25FA9DEC1}" type="presOf" srcId="{5F1D2C27-FF52-4719-92C3-1BE5486028BA}" destId="{691CD6F5-5065-45AF-B80A-CA1B9C84EC59}" srcOrd="0" destOrd="0" presId="urn:microsoft.com/office/officeart/2005/8/layout/bProcess2"/>
    <dgm:cxn modelId="{B1CC6CB0-E17F-4D15-9C0B-4D1DD4DE312F}" type="presOf" srcId="{6A2223D6-64C9-4188-9EF9-F54FB409AE28}" destId="{B5254DE7-0CB8-4B48-8C6D-AB7FDC4DB691}" srcOrd="0" destOrd="0" presId="urn:microsoft.com/office/officeart/2005/8/layout/bProcess2"/>
    <dgm:cxn modelId="{5581100E-4FB2-45F5-A955-2FCAB4697DCA}" type="presOf" srcId="{354CE794-3AC3-4C38-9843-AD1C7DE3B04D}" destId="{ACC943CF-0AFB-4545-A9F5-13C55BBAA683}" srcOrd="0" destOrd="0" presId="urn:microsoft.com/office/officeart/2005/8/layout/bProcess2"/>
    <dgm:cxn modelId="{7C4A448B-AC6E-430E-8125-861420CD755D}" srcId="{6BB9287D-A52A-406F-9260-12E7D831DE7D}" destId="{58208DE6-359B-4EED-8B0F-3654B4EC0AAB}" srcOrd="5" destOrd="0" parTransId="{4F6E0ACB-5798-4084-8975-0539339B3574}" sibTransId="{F2ECCF26-D720-4EC3-93EC-0D870EC800FE}"/>
    <dgm:cxn modelId="{3AD4F8E7-2ACE-4F93-8B65-0B9333B213E7}" srcId="{6BB9287D-A52A-406F-9260-12E7D831DE7D}" destId="{A01FC087-22D1-49CD-8150-A54D9FFB2262}" srcOrd="4" destOrd="0" parTransId="{3338F8C8-396E-4E6C-B48C-29720B12CCB6}" sibTransId="{354CE794-3AC3-4C38-9843-AD1C7DE3B04D}"/>
    <dgm:cxn modelId="{9ACADB9D-D8E7-44BE-A072-ADA6A613B7B2}" type="presOf" srcId="{B7DD7C5E-00F5-4C92-82F6-3B2D320463AB}" destId="{E69D6CE3-EC37-4E79-BC7C-EA49B05A43AA}" srcOrd="0" destOrd="0" presId="urn:microsoft.com/office/officeart/2005/8/layout/bProcess2"/>
    <dgm:cxn modelId="{14C56241-D89A-4202-A1FE-C2EF431FA934}" type="presOf" srcId="{C1517C7E-258C-4E87-B9B6-70A154D48140}" destId="{FA11D68F-182F-4906-8484-059792F667AC}" srcOrd="0" destOrd="0" presId="urn:microsoft.com/office/officeart/2005/8/layout/bProcess2"/>
    <dgm:cxn modelId="{91F3CA6D-F63D-4659-A986-FBC27FDB7857}" type="presOf" srcId="{D775BDCC-41E2-43CB-8C72-7242BD91C5E6}" destId="{2160E3C0-6D36-4728-9ECC-735F7AE56737}" srcOrd="0" destOrd="0" presId="urn:microsoft.com/office/officeart/2005/8/layout/bProcess2"/>
    <dgm:cxn modelId="{19909BBA-AFC2-46AE-81DE-A432674A13DC}" srcId="{6BB9287D-A52A-406F-9260-12E7D831DE7D}" destId="{B7DD7C5E-00F5-4C92-82F6-3B2D320463AB}" srcOrd="2" destOrd="0" parTransId="{5F0D70C9-ADC8-4228-923B-2007BFAE84BA}" sibTransId="{6A2223D6-64C9-4188-9EF9-F54FB409AE28}"/>
    <dgm:cxn modelId="{F9E83F34-55FE-4E68-8762-2F4BA0ED0572}" type="presOf" srcId="{A01FC087-22D1-49CD-8150-A54D9FFB2262}" destId="{198CF391-F3F8-44DC-B392-7A9F2D9AF85C}" srcOrd="0" destOrd="0" presId="urn:microsoft.com/office/officeart/2005/8/layout/bProcess2"/>
    <dgm:cxn modelId="{5DDA732B-F4B2-4249-BF32-D93FF7A60F30}" srcId="{6BB9287D-A52A-406F-9260-12E7D831DE7D}" destId="{2034F5EA-63DD-41D9-B619-D1BA2EDEEA7D}" srcOrd="7" destOrd="0" parTransId="{0EFD703A-EED7-4701-95AC-E7FF38161458}" sibTransId="{6D40BEFE-F338-4346-8491-17E0C7C78074}"/>
    <dgm:cxn modelId="{3260D330-DFE8-4EF3-A3D6-1015C2E8EFEA}" type="presOf" srcId="{7696A5FF-A111-45F0-91BE-7558EB572BD8}" destId="{5F9CF7CD-0505-4107-BFED-3587FADC41BA}" srcOrd="0" destOrd="0" presId="urn:microsoft.com/office/officeart/2005/8/layout/bProcess2"/>
    <dgm:cxn modelId="{64B101C2-7211-4DD1-9CCE-F98236363CED}" type="presOf" srcId="{F2ECCF26-D720-4EC3-93EC-0D870EC800FE}" destId="{B79B4F09-64FE-42DA-90DB-AF1AA6832DAF}" srcOrd="0" destOrd="0" presId="urn:microsoft.com/office/officeart/2005/8/layout/bProcess2"/>
    <dgm:cxn modelId="{896F53E8-03B0-4F6A-8095-6EEA6638C475}" type="presParOf" srcId="{CCA114A9-E47F-4B5B-A87B-5DE22CF5BE1A}" destId="{691CD6F5-5065-45AF-B80A-CA1B9C84EC59}" srcOrd="0" destOrd="0" presId="urn:microsoft.com/office/officeart/2005/8/layout/bProcess2"/>
    <dgm:cxn modelId="{053BF1D7-6467-4657-83F4-066627377E1A}" type="presParOf" srcId="{CCA114A9-E47F-4B5B-A87B-5DE22CF5BE1A}" destId="{5F9CF7CD-0505-4107-BFED-3587FADC41BA}" srcOrd="1" destOrd="0" presId="urn:microsoft.com/office/officeart/2005/8/layout/bProcess2"/>
    <dgm:cxn modelId="{69298E3D-71B0-43C3-9A70-3E316D9C26A4}" type="presParOf" srcId="{CCA114A9-E47F-4B5B-A87B-5DE22CF5BE1A}" destId="{754A4CEE-72AB-4509-8CCF-001E61BA91DE}" srcOrd="2" destOrd="0" presId="urn:microsoft.com/office/officeart/2005/8/layout/bProcess2"/>
    <dgm:cxn modelId="{5117FACE-50E1-40F0-B088-72990C8448B8}" type="presParOf" srcId="{754A4CEE-72AB-4509-8CCF-001E61BA91DE}" destId="{E55D1686-0496-4DE6-92E8-CA579F9A9BF0}" srcOrd="0" destOrd="0" presId="urn:microsoft.com/office/officeart/2005/8/layout/bProcess2"/>
    <dgm:cxn modelId="{27F17E8C-55B3-4D36-9FF2-514888792804}" type="presParOf" srcId="{754A4CEE-72AB-4509-8CCF-001E61BA91DE}" destId="{CF3BD390-7E1F-4BDB-85D0-2F0B53C2C72D}" srcOrd="1" destOrd="0" presId="urn:microsoft.com/office/officeart/2005/8/layout/bProcess2"/>
    <dgm:cxn modelId="{E0570529-0A5E-403F-AB8B-9B1BD54F4AA4}" type="presParOf" srcId="{CCA114A9-E47F-4B5B-A87B-5DE22CF5BE1A}" destId="{90B0DE07-3F0F-489A-902B-727F1D638751}" srcOrd="3" destOrd="0" presId="urn:microsoft.com/office/officeart/2005/8/layout/bProcess2"/>
    <dgm:cxn modelId="{1EF69262-CCC8-4EDA-83BD-1ABCDBD7C702}" type="presParOf" srcId="{CCA114A9-E47F-4B5B-A87B-5DE22CF5BE1A}" destId="{DE19D385-B3A7-4D88-8049-F0FFB38F9E12}" srcOrd="4" destOrd="0" presId="urn:microsoft.com/office/officeart/2005/8/layout/bProcess2"/>
    <dgm:cxn modelId="{895C0E53-EDD3-4243-93D1-6B09011F8B11}" type="presParOf" srcId="{DE19D385-B3A7-4D88-8049-F0FFB38F9E12}" destId="{0AB3BB33-BB49-472C-9B22-EDA2F1E401A0}" srcOrd="0" destOrd="0" presId="urn:microsoft.com/office/officeart/2005/8/layout/bProcess2"/>
    <dgm:cxn modelId="{A6230AE6-A67F-4E0C-9ACE-839F114F3D72}" type="presParOf" srcId="{DE19D385-B3A7-4D88-8049-F0FFB38F9E12}" destId="{E69D6CE3-EC37-4E79-BC7C-EA49B05A43AA}" srcOrd="1" destOrd="0" presId="urn:microsoft.com/office/officeart/2005/8/layout/bProcess2"/>
    <dgm:cxn modelId="{546EDA54-B090-478C-AF4E-655887F96B03}" type="presParOf" srcId="{CCA114A9-E47F-4B5B-A87B-5DE22CF5BE1A}" destId="{B5254DE7-0CB8-4B48-8C6D-AB7FDC4DB691}" srcOrd="5" destOrd="0" presId="urn:microsoft.com/office/officeart/2005/8/layout/bProcess2"/>
    <dgm:cxn modelId="{3626BD19-CE5E-48F8-B310-04A86CC211E2}" type="presParOf" srcId="{CCA114A9-E47F-4B5B-A87B-5DE22CF5BE1A}" destId="{593BBBB0-03EC-4353-8D45-D87A4AA2800A}" srcOrd="6" destOrd="0" presId="urn:microsoft.com/office/officeart/2005/8/layout/bProcess2"/>
    <dgm:cxn modelId="{0934E6A2-5201-4300-871A-721E95E5F676}" type="presParOf" srcId="{593BBBB0-03EC-4353-8D45-D87A4AA2800A}" destId="{94F1808B-4644-45EB-AA8D-24CA2E686106}" srcOrd="0" destOrd="0" presId="urn:microsoft.com/office/officeart/2005/8/layout/bProcess2"/>
    <dgm:cxn modelId="{3132875C-029F-4CD8-87BE-7121F0E628EB}" type="presParOf" srcId="{593BBBB0-03EC-4353-8D45-D87A4AA2800A}" destId="{FA11D68F-182F-4906-8484-059792F667AC}" srcOrd="1" destOrd="0" presId="urn:microsoft.com/office/officeart/2005/8/layout/bProcess2"/>
    <dgm:cxn modelId="{03717DF9-8562-4D54-9662-CD96BE44A221}" type="presParOf" srcId="{CCA114A9-E47F-4B5B-A87B-5DE22CF5BE1A}" destId="{62A5E57A-8526-4682-97BD-F3D2BA82D9C0}" srcOrd="7" destOrd="0" presId="urn:microsoft.com/office/officeart/2005/8/layout/bProcess2"/>
    <dgm:cxn modelId="{2F70DD8D-638B-4339-BB2F-7AEF19532FF4}" type="presParOf" srcId="{CCA114A9-E47F-4B5B-A87B-5DE22CF5BE1A}" destId="{8FBC8331-A280-4D47-B055-86EA47C80775}" srcOrd="8" destOrd="0" presId="urn:microsoft.com/office/officeart/2005/8/layout/bProcess2"/>
    <dgm:cxn modelId="{CBDB4679-2DD5-45B4-9B79-34656127488E}" type="presParOf" srcId="{8FBC8331-A280-4D47-B055-86EA47C80775}" destId="{8C2F1A2E-1EA2-4E6D-B8F2-2FB8D5EE7206}" srcOrd="0" destOrd="0" presId="urn:microsoft.com/office/officeart/2005/8/layout/bProcess2"/>
    <dgm:cxn modelId="{94FF5F52-B458-4D10-B2E7-6E894A0516C8}" type="presParOf" srcId="{8FBC8331-A280-4D47-B055-86EA47C80775}" destId="{198CF391-F3F8-44DC-B392-7A9F2D9AF85C}" srcOrd="1" destOrd="0" presId="urn:microsoft.com/office/officeart/2005/8/layout/bProcess2"/>
    <dgm:cxn modelId="{8712DF9C-9CD0-40DE-8DE1-F9B82ED5ABA6}" type="presParOf" srcId="{CCA114A9-E47F-4B5B-A87B-5DE22CF5BE1A}" destId="{ACC943CF-0AFB-4545-A9F5-13C55BBAA683}" srcOrd="9" destOrd="0" presId="urn:microsoft.com/office/officeart/2005/8/layout/bProcess2"/>
    <dgm:cxn modelId="{D2047A85-2627-4076-A96A-9F03A84FB53C}" type="presParOf" srcId="{CCA114A9-E47F-4B5B-A87B-5DE22CF5BE1A}" destId="{4FB85748-82DD-4814-ABF3-2CAE910C5EF9}" srcOrd="10" destOrd="0" presId="urn:microsoft.com/office/officeart/2005/8/layout/bProcess2"/>
    <dgm:cxn modelId="{A1D33AB3-77CC-46BD-9939-A5C9167C3412}" type="presParOf" srcId="{4FB85748-82DD-4814-ABF3-2CAE910C5EF9}" destId="{0F17C83B-5B1D-43C2-BB89-125C19EB717E}" srcOrd="0" destOrd="0" presId="urn:microsoft.com/office/officeart/2005/8/layout/bProcess2"/>
    <dgm:cxn modelId="{257980DB-88CD-4478-BB1F-9A621DED6E3F}" type="presParOf" srcId="{4FB85748-82DD-4814-ABF3-2CAE910C5EF9}" destId="{0775CDE6-9859-4D23-822B-1C9073DF8653}" srcOrd="1" destOrd="0" presId="urn:microsoft.com/office/officeart/2005/8/layout/bProcess2"/>
    <dgm:cxn modelId="{158A8C2B-17F0-489C-BD18-769CC9CF71D7}" type="presParOf" srcId="{CCA114A9-E47F-4B5B-A87B-5DE22CF5BE1A}" destId="{B79B4F09-64FE-42DA-90DB-AF1AA6832DAF}" srcOrd="11" destOrd="0" presId="urn:microsoft.com/office/officeart/2005/8/layout/bProcess2"/>
    <dgm:cxn modelId="{740A0690-7120-4006-9E38-002277A09870}" type="presParOf" srcId="{CCA114A9-E47F-4B5B-A87B-5DE22CF5BE1A}" destId="{13CE3EF0-1A1D-4295-B12B-126EB7916B1C}" srcOrd="12" destOrd="0" presId="urn:microsoft.com/office/officeart/2005/8/layout/bProcess2"/>
    <dgm:cxn modelId="{C358C7A2-6DA3-4099-9426-B5A07B8648C4}" type="presParOf" srcId="{13CE3EF0-1A1D-4295-B12B-126EB7916B1C}" destId="{C6D30289-50F9-4798-8F5F-83CC45D47DC0}" srcOrd="0" destOrd="0" presId="urn:microsoft.com/office/officeart/2005/8/layout/bProcess2"/>
    <dgm:cxn modelId="{46F9066B-AA1B-40D1-A9BF-8DDF3E1790A6}" type="presParOf" srcId="{13CE3EF0-1A1D-4295-B12B-126EB7916B1C}" destId="{2160E3C0-6D36-4728-9ECC-735F7AE56737}" srcOrd="1" destOrd="0" presId="urn:microsoft.com/office/officeart/2005/8/layout/bProcess2"/>
    <dgm:cxn modelId="{A8DA80F1-3114-4A64-B091-9280610C85DE}" type="presParOf" srcId="{CCA114A9-E47F-4B5B-A87B-5DE22CF5BE1A}" destId="{C75B21B7-4BCD-4128-B132-19ED51C44A85}" srcOrd="13" destOrd="0" presId="urn:microsoft.com/office/officeart/2005/8/layout/bProcess2"/>
    <dgm:cxn modelId="{6DC939F9-4A1F-4478-B8F1-6953A9EFF26B}" type="presParOf" srcId="{CCA114A9-E47F-4B5B-A87B-5DE22CF5BE1A}" destId="{B22A638D-4A8D-4929-AD9A-30DC6975633E}" srcOrd="14" destOrd="0" presId="urn:microsoft.com/office/officeart/2005/8/layout/bProcess2"/>
    <dgm:cxn modelId="{7D23415C-C69B-4C78-9A87-B8AEB68A0FF9}" type="presParOf" srcId="{B22A638D-4A8D-4929-AD9A-30DC6975633E}" destId="{27469ECF-D824-46F1-A7D5-FD0821944AEB}" srcOrd="0" destOrd="0" presId="urn:microsoft.com/office/officeart/2005/8/layout/bProcess2"/>
    <dgm:cxn modelId="{EE47BBB1-E7BE-49D3-9AF6-7220E63BC116}" type="presParOf" srcId="{B22A638D-4A8D-4929-AD9A-30DC6975633E}" destId="{0A6E91D4-D301-4082-8553-4FB1EE19398F}" srcOrd="1" destOrd="0" presId="urn:microsoft.com/office/officeart/2005/8/layout/bProcess2"/>
    <dgm:cxn modelId="{8333E703-C07F-4B9B-945D-BF034AD0907A}" type="presParOf" srcId="{CCA114A9-E47F-4B5B-A87B-5DE22CF5BE1A}" destId="{E8A3EBA6-3FB7-40FA-ADAE-58D3EC2C5921}" srcOrd="15" destOrd="0" presId="urn:microsoft.com/office/officeart/2005/8/layout/bProcess2"/>
    <dgm:cxn modelId="{EE7668A2-DCB0-4EB1-837C-A25B64624DCC}" type="presParOf" srcId="{CCA114A9-E47F-4B5B-A87B-5DE22CF5BE1A}" destId="{D090BC39-A42A-401D-89FB-EF04BD6EA8F9}" srcOrd="16" destOrd="0" presId="urn:microsoft.com/office/officeart/2005/8/layout/bProcess2"/>
  </dgm:cxnLst>
  <dgm:bg/>
  <dgm:whole/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F703207A-D7D7-4F80-BA20-959D52FEF7B5}" type="doc">
      <dgm:prSet loTypeId="urn:microsoft.com/office/officeart/2005/8/layout/arrow2" loCatId="process" qsTypeId="urn:microsoft.com/office/officeart/2005/8/quickstyle/simple1" qsCatId="simple" csTypeId="urn:microsoft.com/office/officeart/2005/8/colors/accent3_1" csCatId="accent3" phldr="0"/>
      <dgm:spPr/>
    </dgm:pt>
    <dgm:pt modelId="{EA7F4685-4587-423B-9394-01BF8F81E7E1}">
      <dgm:prSet phldrT="[Text]" phldr="1"/>
      <dgm:spPr/>
      <dgm:t>
        <a:bodyPr/>
        <a:lstStyle/>
        <a:p>
          <a:endParaRPr lang="en-US"/>
        </a:p>
      </dgm:t>
    </dgm:pt>
    <dgm:pt modelId="{514AC5B3-CAD7-41C3-8148-1F38572E75CC}" type="parTrans" cxnId="{8AA3C1EC-4E79-4583-A29E-98CA8A710F8C}">
      <dgm:prSet/>
      <dgm:spPr/>
      <dgm:t>
        <a:bodyPr/>
        <a:lstStyle/>
        <a:p>
          <a:endParaRPr lang="en-US"/>
        </a:p>
      </dgm:t>
    </dgm:pt>
    <dgm:pt modelId="{2A12AE91-B217-4A50-8006-2645A02E86C3}" type="sibTrans" cxnId="{8AA3C1EC-4E79-4583-A29E-98CA8A710F8C}">
      <dgm:prSet/>
      <dgm:spPr/>
      <dgm:t>
        <a:bodyPr/>
        <a:lstStyle/>
        <a:p>
          <a:endParaRPr lang="en-US"/>
        </a:p>
      </dgm:t>
    </dgm:pt>
    <dgm:pt modelId="{2EBE109C-8BE3-4520-91BE-4B221AD69FA7}">
      <dgm:prSet phldrT="[Text]" phldr="1"/>
      <dgm:spPr/>
      <dgm:t>
        <a:bodyPr/>
        <a:lstStyle/>
        <a:p>
          <a:endParaRPr lang="en-US"/>
        </a:p>
      </dgm:t>
    </dgm:pt>
    <dgm:pt modelId="{761EAA34-77BE-42E8-948E-8D3E120903DC}" type="parTrans" cxnId="{EEC46929-8F97-499B-BA07-9D925099542E}">
      <dgm:prSet/>
      <dgm:spPr/>
      <dgm:t>
        <a:bodyPr/>
        <a:lstStyle/>
        <a:p>
          <a:endParaRPr lang="en-US"/>
        </a:p>
      </dgm:t>
    </dgm:pt>
    <dgm:pt modelId="{E08EDD50-16CA-4962-BA88-9ED27BF1D196}" type="sibTrans" cxnId="{EEC46929-8F97-499B-BA07-9D925099542E}">
      <dgm:prSet/>
      <dgm:spPr/>
      <dgm:t>
        <a:bodyPr/>
        <a:lstStyle/>
        <a:p>
          <a:endParaRPr lang="en-US"/>
        </a:p>
      </dgm:t>
    </dgm:pt>
    <dgm:pt modelId="{F4CDC741-2881-4CE7-95E7-F968841DB717}">
      <dgm:prSet phldrT="[Text]" phldr="1"/>
      <dgm:spPr/>
      <dgm:t>
        <a:bodyPr/>
        <a:lstStyle/>
        <a:p>
          <a:endParaRPr lang="en-US"/>
        </a:p>
      </dgm:t>
    </dgm:pt>
    <dgm:pt modelId="{2CB85608-20AB-4AE9-8739-E2A0D7007CFE}" type="parTrans" cxnId="{E8AADD9C-76EE-49D4-8B19-4087020B9C28}">
      <dgm:prSet/>
      <dgm:spPr/>
      <dgm:t>
        <a:bodyPr/>
        <a:lstStyle/>
        <a:p>
          <a:endParaRPr lang="en-US"/>
        </a:p>
      </dgm:t>
    </dgm:pt>
    <dgm:pt modelId="{BDA08B30-A574-42FB-AECD-3A5089F51F4B}" type="sibTrans" cxnId="{E8AADD9C-76EE-49D4-8B19-4087020B9C28}">
      <dgm:prSet/>
      <dgm:spPr/>
      <dgm:t>
        <a:bodyPr/>
        <a:lstStyle/>
        <a:p>
          <a:endParaRPr lang="en-US"/>
        </a:p>
      </dgm:t>
    </dgm:pt>
    <dgm:pt modelId="{711FA961-1FC9-4077-BC7A-1C7B77501250}" type="pres">
      <dgm:prSet presAssocID="{F703207A-D7D7-4F80-BA20-959D52FEF7B5}" presName="arrowDiagram" presStyleCnt="0">
        <dgm:presLayoutVars>
          <dgm:chMax val="5"/>
          <dgm:dir/>
          <dgm:resizeHandles val="exact"/>
        </dgm:presLayoutVars>
      </dgm:prSet>
      <dgm:spPr/>
    </dgm:pt>
    <dgm:pt modelId="{4204D741-D0AE-4C24-8F5E-7DD9C6859DBB}" type="pres">
      <dgm:prSet presAssocID="{F703207A-D7D7-4F80-BA20-959D52FEF7B5}" presName="arrow" presStyleLbl="bgShp" presStyleIdx="0" presStyleCnt="1" custLinFactNeighborX="77908" custLinFactNeighborY="70486"/>
      <dgm:spPr>
        <a:solidFill>
          <a:schemeClr val="accent6">
            <a:lumMod val="60000"/>
            <a:lumOff val="40000"/>
          </a:schemeClr>
        </a:solidFill>
      </dgm:spPr>
    </dgm:pt>
    <dgm:pt modelId="{E09A7FE2-53E7-4906-8893-6D170488B48C}" type="pres">
      <dgm:prSet presAssocID="{F703207A-D7D7-4F80-BA20-959D52FEF7B5}" presName="arrowDiagram3" presStyleCnt="0"/>
      <dgm:spPr/>
    </dgm:pt>
    <dgm:pt modelId="{4FDD9977-4F1B-4D2C-B2B5-5ED76CBFFB17}" type="pres">
      <dgm:prSet presAssocID="{EA7F4685-4587-423B-9394-01BF8F81E7E1}" presName="bullet3a" presStyleLbl="node1" presStyleIdx="0" presStyleCnt="3"/>
      <dgm:spPr/>
    </dgm:pt>
    <dgm:pt modelId="{72D47F0D-17C3-4FAA-BDAE-A00AA0FC213A}" type="pres">
      <dgm:prSet presAssocID="{EA7F4685-4587-423B-9394-01BF8F81E7E1}" presName="textBox3a" presStyleLbl="revTx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9AAD487-F1D2-48C8-B85A-3F462F6FD595}" type="pres">
      <dgm:prSet presAssocID="{2EBE109C-8BE3-4520-91BE-4B221AD69FA7}" presName="bullet3b" presStyleLbl="node1" presStyleIdx="1" presStyleCnt="3"/>
      <dgm:spPr/>
    </dgm:pt>
    <dgm:pt modelId="{A4427163-E031-479E-9E9F-48740E6C4B35}" type="pres">
      <dgm:prSet presAssocID="{2EBE109C-8BE3-4520-91BE-4B221AD69FA7}" presName="textBox3b" presStyleLbl="revTx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9FED944-A69D-4525-8C73-D161FC669BF2}" type="pres">
      <dgm:prSet presAssocID="{F4CDC741-2881-4CE7-95E7-F968841DB717}" presName="bullet3c" presStyleLbl="node1" presStyleIdx="2" presStyleCnt="3"/>
      <dgm:spPr/>
    </dgm:pt>
    <dgm:pt modelId="{3C35E76D-BF98-46BE-B1E6-EA2B1428BEE9}" type="pres">
      <dgm:prSet presAssocID="{F4CDC741-2881-4CE7-95E7-F968841DB717}" presName="textBox3c" presStyleLbl="revTx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AA3C1EC-4E79-4583-A29E-98CA8A710F8C}" srcId="{F703207A-D7D7-4F80-BA20-959D52FEF7B5}" destId="{EA7F4685-4587-423B-9394-01BF8F81E7E1}" srcOrd="0" destOrd="0" parTransId="{514AC5B3-CAD7-41C3-8148-1F38572E75CC}" sibTransId="{2A12AE91-B217-4A50-8006-2645A02E86C3}"/>
    <dgm:cxn modelId="{3B261BF3-53AD-475C-A575-DBEC9A13C038}" type="presOf" srcId="{2EBE109C-8BE3-4520-91BE-4B221AD69FA7}" destId="{A4427163-E031-479E-9E9F-48740E6C4B35}" srcOrd="0" destOrd="0" presId="urn:microsoft.com/office/officeart/2005/8/layout/arrow2"/>
    <dgm:cxn modelId="{2F9977CA-FB92-4737-BC9F-A0B70C8B8E39}" type="presOf" srcId="{F703207A-D7D7-4F80-BA20-959D52FEF7B5}" destId="{711FA961-1FC9-4077-BC7A-1C7B77501250}" srcOrd="0" destOrd="0" presId="urn:microsoft.com/office/officeart/2005/8/layout/arrow2"/>
    <dgm:cxn modelId="{0A9F2A16-F146-4364-8EC7-C1F64D3D324E}" type="presOf" srcId="{F4CDC741-2881-4CE7-95E7-F968841DB717}" destId="{3C35E76D-BF98-46BE-B1E6-EA2B1428BEE9}" srcOrd="0" destOrd="0" presId="urn:microsoft.com/office/officeart/2005/8/layout/arrow2"/>
    <dgm:cxn modelId="{3F4C2AA7-F239-4894-9AB1-5C3184429177}" type="presOf" srcId="{EA7F4685-4587-423B-9394-01BF8F81E7E1}" destId="{72D47F0D-17C3-4FAA-BDAE-A00AA0FC213A}" srcOrd="0" destOrd="0" presId="urn:microsoft.com/office/officeart/2005/8/layout/arrow2"/>
    <dgm:cxn modelId="{E8AADD9C-76EE-49D4-8B19-4087020B9C28}" srcId="{F703207A-D7D7-4F80-BA20-959D52FEF7B5}" destId="{F4CDC741-2881-4CE7-95E7-F968841DB717}" srcOrd="2" destOrd="0" parTransId="{2CB85608-20AB-4AE9-8739-E2A0D7007CFE}" sibTransId="{BDA08B30-A574-42FB-AECD-3A5089F51F4B}"/>
    <dgm:cxn modelId="{EEC46929-8F97-499B-BA07-9D925099542E}" srcId="{F703207A-D7D7-4F80-BA20-959D52FEF7B5}" destId="{2EBE109C-8BE3-4520-91BE-4B221AD69FA7}" srcOrd="1" destOrd="0" parTransId="{761EAA34-77BE-42E8-948E-8D3E120903DC}" sibTransId="{E08EDD50-16CA-4962-BA88-9ED27BF1D196}"/>
    <dgm:cxn modelId="{07F51A58-367E-462D-AD87-E44966180382}" type="presParOf" srcId="{711FA961-1FC9-4077-BC7A-1C7B77501250}" destId="{4204D741-D0AE-4C24-8F5E-7DD9C6859DBB}" srcOrd="0" destOrd="0" presId="urn:microsoft.com/office/officeart/2005/8/layout/arrow2"/>
    <dgm:cxn modelId="{8F7D6CCA-E506-48CC-80B1-3FD3CACED0AD}" type="presParOf" srcId="{711FA961-1FC9-4077-BC7A-1C7B77501250}" destId="{E09A7FE2-53E7-4906-8893-6D170488B48C}" srcOrd="1" destOrd="0" presId="urn:microsoft.com/office/officeart/2005/8/layout/arrow2"/>
    <dgm:cxn modelId="{CAFDE63A-EB0E-4A98-9EBC-40B2508D5291}" type="presParOf" srcId="{E09A7FE2-53E7-4906-8893-6D170488B48C}" destId="{4FDD9977-4F1B-4D2C-B2B5-5ED76CBFFB17}" srcOrd="0" destOrd="0" presId="urn:microsoft.com/office/officeart/2005/8/layout/arrow2"/>
    <dgm:cxn modelId="{137A98ED-F3AD-4BA6-B70C-70FBC08077FA}" type="presParOf" srcId="{E09A7FE2-53E7-4906-8893-6D170488B48C}" destId="{72D47F0D-17C3-4FAA-BDAE-A00AA0FC213A}" srcOrd="1" destOrd="0" presId="urn:microsoft.com/office/officeart/2005/8/layout/arrow2"/>
    <dgm:cxn modelId="{9F41332F-0422-4895-98F0-99FDBE7C8655}" type="presParOf" srcId="{E09A7FE2-53E7-4906-8893-6D170488B48C}" destId="{A9AAD487-F1D2-48C8-B85A-3F462F6FD595}" srcOrd="2" destOrd="0" presId="urn:microsoft.com/office/officeart/2005/8/layout/arrow2"/>
    <dgm:cxn modelId="{F415B754-2DB6-472F-8DDE-47AB6D7502AF}" type="presParOf" srcId="{E09A7FE2-53E7-4906-8893-6D170488B48C}" destId="{A4427163-E031-479E-9E9F-48740E6C4B35}" srcOrd="3" destOrd="0" presId="urn:microsoft.com/office/officeart/2005/8/layout/arrow2"/>
    <dgm:cxn modelId="{CE977EDA-7004-42DD-945B-69B81C33370C}" type="presParOf" srcId="{E09A7FE2-53E7-4906-8893-6D170488B48C}" destId="{79FED944-A69D-4525-8C73-D161FC669BF2}" srcOrd="4" destOrd="0" presId="urn:microsoft.com/office/officeart/2005/8/layout/arrow2"/>
    <dgm:cxn modelId="{1478BF35-103E-44CD-A7B1-2D9F75890CB5}" type="presParOf" srcId="{E09A7FE2-53E7-4906-8893-6D170488B48C}" destId="{3C35E76D-BF98-46BE-B1E6-EA2B1428BEE9}" srcOrd="5" destOrd="0" presId="urn:microsoft.com/office/officeart/2005/8/layout/arrow2"/>
  </dgm:cxnLst>
  <dgm:bg/>
  <dgm:whole/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B604F6D3-145F-4FC1-9A60-D7E12B97DCA1}" type="doc">
      <dgm:prSet loTypeId="urn:microsoft.com/office/officeart/2005/8/layout/hList7" loCatId="list" qsTypeId="urn:microsoft.com/office/officeart/2005/8/quickstyle/simple1" qsCatId="simple" csTypeId="urn:microsoft.com/office/officeart/2005/8/colors/accent3_1" csCatId="accent3" phldr="1"/>
      <dgm:spPr/>
    </dgm:pt>
    <dgm:pt modelId="{E666820E-A3D5-4C4D-A85E-C3096A35D6E8}">
      <dgm:prSet phldrT="[Text]"/>
      <dgm:spPr>
        <a:scene3d>
          <a:camera prst="orthographicFront">
            <a:rot lat="0" lon="0" rev="0"/>
          </a:camera>
          <a:lightRig rig="threePt" dir="t"/>
        </a:scene3d>
        <a:sp3d/>
      </dgm:spPr>
      <dgm:t>
        <a:bodyPr>
          <a:scene3d>
            <a:camera prst="orthographicFront">
              <a:rot lat="0" lon="0" rev="20999999"/>
            </a:camera>
            <a:lightRig rig="threePt" dir="t"/>
          </a:scene3d>
        </a:bodyPr>
        <a:lstStyle/>
        <a:p>
          <a:r>
            <a:rPr lang="en-US" b="1" i="0" baseline="0">
              <a:latin typeface="Arial Black" pitchFamily="34" charset="0"/>
            </a:rPr>
            <a:t>Car</a:t>
          </a:r>
        </a:p>
      </dgm:t>
    </dgm:pt>
    <dgm:pt modelId="{5D00146F-84E9-478B-9715-F91953FBED8B}" type="parTrans" cxnId="{A0028DB1-0D42-4E9E-BD21-78827BDB2EE8}">
      <dgm:prSet/>
      <dgm:spPr/>
      <dgm:t>
        <a:bodyPr/>
        <a:lstStyle/>
        <a:p>
          <a:endParaRPr lang="en-US"/>
        </a:p>
      </dgm:t>
    </dgm:pt>
    <dgm:pt modelId="{62FA9062-87AE-4111-BDCC-39BDAAFC310F}" type="sibTrans" cxnId="{A0028DB1-0D42-4E9E-BD21-78827BDB2EE8}">
      <dgm:prSet/>
      <dgm:spPr/>
      <dgm:t>
        <a:bodyPr/>
        <a:lstStyle/>
        <a:p>
          <a:endParaRPr lang="en-US"/>
        </a:p>
      </dgm:t>
    </dgm:pt>
    <dgm:pt modelId="{4302ACBE-832B-499F-A7C6-B4407DA3CC6E}">
      <dgm:prSet phldrT="[Text]"/>
      <dgm:spPr>
        <a:scene3d>
          <a:camera prst="orthographicFront">
            <a:rot lat="0" lon="0" rev="0"/>
          </a:camera>
          <a:lightRig rig="threePt" dir="t"/>
        </a:scene3d>
        <a:sp3d/>
      </dgm:spPr>
      <dgm:t>
        <a:bodyPr>
          <a:scene3d>
            <a:camera prst="orthographicFront">
              <a:rot lat="0" lon="0" rev="20999999"/>
            </a:camera>
            <a:lightRig rig="threePt" dir="t"/>
          </a:scene3d>
        </a:bodyPr>
        <a:lstStyle/>
        <a:p>
          <a:r>
            <a:rPr lang="en-US" b="1" i="0" baseline="0">
              <a:latin typeface="Arial Black" pitchFamily="34" charset="0"/>
            </a:rPr>
            <a:t>Bike</a:t>
          </a:r>
        </a:p>
      </dgm:t>
    </dgm:pt>
    <dgm:pt modelId="{91ECE7ED-3AE0-4140-B8D9-BAFFE1EAA237}" type="parTrans" cxnId="{EB9C4C61-F1F3-4D4E-8971-88C276DB5137}">
      <dgm:prSet/>
      <dgm:spPr/>
      <dgm:t>
        <a:bodyPr/>
        <a:lstStyle/>
        <a:p>
          <a:endParaRPr lang="en-US"/>
        </a:p>
      </dgm:t>
    </dgm:pt>
    <dgm:pt modelId="{DF8DCCB4-7E1F-4FC4-843E-AA2DF64F26D2}" type="sibTrans" cxnId="{EB9C4C61-F1F3-4D4E-8971-88C276DB5137}">
      <dgm:prSet/>
      <dgm:spPr/>
      <dgm:t>
        <a:bodyPr/>
        <a:lstStyle/>
        <a:p>
          <a:endParaRPr lang="en-US"/>
        </a:p>
      </dgm:t>
    </dgm:pt>
    <dgm:pt modelId="{570490AD-F437-4637-A736-7B7F213C9D47}">
      <dgm:prSet phldrT="[Text]"/>
      <dgm:spPr>
        <a:scene3d>
          <a:camera prst="orthographicFront">
            <a:rot lat="0" lon="0" rev="0"/>
          </a:camera>
          <a:lightRig rig="threePt" dir="t"/>
        </a:scene3d>
        <a:sp3d/>
      </dgm:spPr>
      <dgm:t>
        <a:bodyPr>
          <a:scene3d>
            <a:camera prst="orthographicFront">
              <a:rot lat="0" lon="0" rev="20999999"/>
            </a:camera>
            <a:lightRig rig="threePt" dir="t"/>
          </a:scene3d>
        </a:bodyPr>
        <a:lstStyle/>
        <a:p>
          <a:r>
            <a:rPr lang="en-US" b="1" i="0" baseline="0">
              <a:latin typeface="Arial Black" pitchFamily="34" charset="0"/>
            </a:rPr>
            <a:t>Plane</a:t>
          </a:r>
        </a:p>
      </dgm:t>
    </dgm:pt>
    <dgm:pt modelId="{0E7205AE-462F-437C-9DC7-F858FCBB7669}" type="parTrans" cxnId="{50920157-5D9E-4B83-A8F2-1979F6B6E94C}">
      <dgm:prSet/>
      <dgm:spPr/>
      <dgm:t>
        <a:bodyPr/>
        <a:lstStyle/>
        <a:p>
          <a:endParaRPr lang="en-US"/>
        </a:p>
      </dgm:t>
    </dgm:pt>
    <dgm:pt modelId="{2C4DECC8-599A-4384-9890-5A183F928B37}" type="sibTrans" cxnId="{50920157-5D9E-4B83-A8F2-1979F6B6E94C}">
      <dgm:prSet/>
      <dgm:spPr/>
      <dgm:t>
        <a:bodyPr/>
        <a:lstStyle/>
        <a:p>
          <a:endParaRPr lang="en-US"/>
        </a:p>
      </dgm:t>
    </dgm:pt>
    <dgm:pt modelId="{549CA192-D2CE-410D-8B28-A040DE285D6D}" type="pres">
      <dgm:prSet presAssocID="{B604F6D3-145F-4FC1-9A60-D7E12B97DCA1}" presName="Name0" presStyleCnt="0">
        <dgm:presLayoutVars>
          <dgm:dir/>
          <dgm:resizeHandles val="exact"/>
        </dgm:presLayoutVars>
      </dgm:prSet>
      <dgm:spPr/>
    </dgm:pt>
    <dgm:pt modelId="{449341F9-CFF1-4D79-8310-FBA07352E72A}" type="pres">
      <dgm:prSet presAssocID="{B604F6D3-145F-4FC1-9A60-D7E12B97DCA1}" presName="fgShape" presStyleLbl="fgShp" presStyleIdx="0" presStyleCnt="1"/>
      <dgm:spPr/>
    </dgm:pt>
    <dgm:pt modelId="{75762E20-7D19-46AA-8CCF-EA8DD84965F3}" type="pres">
      <dgm:prSet presAssocID="{B604F6D3-145F-4FC1-9A60-D7E12B97DCA1}" presName="linComp" presStyleCnt="0"/>
      <dgm:spPr/>
    </dgm:pt>
    <dgm:pt modelId="{362C3B3A-85AD-44BD-9C08-57109FE625A7}" type="pres">
      <dgm:prSet presAssocID="{E666820E-A3D5-4C4D-A85E-C3096A35D6E8}" presName="compNode" presStyleCnt="0"/>
      <dgm:spPr/>
    </dgm:pt>
    <dgm:pt modelId="{F58C1BBD-1095-41EA-98F4-B65DB5AB1A4F}" type="pres">
      <dgm:prSet presAssocID="{E666820E-A3D5-4C4D-A85E-C3096A35D6E8}" presName="bkgdShape" presStyleLbl="node1" presStyleIdx="0" presStyleCnt="3" custLinFactNeighborX="-4373" custLinFactNeighborY="4167"/>
      <dgm:spPr>
        <a:prstGeom prst="round2DiagRect">
          <a:avLst/>
        </a:prstGeom>
      </dgm:spPr>
      <dgm:t>
        <a:bodyPr/>
        <a:lstStyle/>
        <a:p>
          <a:endParaRPr lang="en-US"/>
        </a:p>
      </dgm:t>
    </dgm:pt>
    <dgm:pt modelId="{9A6529BF-34EF-40C3-98A0-ECDF2D61076D}" type="pres">
      <dgm:prSet presAssocID="{E666820E-A3D5-4C4D-A85E-C3096A35D6E8}" presName="nodeTx" presStyleLbl="node1" presStyleIdx="0" presStyleCnt="3">
        <dgm:presLayoutVars>
          <dgm:bulletEnabled val="1"/>
        </dgm:presLayoutVars>
      </dgm:prSet>
      <dgm:spPr>
        <a:prstGeom prst="round2DiagRect">
          <a:avLst/>
        </a:prstGeom>
      </dgm:spPr>
      <dgm:t>
        <a:bodyPr/>
        <a:lstStyle/>
        <a:p>
          <a:endParaRPr lang="en-US"/>
        </a:p>
      </dgm:t>
    </dgm:pt>
    <dgm:pt modelId="{EE45EED7-DD0F-41D8-B073-12CDB3D8B758}" type="pres">
      <dgm:prSet presAssocID="{E666820E-A3D5-4C4D-A85E-C3096A35D6E8}" presName="invisiNode" presStyleLbl="node1" presStyleIdx="0" presStyleCnt="3"/>
      <dgm:spPr/>
    </dgm:pt>
    <dgm:pt modelId="{82B7FD8E-88B6-4DCC-83D2-F2A69FD7A672}" type="pres">
      <dgm:prSet presAssocID="{E666820E-A3D5-4C4D-A85E-C3096A35D6E8}" presName="imagNode" presStyleLbl="fgImgPlace1" presStyleIdx="0" presStyleCnt="3"/>
      <dgm:spPr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5445F65C-AFB3-49B0-8589-220E996C6ABD}" type="pres">
      <dgm:prSet presAssocID="{62FA9062-87AE-4111-BDCC-39BDAAFC310F}" presName="sibTrans" presStyleLbl="sibTrans2D1" presStyleIdx="0" presStyleCnt="0"/>
      <dgm:spPr/>
      <dgm:t>
        <a:bodyPr/>
        <a:lstStyle/>
        <a:p>
          <a:endParaRPr lang="en-US"/>
        </a:p>
      </dgm:t>
    </dgm:pt>
    <dgm:pt modelId="{37D0394F-E91E-4580-92D3-30E3AB1D458D}" type="pres">
      <dgm:prSet presAssocID="{4302ACBE-832B-499F-A7C6-B4407DA3CC6E}" presName="compNode" presStyleCnt="0"/>
      <dgm:spPr/>
    </dgm:pt>
    <dgm:pt modelId="{6ADC1DF8-F0C9-4BB7-8B81-2186503B277D}" type="pres">
      <dgm:prSet presAssocID="{4302ACBE-832B-499F-A7C6-B4407DA3CC6E}" presName="bkgdShape" presStyleLbl="node1" presStyleIdx="1" presStyleCnt="3" custLinFactNeighborX="-4373" custLinFactNeighborY="4167"/>
      <dgm:spPr>
        <a:prstGeom prst="round2DiagRect">
          <a:avLst/>
        </a:prstGeom>
      </dgm:spPr>
      <dgm:t>
        <a:bodyPr/>
        <a:lstStyle/>
        <a:p>
          <a:endParaRPr lang="en-US"/>
        </a:p>
      </dgm:t>
    </dgm:pt>
    <dgm:pt modelId="{DEA7420B-2614-4883-97AE-EA748DA1C215}" type="pres">
      <dgm:prSet presAssocID="{4302ACBE-832B-499F-A7C6-B4407DA3CC6E}" presName="nodeTx" presStyleLbl="node1" presStyleIdx="1" presStyleCnt="3">
        <dgm:presLayoutVars>
          <dgm:bulletEnabled val="1"/>
        </dgm:presLayoutVars>
      </dgm:prSet>
      <dgm:spPr>
        <a:prstGeom prst="round2DiagRect">
          <a:avLst/>
        </a:prstGeom>
      </dgm:spPr>
      <dgm:t>
        <a:bodyPr/>
        <a:lstStyle/>
        <a:p>
          <a:endParaRPr lang="en-US"/>
        </a:p>
      </dgm:t>
    </dgm:pt>
    <dgm:pt modelId="{C4426E4C-E855-46C3-87AC-FD422236B96F}" type="pres">
      <dgm:prSet presAssocID="{4302ACBE-832B-499F-A7C6-B4407DA3CC6E}" presName="invisiNode" presStyleLbl="node1" presStyleIdx="1" presStyleCnt="3"/>
      <dgm:spPr/>
    </dgm:pt>
    <dgm:pt modelId="{A4DCB3E4-4EC7-416C-9085-02DCBB1E6CD3}" type="pres">
      <dgm:prSet presAssocID="{4302ACBE-832B-499F-A7C6-B4407DA3CC6E}" presName="imagNode" presStyleLbl="fgImgPlace1" presStyleIdx="1" presStyleCnt="3"/>
      <dgm:spPr>
        <a:blipFill rotWithShape="0">
          <a:blip xmlns:r="http://schemas.openxmlformats.org/officeDocument/2006/relationships" r:embed="rId2"/>
          <a:stretch>
            <a:fillRect/>
          </a:stretch>
        </a:blipFill>
      </dgm:spPr>
    </dgm:pt>
    <dgm:pt modelId="{2DA7D311-059A-4E0F-B8A4-056F9B425AA5}" type="pres">
      <dgm:prSet presAssocID="{DF8DCCB4-7E1F-4FC4-843E-AA2DF64F26D2}" presName="sibTrans" presStyleLbl="sibTrans2D1" presStyleIdx="0" presStyleCnt="0"/>
      <dgm:spPr/>
      <dgm:t>
        <a:bodyPr/>
        <a:lstStyle/>
        <a:p>
          <a:endParaRPr lang="en-US"/>
        </a:p>
      </dgm:t>
    </dgm:pt>
    <dgm:pt modelId="{3CC85F08-D241-43EE-B0A8-913503DE49AE}" type="pres">
      <dgm:prSet presAssocID="{570490AD-F437-4637-A736-7B7F213C9D47}" presName="compNode" presStyleCnt="0"/>
      <dgm:spPr/>
    </dgm:pt>
    <dgm:pt modelId="{724ECE66-2913-463B-AB50-86E372619F70}" type="pres">
      <dgm:prSet presAssocID="{570490AD-F437-4637-A736-7B7F213C9D47}" presName="bkgdShape" presStyleLbl="node1" presStyleIdx="2" presStyleCnt="3" custLinFactNeighborX="-4309" custLinFactNeighborY="4167"/>
      <dgm:spPr>
        <a:prstGeom prst="round2DiagRect">
          <a:avLst/>
        </a:prstGeom>
      </dgm:spPr>
      <dgm:t>
        <a:bodyPr/>
        <a:lstStyle/>
        <a:p>
          <a:endParaRPr lang="en-US"/>
        </a:p>
      </dgm:t>
    </dgm:pt>
    <dgm:pt modelId="{AA39370C-5744-44C9-BCB0-595DF952D83E}" type="pres">
      <dgm:prSet presAssocID="{570490AD-F437-4637-A736-7B7F213C9D47}" presName="nodeTx" presStyleLbl="node1" presStyleIdx="2" presStyleCnt="3">
        <dgm:presLayoutVars>
          <dgm:bulletEnabled val="1"/>
        </dgm:presLayoutVars>
      </dgm:prSet>
      <dgm:spPr>
        <a:prstGeom prst="round2DiagRect">
          <a:avLst/>
        </a:prstGeom>
      </dgm:spPr>
      <dgm:t>
        <a:bodyPr/>
        <a:lstStyle/>
        <a:p>
          <a:endParaRPr lang="en-US"/>
        </a:p>
      </dgm:t>
    </dgm:pt>
    <dgm:pt modelId="{09D8DBD1-B054-4E08-A879-3EDFF3087724}" type="pres">
      <dgm:prSet presAssocID="{570490AD-F437-4637-A736-7B7F213C9D47}" presName="invisiNode" presStyleLbl="node1" presStyleIdx="2" presStyleCnt="3"/>
      <dgm:spPr/>
    </dgm:pt>
    <dgm:pt modelId="{650F040F-CCFF-45E6-8710-2C636E2830B1}" type="pres">
      <dgm:prSet presAssocID="{570490AD-F437-4637-A736-7B7F213C9D47}" presName="imagNode" presStyleLbl="fgImgPlace1" presStyleIdx="2" presStyleCnt="3"/>
      <dgm:spPr>
        <a:blipFill rotWithShape="0">
          <a:blip xmlns:r="http://schemas.openxmlformats.org/officeDocument/2006/relationships" r:embed="rId3"/>
          <a:stretch>
            <a:fillRect/>
          </a:stretch>
        </a:blipFill>
      </dgm:spPr>
    </dgm:pt>
  </dgm:ptLst>
  <dgm:cxnLst>
    <dgm:cxn modelId="{A0028DB1-0D42-4E9E-BD21-78827BDB2EE8}" srcId="{B604F6D3-145F-4FC1-9A60-D7E12B97DCA1}" destId="{E666820E-A3D5-4C4D-A85E-C3096A35D6E8}" srcOrd="0" destOrd="0" parTransId="{5D00146F-84E9-478B-9715-F91953FBED8B}" sibTransId="{62FA9062-87AE-4111-BDCC-39BDAAFC310F}"/>
    <dgm:cxn modelId="{53305217-DC22-434E-9B17-7ABABA891D61}" type="presOf" srcId="{570490AD-F437-4637-A736-7B7F213C9D47}" destId="{AA39370C-5744-44C9-BCB0-595DF952D83E}" srcOrd="1" destOrd="0" presId="urn:microsoft.com/office/officeart/2005/8/layout/hList7"/>
    <dgm:cxn modelId="{EB9C4C61-F1F3-4D4E-8971-88C276DB5137}" srcId="{B604F6D3-145F-4FC1-9A60-D7E12B97DCA1}" destId="{4302ACBE-832B-499F-A7C6-B4407DA3CC6E}" srcOrd="1" destOrd="0" parTransId="{91ECE7ED-3AE0-4140-B8D9-BAFFE1EAA237}" sibTransId="{DF8DCCB4-7E1F-4FC4-843E-AA2DF64F26D2}"/>
    <dgm:cxn modelId="{47CBC349-174F-4729-8AB8-F26DF5766A20}" type="presOf" srcId="{4302ACBE-832B-499F-A7C6-B4407DA3CC6E}" destId="{6ADC1DF8-F0C9-4BB7-8B81-2186503B277D}" srcOrd="0" destOrd="0" presId="urn:microsoft.com/office/officeart/2005/8/layout/hList7"/>
    <dgm:cxn modelId="{91B6E94D-FEC5-4FB9-90F8-498FA5980DDD}" type="presOf" srcId="{B604F6D3-145F-4FC1-9A60-D7E12B97DCA1}" destId="{549CA192-D2CE-410D-8B28-A040DE285D6D}" srcOrd="0" destOrd="0" presId="urn:microsoft.com/office/officeart/2005/8/layout/hList7"/>
    <dgm:cxn modelId="{E8FB9D13-4BB5-4D50-BB2F-8A560D7DF26A}" type="presOf" srcId="{4302ACBE-832B-499F-A7C6-B4407DA3CC6E}" destId="{DEA7420B-2614-4883-97AE-EA748DA1C215}" srcOrd="1" destOrd="0" presId="urn:microsoft.com/office/officeart/2005/8/layout/hList7"/>
    <dgm:cxn modelId="{FAC861E2-C5F0-4CB2-B64E-8266DD72B79A}" type="presOf" srcId="{E666820E-A3D5-4C4D-A85E-C3096A35D6E8}" destId="{F58C1BBD-1095-41EA-98F4-B65DB5AB1A4F}" srcOrd="0" destOrd="0" presId="urn:microsoft.com/office/officeart/2005/8/layout/hList7"/>
    <dgm:cxn modelId="{50920157-5D9E-4B83-A8F2-1979F6B6E94C}" srcId="{B604F6D3-145F-4FC1-9A60-D7E12B97DCA1}" destId="{570490AD-F437-4637-A736-7B7F213C9D47}" srcOrd="2" destOrd="0" parTransId="{0E7205AE-462F-437C-9DC7-F858FCBB7669}" sibTransId="{2C4DECC8-599A-4384-9890-5A183F928B37}"/>
    <dgm:cxn modelId="{15DA59A7-CE63-4723-993A-B4467E7CCC6C}" type="presOf" srcId="{E666820E-A3D5-4C4D-A85E-C3096A35D6E8}" destId="{9A6529BF-34EF-40C3-98A0-ECDF2D61076D}" srcOrd="1" destOrd="0" presId="urn:microsoft.com/office/officeart/2005/8/layout/hList7"/>
    <dgm:cxn modelId="{81D3D524-2746-44DB-BCE4-BB9FFE37B3F0}" type="presOf" srcId="{570490AD-F437-4637-A736-7B7F213C9D47}" destId="{724ECE66-2913-463B-AB50-86E372619F70}" srcOrd="0" destOrd="0" presId="urn:microsoft.com/office/officeart/2005/8/layout/hList7"/>
    <dgm:cxn modelId="{5613CDF4-1D1B-439D-A21E-E8395F365214}" type="presOf" srcId="{62FA9062-87AE-4111-BDCC-39BDAAFC310F}" destId="{5445F65C-AFB3-49B0-8589-220E996C6ABD}" srcOrd="0" destOrd="0" presId="urn:microsoft.com/office/officeart/2005/8/layout/hList7"/>
    <dgm:cxn modelId="{00770897-012A-4D8D-8A6F-1C7992D6A91D}" type="presOf" srcId="{DF8DCCB4-7E1F-4FC4-843E-AA2DF64F26D2}" destId="{2DA7D311-059A-4E0F-B8A4-056F9B425AA5}" srcOrd="0" destOrd="0" presId="urn:microsoft.com/office/officeart/2005/8/layout/hList7"/>
    <dgm:cxn modelId="{4AFDBE0D-4202-4069-9764-7F43AEC9F06E}" type="presParOf" srcId="{549CA192-D2CE-410D-8B28-A040DE285D6D}" destId="{449341F9-CFF1-4D79-8310-FBA07352E72A}" srcOrd="0" destOrd="0" presId="urn:microsoft.com/office/officeart/2005/8/layout/hList7"/>
    <dgm:cxn modelId="{0599428D-ECB2-4F8C-AAEF-5604BCB58A64}" type="presParOf" srcId="{549CA192-D2CE-410D-8B28-A040DE285D6D}" destId="{75762E20-7D19-46AA-8CCF-EA8DD84965F3}" srcOrd="1" destOrd="0" presId="urn:microsoft.com/office/officeart/2005/8/layout/hList7"/>
    <dgm:cxn modelId="{98652C7E-D2CB-41DC-90CE-BC90434BAB26}" type="presParOf" srcId="{75762E20-7D19-46AA-8CCF-EA8DD84965F3}" destId="{362C3B3A-85AD-44BD-9C08-57109FE625A7}" srcOrd="0" destOrd="0" presId="urn:microsoft.com/office/officeart/2005/8/layout/hList7"/>
    <dgm:cxn modelId="{3321543F-37AD-48E4-97F1-82B848F49D7F}" type="presParOf" srcId="{362C3B3A-85AD-44BD-9C08-57109FE625A7}" destId="{F58C1BBD-1095-41EA-98F4-B65DB5AB1A4F}" srcOrd="0" destOrd="0" presId="urn:microsoft.com/office/officeart/2005/8/layout/hList7"/>
    <dgm:cxn modelId="{2B85D54E-117B-4FE0-BB8F-89CDBC2462AE}" type="presParOf" srcId="{362C3B3A-85AD-44BD-9C08-57109FE625A7}" destId="{9A6529BF-34EF-40C3-98A0-ECDF2D61076D}" srcOrd="1" destOrd="0" presId="urn:microsoft.com/office/officeart/2005/8/layout/hList7"/>
    <dgm:cxn modelId="{68A18916-06C1-4A52-96DE-67C05FECF1A5}" type="presParOf" srcId="{362C3B3A-85AD-44BD-9C08-57109FE625A7}" destId="{EE45EED7-DD0F-41D8-B073-12CDB3D8B758}" srcOrd="2" destOrd="0" presId="urn:microsoft.com/office/officeart/2005/8/layout/hList7"/>
    <dgm:cxn modelId="{E552CBFE-D8CE-48BA-8290-8EE0DD0FA78A}" type="presParOf" srcId="{362C3B3A-85AD-44BD-9C08-57109FE625A7}" destId="{82B7FD8E-88B6-4DCC-83D2-F2A69FD7A672}" srcOrd="3" destOrd="0" presId="urn:microsoft.com/office/officeart/2005/8/layout/hList7"/>
    <dgm:cxn modelId="{A699863B-C0FE-4C4D-89BC-0AA13D0CD224}" type="presParOf" srcId="{75762E20-7D19-46AA-8CCF-EA8DD84965F3}" destId="{5445F65C-AFB3-49B0-8589-220E996C6ABD}" srcOrd="1" destOrd="0" presId="urn:microsoft.com/office/officeart/2005/8/layout/hList7"/>
    <dgm:cxn modelId="{1C32F9A5-2F5A-469B-9E1C-CDD44F081FF4}" type="presParOf" srcId="{75762E20-7D19-46AA-8CCF-EA8DD84965F3}" destId="{37D0394F-E91E-4580-92D3-30E3AB1D458D}" srcOrd="2" destOrd="0" presId="urn:microsoft.com/office/officeart/2005/8/layout/hList7"/>
    <dgm:cxn modelId="{3DDEF5F7-01AC-409E-A229-4D3B7B03DA9D}" type="presParOf" srcId="{37D0394F-E91E-4580-92D3-30E3AB1D458D}" destId="{6ADC1DF8-F0C9-4BB7-8B81-2186503B277D}" srcOrd="0" destOrd="0" presId="urn:microsoft.com/office/officeart/2005/8/layout/hList7"/>
    <dgm:cxn modelId="{E9606ADE-DDDD-4213-8841-DF06F340EF74}" type="presParOf" srcId="{37D0394F-E91E-4580-92D3-30E3AB1D458D}" destId="{DEA7420B-2614-4883-97AE-EA748DA1C215}" srcOrd="1" destOrd="0" presId="urn:microsoft.com/office/officeart/2005/8/layout/hList7"/>
    <dgm:cxn modelId="{F6D8A4B3-C000-4AA0-B69F-459FC93EF0E9}" type="presParOf" srcId="{37D0394F-E91E-4580-92D3-30E3AB1D458D}" destId="{C4426E4C-E855-46C3-87AC-FD422236B96F}" srcOrd="2" destOrd="0" presId="urn:microsoft.com/office/officeart/2005/8/layout/hList7"/>
    <dgm:cxn modelId="{ACBA46DA-1F60-4CE5-8D18-0674635FBD99}" type="presParOf" srcId="{37D0394F-E91E-4580-92D3-30E3AB1D458D}" destId="{A4DCB3E4-4EC7-416C-9085-02DCBB1E6CD3}" srcOrd="3" destOrd="0" presId="urn:microsoft.com/office/officeart/2005/8/layout/hList7"/>
    <dgm:cxn modelId="{AF3A3433-8853-4977-9691-39D6034744F5}" type="presParOf" srcId="{75762E20-7D19-46AA-8CCF-EA8DD84965F3}" destId="{2DA7D311-059A-4E0F-B8A4-056F9B425AA5}" srcOrd="3" destOrd="0" presId="urn:microsoft.com/office/officeart/2005/8/layout/hList7"/>
    <dgm:cxn modelId="{2510D9E8-CE74-4181-B609-A583475DEF9C}" type="presParOf" srcId="{75762E20-7D19-46AA-8CCF-EA8DD84965F3}" destId="{3CC85F08-D241-43EE-B0A8-913503DE49AE}" srcOrd="4" destOrd="0" presId="urn:microsoft.com/office/officeart/2005/8/layout/hList7"/>
    <dgm:cxn modelId="{2B9B2DD7-11A4-414D-B3C2-EB77396FE433}" type="presParOf" srcId="{3CC85F08-D241-43EE-B0A8-913503DE49AE}" destId="{724ECE66-2913-463B-AB50-86E372619F70}" srcOrd="0" destOrd="0" presId="urn:microsoft.com/office/officeart/2005/8/layout/hList7"/>
    <dgm:cxn modelId="{E514392D-782C-4C91-98F0-CC6E932FC832}" type="presParOf" srcId="{3CC85F08-D241-43EE-B0A8-913503DE49AE}" destId="{AA39370C-5744-44C9-BCB0-595DF952D83E}" srcOrd="1" destOrd="0" presId="urn:microsoft.com/office/officeart/2005/8/layout/hList7"/>
    <dgm:cxn modelId="{E76D0605-83E6-4BAC-BE2F-D666187A53A8}" type="presParOf" srcId="{3CC85F08-D241-43EE-B0A8-913503DE49AE}" destId="{09D8DBD1-B054-4E08-A879-3EDFF3087724}" srcOrd="2" destOrd="0" presId="urn:microsoft.com/office/officeart/2005/8/layout/hList7"/>
    <dgm:cxn modelId="{607B2EB3-1035-4D6E-83C6-162973A6B46F}" type="presParOf" srcId="{3CC85F08-D241-43EE-B0A8-913503DE49AE}" destId="{650F040F-CCFF-45E6-8710-2C636E2830B1}" srcOrd="3" destOrd="0" presId="urn:microsoft.com/office/officeart/2005/8/layout/hList7"/>
  </dgm:cxnLst>
  <dgm:bg/>
  <dgm:whole/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381D51E-2EC0-4EFD-9D63-E1B919CFE823}" type="doc">
      <dgm:prSet loTypeId="urn:microsoft.com/office/officeart/2005/8/layout/pyramid2" loCatId="pyramid" qsTypeId="urn:microsoft.com/office/officeart/2005/8/quickstyle/3d5" qsCatId="3D" csTypeId="urn:microsoft.com/office/officeart/2005/8/colors/accent1_2" csCatId="accent1" phldr="1"/>
      <dgm:spPr/>
    </dgm:pt>
    <dgm:pt modelId="{BB05FD23-4816-4F1B-BB85-A37AEBBC286C}">
      <dgm:prSet phldrT="[Text]"/>
      <dgm:spPr/>
      <dgm:t>
        <a:bodyPr/>
        <a:lstStyle/>
        <a:p>
          <a:r>
            <a:rPr lang="en-US"/>
            <a:t>milk</a:t>
          </a:r>
        </a:p>
      </dgm:t>
    </dgm:pt>
    <dgm:pt modelId="{652C4A5B-9538-4266-BE06-31000BD80883}" type="sibTrans" cxnId="{6A10F534-5E02-4305-95B6-4A2E1F0BA45C}">
      <dgm:prSet/>
      <dgm:spPr/>
      <dgm:t>
        <a:bodyPr/>
        <a:lstStyle/>
        <a:p>
          <a:endParaRPr lang="en-US"/>
        </a:p>
      </dgm:t>
    </dgm:pt>
    <dgm:pt modelId="{27528786-F008-445D-AD99-C51C17DEA1D2}" type="parTrans" cxnId="{6A10F534-5E02-4305-95B6-4A2E1F0BA45C}">
      <dgm:prSet/>
      <dgm:spPr/>
      <dgm:t>
        <a:bodyPr/>
        <a:lstStyle/>
        <a:p>
          <a:endParaRPr lang="en-US"/>
        </a:p>
      </dgm:t>
    </dgm:pt>
    <dgm:pt modelId="{BCEA9E73-4C75-4695-9ECD-95B9CC486045}">
      <dgm:prSet phldrT="[Text]"/>
      <dgm:spPr/>
      <dgm:t>
        <a:bodyPr/>
        <a:lstStyle/>
        <a:p>
          <a:r>
            <a:rPr lang="en-US"/>
            <a:t>fish</a:t>
          </a:r>
        </a:p>
      </dgm:t>
    </dgm:pt>
    <dgm:pt modelId="{3E2B0BE2-A2A8-4626-A5E1-345F4031DD31}" type="sibTrans" cxnId="{DC2FA550-F410-4856-8B6B-08E98ED748D2}">
      <dgm:prSet/>
      <dgm:spPr/>
      <dgm:t>
        <a:bodyPr/>
        <a:lstStyle/>
        <a:p>
          <a:endParaRPr lang="en-US"/>
        </a:p>
      </dgm:t>
    </dgm:pt>
    <dgm:pt modelId="{E55C47D2-8942-4922-8C5F-AF0D384F7D71}" type="parTrans" cxnId="{DC2FA550-F410-4856-8B6B-08E98ED748D2}">
      <dgm:prSet/>
      <dgm:spPr/>
      <dgm:t>
        <a:bodyPr/>
        <a:lstStyle/>
        <a:p>
          <a:endParaRPr lang="en-US"/>
        </a:p>
      </dgm:t>
    </dgm:pt>
    <dgm:pt modelId="{4EA0D09E-2F63-4DE5-9649-F454C6BE3504}">
      <dgm:prSet phldrT="[Text]"/>
      <dgm:spPr/>
      <dgm:t>
        <a:bodyPr/>
        <a:lstStyle/>
        <a:p>
          <a:r>
            <a:rPr lang="en-US"/>
            <a:t>meat</a:t>
          </a:r>
        </a:p>
      </dgm:t>
    </dgm:pt>
    <dgm:pt modelId="{DEDBF41C-3BC7-4444-A0E1-9B11E543AD6E}" type="sibTrans" cxnId="{E8752A97-98F1-4C94-983E-A28368716203}">
      <dgm:prSet/>
      <dgm:spPr/>
      <dgm:t>
        <a:bodyPr/>
        <a:lstStyle/>
        <a:p>
          <a:endParaRPr lang="en-US"/>
        </a:p>
      </dgm:t>
    </dgm:pt>
    <dgm:pt modelId="{E6602FDD-A865-49F7-8060-3533D98F8EB4}" type="parTrans" cxnId="{E8752A97-98F1-4C94-983E-A28368716203}">
      <dgm:prSet/>
      <dgm:spPr/>
      <dgm:t>
        <a:bodyPr/>
        <a:lstStyle/>
        <a:p>
          <a:endParaRPr lang="en-US"/>
        </a:p>
      </dgm:t>
    </dgm:pt>
    <dgm:pt modelId="{48390ECF-8BE0-4EDA-83DE-03FF707BCBF9}" type="pres">
      <dgm:prSet presAssocID="{4381D51E-2EC0-4EFD-9D63-E1B919CFE823}" presName="compositeShape" presStyleCnt="0">
        <dgm:presLayoutVars>
          <dgm:dir/>
          <dgm:resizeHandles/>
        </dgm:presLayoutVars>
      </dgm:prSet>
      <dgm:spPr/>
    </dgm:pt>
    <dgm:pt modelId="{2A582D95-42E2-4707-AD53-2D764179F2D6}" type="pres">
      <dgm:prSet presAssocID="{4381D51E-2EC0-4EFD-9D63-E1B919CFE823}" presName="pyramid" presStyleLbl="node1" presStyleIdx="0" presStyleCnt="1" custLinFactX="-42361" custLinFactNeighborX="-100000" custLinFactNeighborY="-94792"/>
      <dgm:spPr/>
    </dgm:pt>
    <dgm:pt modelId="{41C13B36-165F-4B81-AA9C-382F2E764099}" type="pres">
      <dgm:prSet presAssocID="{4381D51E-2EC0-4EFD-9D63-E1B919CFE823}" presName="theList" presStyleCnt="0"/>
      <dgm:spPr/>
    </dgm:pt>
    <dgm:pt modelId="{6C5BE636-0AEF-4383-A3C4-ACD042326558}" type="pres">
      <dgm:prSet presAssocID="{4EA0D09E-2F63-4DE5-9649-F454C6BE3504}" presName="aNode" presStyleLbl="fgAcc1" presStyleIdx="0" presStyleCnt="3" custScaleX="136288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62B0F7A-20EE-46C2-B3CE-45BF4A27129D}" type="pres">
      <dgm:prSet presAssocID="{4EA0D09E-2F63-4DE5-9649-F454C6BE3504}" presName="aSpace" presStyleCnt="0"/>
      <dgm:spPr/>
    </dgm:pt>
    <dgm:pt modelId="{60F9AC52-5D1D-485C-95BF-E7A3DF64E999}" type="pres">
      <dgm:prSet presAssocID="{BCEA9E73-4C75-4695-9ECD-95B9CC486045}" presName="aNode" presStyleLbl="fgAcc1" presStyleIdx="1" presStyleCnt="3" custScaleX="11095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363D49E-9383-41A7-974F-84C266613B3D}" type="pres">
      <dgm:prSet presAssocID="{BCEA9E73-4C75-4695-9ECD-95B9CC486045}" presName="aSpace" presStyleCnt="0"/>
      <dgm:spPr/>
    </dgm:pt>
    <dgm:pt modelId="{C2D4BA18-3063-463F-BA35-C162E8744EE1}" type="pres">
      <dgm:prSet presAssocID="{BB05FD23-4816-4F1B-BB85-A37AEBBC286C}" presName="aNode" presStyleLbl="fgAcc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8EDA19A-4A77-433F-9A1B-77A7E16BA595}" type="pres">
      <dgm:prSet presAssocID="{BB05FD23-4816-4F1B-BB85-A37AEBBC286C}" presName="aSpace" presStyleCnt="0"/>
      <dgm:spPr/>
    </dgm:pt>
  </dgm:ptLst>
  <dgm:cxnLst>
    <dgm:cxn modelId="{30E92512-C362-4529-8786-570999F99928}" type="presOf" srcId="{BB05FD23-4816-4F1B-BB85-A37AEBBC286C}" destId="{C2D4BA18-3063-463F-BA35-C162E8744EE1}" srcOrd="0" destOrd="0" presId="urn:microsoft.com/office/officeart/2005/8/layout/pyramid2"/>
    <dgm:cxn modelId="{E8752A97-98F1-4C94-983E-A28368716203}" srcId="{4381D51E-2EC0-4EFD-9D63-E1B919CFE823}" destId="{4EA0D09E-2F63-4DE5-9649-F454C6BE3504}" srcOrd="0" destOrd="0" parTransId="{E6602FDD-A865-49F7-8060-3533D98F8EB4}" sibTransId="{DEDBF41C-3BC7-4444-A0E1-9B11E543AD6E}"/>
    <dgm:cxn modelId="{5C6A9423-C375-41DB-A97E-FDFF7FA3F7DC}" type="presOf" srcId="{4381D51E-2EC0-4EFD-9D63-E1B919CFE823}" destId="{48390ECF-8BE0-4EDA-83DE-03FF707BCBF9}" srcOrd="0" destOrd="0" presId="urn:microsoft.com/office/officeart/2005/8/layout/pyramid2"/>
    <dgm:cxn modelId="{1F8F2788-D1C6-40DF-A283-F11A0D684FB1}" type="presOf" srcId="{4EA0D09E-2F63-4DE5-9649-F454C6BE3504}" destId="{6C5BE636-0AEF-4383-A3C4-ACD042326558}" srcOrd="0" destOrd="0" presId="urn:microsoft.com/office/officeart/2005/8/layout/pyramid2"/>
    <dgm:cxn modelId="{D5F28579-2EC9-4160-9776-A3B85C8CBD28}" type="presOf" srcId="{BCEA9E73-4C75-4695-9ECD-95B9CC486045}" destId="{60F9AC52-5D1D-485C-95BF-E7A3DF64E999}" srcOrd="0" destOrd="0" presId="urn:microsoft.com/office/officeart/2005/8/layout/pyramid2"/>
    <dgm:cxn modelId="{DC2FA550-F410-4856-8B6B-08E98ED748D2}" srcId="{4381D51E-2EC0-4EFD-9D63-E1B919CFE823}" destId="{BCEA9E73-4C75-4695-9ECD-95B9CC486045}" srcOrd="1" destOrd="0" parTransId="{E55C47D2-8942-4922-8C5F-AF0D384F7D71}" sibTransId="{3E2B0BE2-A2A8-4626-A5E1-345F4031DD31}"/>
    <dgm:cxn modelId="{6A10F534-5E02-4305-95B6-4A2E1F0BA45C}" srcId="{4381D51E-2EC0-4EFD-9D63-E1B919CFE823}" destId="{BB05FD23-4816-4F1B-BB85-A37AEBBC286C}" srcOrd="2" destOrd="0" parTransId="{27528786-F008-445D-AD99-C51C17DEA1D2}" sibTransId="{652C4A5B-9538-4266-BE06-31000BD80883}"/>
    <dgm:cxn modelId="{81387A9D-E455-45C1-B42F-58EC0C9DD008}" type="presParOf" srcId="{48390ECF-8BE0-4EDA-83DE-03FF707BCBF9}" destId="{2A582D95-42E2-4707-AD53-2D764179F2D6}" srcOrd="0" destOrd="0" presId="urn:microsoft.com/office/officeart/2005/8/layout/pyramid2"/>
    <dgm:cxn modelId="{DCB11C8C-EFE8-4814-ADCC-C4AF74B68D73}" type="presParOf" srcId="{48390ECF-8BE0-4EDA-83DE-03FF707BCBF9}" destId="{41C13B36-165F-4B81-AA9C-382F2E764099}" srcOrd="1" destOrd="0" presId="urn:microsoft.com/office/officeart/2005/8/layout/pyramid2"/>
    <dgm:cxn modelId="{E07405AB-9E35-4B44-BDC5-D13E4DBCE389}" type="presParOf" srcId="{41C13B36-165F-4B81-AA9C-382F2E764099}" destId="{6C5BE636-0AEF-4383-A3C4-ACD042326558}" srcOrd="0" destOrd="0" presId="urn:microsoft.com/office/officeart/2005/8/layout/pyramid2"/>
    <dgm:cxn modelId="{AEE8C2C1-2ED1-4458-A77F-F702A07652C2}" type="presParOf" srcId="{41C13B36-165F-4B81-AA9C-382F2E764099}" destId="{A62B0F7A-20EE-46C2-B3CE-45BF4A27129D}" srcOrd="1" destOrd="0" presId="urn:microsoft.com/office/officeart/2005/8/layout/pyramid2"/>
    <dgm:cxn modelId="{3674B8F5-A837-426B-AC46-833FEC3A7BA2}" type="presParOf" srcId="{41C13B36-165F-4B81-AA9C-382F2E764099}" destId="{60F9AC52-5D1D-485C-95BF-E7A3DF64E999}" srcOrd="2" destOrd="0" presId="urn:microsoft.com/office/officeart/2005/8/layout/pyramid2"/>
    <dgm:cxn modelId="{A90794CD-7899-4DDA-841E-025204B033F6}" type="presParOf" srcId="{41C13B36-165F-4B81-AA9C-382F2E764099}" destId="{2363D49E-9383-41A7-974F-84C266613B3D}" srcOrd="3" destOrd="0" presId="urn:microsoft.com/office/officeart/2005/8/layout/pyramid2"/>
    <dgm:cxn modelId="{9B8DD1A7-41CA-49E5-8805-0A54686C944F}" type="presParOf" srcId="{41C13B36-165F-4B81-AA9C-382F2E764099}" destId="{C2D4BA18-3063-463F-BA35-C162E8744EE1}" srcOrd="4" destOrd="0" presId="urn:microsoft.com/office/officeart/2005/8/layout/pyramid2"/>
    <dgm:cxn modelId="{D45AD18E-32EC-4B71-A94C-23A0E911BCEC}" type="presParOf" srcId="{41C13B36-165F-4B81-AA9C-382F2E764099}" destId="{A8EDA19A-4A77-433F-9A1B-77A7E16BA595}" srcOrd="5" destOrd="0" presId="urn:microsoft.com/office/officeart/2005/8/layout/pyramid2"/>
  </dgm:cxnLst>
  <dgm:bg/>
  <dgm:whole/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3A3C1DF-D2A0-4BE4-B2B6-0A059945C077}" type="doc">
      <dgm:prSet loTypeId="urn:microsoft.com/office/officeart/2005/8/layout/pyramid1" loCatId="pyramid" qsTypeId="urn:microsoft.com/office/officeart/2005/8/quickstyle/simple1" qsCatId="simple" csTypeId="urn:microsoft.com/office/officeart/2005/8/colors/accent3_3" csCatId="accent3" phldr="1"/>
      <dgm:spPr/>
    </dgm:pt>
    <dgm:pt modelId="{F762F9AF-9E21-4DEC-8540-506800823168}">
      <dgm:prSet phldrT="[Text]" custT="1"/>
      <dgm:spPr/>
      <dgm:t>
        <a:bodyPr/>
        <a:lstStyle/>
        <a:p>
          <a:r>
            <a:rPr lang="en-US" sz="1600" b="1">
              <a:solidFill>
                <a:srgbClr val="C00000"/>
              </a:solidFill>
            </a:rPr>
            <a:t>sp1</a:t>
          </a:r>
        </a:p>
      </dgm:t>
    </dgm:pt>
    <dgm:pt modelId="{84E996F5-BAC7-4B7D-9F60-2793C3673C2F}" type="parTrans" cxnId="{C566BE99-D4BB-4A03-9722-19A0DCB878A1}">
      <dgm:prSet/>
      <dgm:spPr/>
      <dgm:t>
        <a:bodyPr/>
        <a:lstStyle/>
        <a:p>
          <a:endParaRPr lang="en-US"/>
        </a:p>
      </dgm:t>
    </dgm:pt>
    <dgm:pt modelId="{6072748D-89A4-4175-BA9C-D8A0C026B6A3}" type="sibTrans" cxnId="{C566BE99-D4BB-4A03-9722-19A0DCB878A1}">
      <dgm:prSet/>
      <dgm:spPr/>
      <dgm:t>
        <a:bodyPr/>
        <a:lstStyle/>
        <a:p>
          <a:endParaRPr lang="en-US"/>
        </a:p>
      </dgm:t>
    </dgm:pt>
    <dgm:pt modelId="{847A37ED-979C-42F5-A50C-E08E8DADA329}">
      <dgm:prSet phldrT="[Text]" custT="1"/>
      <dgm:spPr/>
      <dgm:t>
        <a:bodyPr/>
        <a:lstStyle/>
        <a:p>
          <a:r>
            <a:rPr lang="en-US" sz="1600" b="1">
              <a:solidFill>
                <a:srgbClr val="C00000"/>
              </a:solidFill>
            </a:rPr>
            <a:t>sp2</a:t>
          </a:r>
        </a:p>
      </dgm:t>
    </dgm:pt>
    <dgm:pt modelId="{C5A2C883-7580-4C8B-A645-F4005FEFED2A}" type="parTrans" cxnId="{FB574BE2-F0A7-4DDF-9729-EEC37A4681F5}">
      <dgm:prSet/>
      <dgm:spPr/>
      <dgm:t>
        <a:bodyPr/>
        <a:lstStyle/>
        <a:p>
          <a:endParaRPr lang="en-US"/>
        </a:p>
      </dgm:t>
    </dgm:pt>
    <dgm:pt modelId="{6E9AF1A2-7594-44CF-BA56-982090CCFD3F}" type="sibTrans" cxnId="{FB574BE2-F0A7-4DDF-9729-EEC37A4681F5}">
      <dgm:prSet/>
      <dgm:spPr/>
      <dgm:t>
        <a:bodyPr/>
        <a:lstStyle/>
        <a:p>
          <a:endParaRPr lang="en-US"/>
        </a:p>
      </dgm:t>
    </dgm:pt>
    <dgm:pt modelId="{00450CE7-799A-4411-B242-5A45BC7F6E1B}">
      <dgm:prSet phldrT="[Text]" custT="1"/>
      <dgm:spPr/>
      <dgm:t>
        <a:bodyPr/>
        <a:lstStyle/>
        <a:p>
          <a:r>
            <a:rPr lang="en-US" sz="1600" b="1">
              <a:solidFill>
                <a:srgbClr val="C00000"/>
              </a:solidFill>
            </a:rPr>
            <a:t>sp3</a:t>
          </a:r>
        </a:p>
      </dgm:t>
    </dgm:pt>
    <dgm:pt modelId="{54F04217-3FDB-4204-9CE7-3639466FA47B}" type="parTrans" cxnId="{D8F7A110-5F21-494D-9B18-106EA1AADBC6}">
      <dgm:prSet/>
      <dgm:spPr/>
      <dgm:t>
        <a:bodyPr/>
        <a:lstStyle/>
        <a:p>
          <a:endParaRPr lang="en-US"/>
        </a:p>
      </dgm:t>
    </dgm:pt>
    <dgm:pt modelId="{459BFDAF-E193-4458-B8FC-CCCAB582BD96}" type="sibTrans" cxnId="{D8F7A110-5F21-494D-9B18-106EA1AADBC6}">
      <dgm:prSet/>
      <dgm:spPr/>
      <dgm:t>
        <a:bodyPr/>
        <a:lstStyle/>
        <a:p>
          <a:endParaRPr lang="en-US"/>
        </a:p>
      </dgm:t>
    </dgm:pt>
    <dgm:pt modelId="{18B089F4-2C9E-4525-9E29-F24E6CDEFFA7}" type="pres">
      <dgm:prSet presAssocID="{F3A3C1DF-D2A0-4BE4-B2B6-0A059945C077}" presName="Name0" presStyleCnt="0">
        <dgm:presLayoutVars>
          <dgm:dir/>
          <dgm:animLvl val="lvl"/>
          <dgm:resizeHandles val="exact"/>
        </dgm:presLayoutVars>
      </dgm:prSet>
      <dgm:spPr/>
    </dgm:pt>
    <dgm:pt modelId="{4BB3BDA3-800A-4D95-9EEA-A284D13F8E10}" type="pres">
      <dgm:prSet presAssocID="{F762F9AF-9E21-4DEC-8540-506800823168}" presName="Name8" presStyleCnt="0"/>
      <dgm:spPr/>
    </dgm:pt>
    <dgm:pt modelId="{03250013-8FF7-4120-BD5D-F1694CFA2366}" type="pres">
      <dgm:prSet presAssocID="{F762F9AF-9E21-4DEC-8540-506800823168}" presName="level" presStyleLbl="node1" presStyleIdx="0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0B2EF12-5061-4711-937D-46E235A181C6}" type="pres">
      <dgm:prSet presAssocID="{F762F9AF-9E21-4DEC-8540-506800823168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3FADBAC8-1C37-4A6A-800B-256896093B58}" type="pres">
      <dgm:prSet presAssocID="{847A37ED-979C-42F5-A50C-E08E8DADA329}" presName="Name8" presStyleCnt="0"/>
      <dgm:spPr/>
    </dgm:pt>
    <dgm:pt modelId="{DCD2B93E-0591-4380-A9C5-9A7DD8EFB318}" type="pres">
      <dgm:prSet presAssocID="{847A37ED-979C-42F5-A50C-E08E8DADA329}" presName="level" presStyleLbl="node1" presStyleIdx="1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DD70B99-88EE-435A-B13C-FF1345D6EC31}" type="pres">
      <dgm:prSet presAssocID="{847A37ED-979C-42F5-A50C-E08E8DADA329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CD62AB1-9582-4036-B823-21DBA8A100C9}" type="pres">
      <dgm:prSet presAssocID="{00450CE7-799A-4411-B242-5A45BC7F6E1B}" presName="Name8" presStyleCnt="0"/>
      <dgm:spPr/>
    </dgm:pt>
    <dgm:pt modelId="{164C3A2F-A84D-44D6-BDDE-C240C90C2A07}" type="pres">
      <dgm:prSet presAssocID="{00450CE7-799A-4411-B242-5A45BC7F6E1B}" presName="level" presStyleLbl="node1" presStyleIdx="2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3C0809A0-A9F8-40D9-B73D-68EB7C18E104}" type="pres">
      <dgm:prSet presAssocID="{00450CE7-799A-4411-B242-5A45BC7F6E1B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F23FE7A-4BFB-4FBD-9F01-88AB7824F1A1}" type="presOf" srcId="{F3A3C1DF-D2A0-4BE4-B2B6-0A059945C077}" destId="{18B089F4-2C9E-4525-9E29-F24E6CDEFFA7}" srcOrd="0" destOrd="0" presId="urn:microsoft.com/office/officeart/2005/8/layout/pyramid1"/>
    <dgm:cxn modelId="{2E5CCA6D-1769-4BC4-A5B4-6371308AE0C6}" type="presOf" srcId="{847A37ED-979C-42F5-A50C-E08E8DADA329}" destId="{EDD70B99-88EE-435A-B13C-FF1345D6EC31}" srcOrd="1" destOrd="0" presId="urn:microsoft.com/office/officeart/2005/8/layout/pyramid1"/>
    <dgm:cxn modelId="{57E5FE7C-6EC7-4ABA-A160-358BC90294A0}" type="presOf" srcId="{00450CE7-799A-4411-B242-5A45BC7F6E1B}" destId="{3C0809A0-A9F8-40D9-B73D-68EB7C18E104}" srcOrd="1" destOrd="0" presId="urn:microsoft.com/office/officeart/2005/8/layout/pyramid1"/>
    <dgm:cxn modelId="{FB574BE2-F0A7-4DDF-9729-EEC37A4681F5}" srcId="{F3A3C1DF-D2A0-4BE4-B2B6-0A059945C077}" destId="{847A37ED-979C-42F5-A50C-E08E8DADA329}" srcOrd="1" destOrd="0" parTransId="{C5A2C883-7580-4C8B-A645-F4005FEFED2A}" sibTransId="{6E9AF1A2-7594-44CF-BA56-982090CCFD3F}"/>
    <dgm:cxn modelId="{5D274909-9774-4BBE-A2B2-1E7765D05AE6}" type="presOf" srcId="{F762F9AF-9E21-4DEC-8540-506800823168}" destId="{60B2EF12-5061-4711-937D-46E235A181C6}" srcOrd="1" destOrd="0" presId="urn:microsoft.com/office/officeart/2005/8/layout/pyramid1"/>
    <dgm:cxn modelId="{F1F074F2-0E79-412E-8FC1-B356DAC54CEB}" type="presOf" srcId="{847A37ED-979C-42F5-A50C-E08E8DADA329}" destId="{DCD2B93E-0591-4380-A9C5-9A7DD8EFB318}" srcOrd="0" destOrd="0" presId="urn:microsoft.com/office/officeart/2005/8/layout/pyramid1"/>
    <dgm:cxn modelId="{BBEBB8D0-ABC6-492C-BC42-CC75E46BC93C}" type="presOf" srcId="{00450CE7-799A-4411-B242-5A45BC7F6E1B}" destId="{164C3A2F-A84D-44D6-BDDE-C240C90C2A07}" srcOrd="0" destOrd="0" presId="urn:microsoft.com/office/officeart/2005/8/layout/pyramid1"/>
    <dgm:cxn modelId="{C566BE99-D4BB-4A03-9722-19A0DCB878A1}" srcId="{F3A3C1DF-D2A0-4BE4-B2B6-0A059945C077}" destId="{F762F9AF-9E21-4DEC-8540-506800823168}" srcOrd="0" destOrd="0" parTransId="{84E996F5-BAC7-4B7D-9F60-2793C3673C2F}" sibTransId="{6072748D-89A4-4175-BA9C-D8A0C026B6A3}"/>
    <dgm:cxn modelId="{D8F7A110-5F21-494D-9B18-106EA1AADBC6}" srcId="{F3A3C1DF-D2A0-4BE4-B2B6-0A059945C077}" destId="{00450CE7-799A-4411-B242-5A45BC7F6E1B}" srcOrd="2" destOrd="0" parTransId="{54F04217-3FDB-4204-9CE7-3639466FA47B}" sibTransId="{459BFDAF-E193-4458-B8FC-CCCAB582BD96}"/>
    <dgm:cxn modelId="{15AB54AB-6B8F-48ED-AC90-FFA624C25969}" type="presOf" srcId="{F762F9AF-9E21-4DEC-8540-506800823168}" destId="{03250013-8FF7-4120-BD5D-F1694CFA2366}" srcOrd="0" destOrd="0" presId="urn:microsoft.com/office/officeart/2005/8/layout/pyramid1"/>
    <dgm:cxn modelId="{3E27245B-0EEB-4F41-B457-7434FCD45FB1}" type="presParOf" srcId="{18B089F4-2C9E-4525-9E29-F24E6CDEFFA7}" destId="{4BB3BDA3-800A-4D95-9EEA-A284D13F8E10}" srcOrd="0" destOrd="0" presId="urn:microsoft.com/office/officeart/2005/8/layout/pyramid1"/>
    <dgm:cxn modelId="{9D08DB8F-0B0B-4937-9253-F40CB904362C}" type="presParOf" srcId="{4BB3BDA3-800A-4D95-9EEA-A284D13F8E10}" destId="{03250013-8FF7-4120-BD5D-F1694CFA2366}" srcOrd="0" destOrd="0" presId="urn:microsoft.com/office/officeart/2005/8/layout/pyramid1"/>
    <dgm:cxn modelId="{C2E6A4E4-582B-417B-9588-E7D0095E0E49}" type="presParOf" srcId="{4BB3BDA3-800A-4D95-9EEA-A284D13F8E10}" destId="{60B2EF12-5061-4711-937D-46E235A181C6}" srcOrd="1" destOrd="0" presId="urn:microsoft.com/office/officeart/2005/8/layout/pyramid1"/>
    <dgm:cxn modelId="{682FDC63-EE41-4DEE-9F2A-273AB1539BAA}" type="presParOf" srcId="{18B089F4-2C9E-4525-9E29-F24E6CDEFFA7}" destId="{3FADBAC8-1C37-4A6A-800B-256896093B58}" srcOrd="1" destOrd="0" presId="urn:microsoft.com/office/officeart/2005/8/layout/pyramid1"/>
    <dgm:cxn modelId="{29F37282-6E5C-4E9F-8BC8-5FEA76159174}" type="presParOf" srcId="{3FADBAC8-1C37-4A6A-800B-256896093B58}" destId="{DCD2B93E-0591-4380-A9C5-9A7DD8EFB318}" srcOrd="0" destOrd="0" presId="urn:microsoft.com/office/officeart/2005/8/layout/pyramid1"/>
    <dgm:cxn modelId="{A1BBD2CF-A6E0-4CF1-A41B-FD2899124EAC}" type="presParOf" srcId="{3FADBAC8-1C37-4A6A-800B-256896093B58}" destId="{EDD70B99-88EE-435A-B13C-FF1345D6EC31}" srcOrd="1" destOrd="0" presId="urn:microsoft.com/office/officeart/2005/8/layout/pyramid1"/>
    <dgm:cxn modelId="{8DC3A47D-2FE6-4D9B-B971-E2792409A79A}" type="presParOf" srcId="{18B089F4-2C9E-4525-9E29-F24E6CDEFFA7}" destId="{BCD62AB1-9582-4036-B823-21DBA8A100C9}" srcOrd="2" destOrd="0" presId="urn:microsoft.com/office/officeart/2005/8/layout/pyramid1"/>
    <dgm:cxn modelId="{D3E7B7FE-80D7-441D-90BA-6213506100FA}" type="presParOf" srcId="{BCD62AB1-9582-4036-B823-21DBA8A100C9}" destId="{164C3A2F-A84D-44D6-BDDE-C240C90C2A07}" srcOrd="0" destOrd="0" presId="urn:microsoft.com/office/officeart/2005/8/layout/pyramid1"/>
    <dgm:cxn modelId="{3C7D7918-4330-4044-A69A-65D0072A858F}" type="presParOf" srcId="{BCD62AB1-9582-4036-B823-21DBA8A100C9}" destId="{3C0809A0-A9F8-40D9-B73D-68EB7C18E104}" srcOrd="1" destOrd="0" presId="urn:microsoft.com/office/officeart/2005/8/layout/pyramid1"/>
  </dgm:cxnLst>
  <dgm:bg/>
  <dgm:whole/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363E4519-9520-49D9-A4A6-D3DF57D9E9A0}" type="doc">
      <dgm:prSet loTypeId="urn:microsoft.com/office/officeart/2005/8/layout/matrix1" loCatId="matrix" qsTypeId="urn:microsoft.com/office/officeart/2005/8/quickstyle/simple1" qsCatId="simple" csTypeId="urn:microsoft.com/office/officeart/2005/8/colors/colorful5" csCatId="colorful" phldr="0"/>
      <dgm:spPr/>
      <dgm:t>
        <a:bodyPr/>
        <a:lstStyle/>
        <a:p>
          <a:endParaRPr lang="en-US"/>
        </a:p>
      </dgm:t>
    </dgm:pt>
    <dgm:pt modelId="{168481D3-F4D7-4A70-8CD8-7E9F94BE7387}">
      <dgm:prSet phldrT="[Text]" phldr="1"/>
      <dgm:spPr/>
      <dgm:t>
        <a:bodyPr/>
        <a:lstStyle/>
        <a:p>
          <a:endParaRPr lang="en-US"/>
        </a:p>
      </dgm:t>
    </dgm:pt>
    <dgm:pt modelId="{7788566B-8183-41DF-8927-9A23891736F2}" type="parTrans" cxnId="{0BD9FC86-80BC-44B9-ADCE-47D5E7BE06A9}">
      <dgm:prSet/>
      <dgm:spPr/>
      <dgm:t>
        <a:bodyPr/>
        <a:lstStyle/>
        <a:p>
          <a:endParaRPr lang="en-US"/>
        </a:p>
      </dgm:t>
    </dgm:pt>
    <dgm:pt modelId="{08B8F11A-2E94-44C8-9F3B-35E83C4E122F}" type="sibTrans" cxnId="{0BD9FC86-80BC-44B9-ADCE-47D5E7BE06A9}">
      <dgm:prSet/>
      <dgm:spPr/>
      <dgm:t>
        <a:bodyPr/>
        <a:lstStyle/>
        <a:p>
          <a:endParaRPr lang="en-US"/>
        </a:p>
      </dgm:t>
    </dgm:pt>
    <dgm:pt modelId="{600C6618-715B-4A59-B6D6-E73F0B738CF8}">
      <dgm:prSet phldrT="[Text]" phldr="1"/>
      <dgm:spPr/>
      <dgm:t>
        <a:bodyPr/>
        <a:lstStyle/>
        <a:p>
          <a:endParaRPr lang="en-US"/>
        </a:p>
      </dgm:t>
    </dgm:pt>
    <dgm:pt modelId="{26F87596-078A-4CF8-AA76-20FBBD46269A}" type="parTrans" cxnId="{0EA1ED62-B385-4B43-BAA8-0ED1F6F94A92}">
      <dgm:prSet/>
      <dgm:spPr/>
      <dgm:t>
        <a:bodyPr/>
        <a:lstStyle/>
        <a:p>
          <a:endParaRPr lang="en-US"/>
        </a:p>
      </dgm:t>
    </dgm:pt>
    <dgm:pt modelId="{27ABE7C4-6CD5-4B35-AFEF-524E6B454CF6}" type="sibTrans" cxnId="{0EA1ED62-B385-4B43-BAA8-0ED1F6F94A92}">
      <dgm:prSet/>
      <dgm:spPr/>
      <dgm:t>
        <a:bodyPr/>
        <a:lstStyle/>
        <a:p>
          <a:endParaRPr lang="en-US"/>
        </a:p>
      </dgm:t>
    </dgm:pt>
    <dgm:pt modelId="{6651873E-036C-4780-A17F-6E1CCBD3D14F}">
      <dgm:prSet phldrT="[Text]" phldr="1"/>
      <dgm:spPr/>
      <dgm:t>
        <a:bodyPr/>
        <a:lstStyle/>
        <a:p>
          <a:endParaRPr lang="en-US"/>
        </a:p>
      </dgm:t>
    </dgm:pt>
    <dgm:pt modelId="{B53B24C1-1048-40FA-9576-3815CFC413D4}" type="parTrans" cxnId="{BAD40F11-FE0D-4274-B575-0008283245B7}">
      <dgm:prSet/>
      <dgm:spPr/>
      <dgm:t>
        <a:bodyPr/>
        <a:lstStyle/>
        <a:p>
          <a:endParaRPr lang="en-US"/>
        </a:p>
      </dgm:t>
    </dgm:pt>
    <dgm:pt modelId="{7FA34671-ED42-4F2A-8D59-838E97079AD6}" type="sibTrans" cxnId="{BAD40F11-FE0D-4274-B575-0008283245B7}">
      <dgm:prSet/>
      <dgm:spPr/>
      <dgm:t>
        <a:bodyPr/>
        <a:lstStyle/>
        <a:p>
          <a:endParaRPr lang="en-US"/>
        </a:p>
      </dgm:t>
    </dgm:pt>
    <dgm:pt modelId="{3AF9D2BC-5779-4B97-AB6E-D32C4FAFA886}">
      <dgm:prSet phldrT="[Text]" phldr="1"/>
      <dgm:spPr/>
      <dgm:t>
        <a:bodyPr/>
        <a:lstStyle/>
        <a:p>
          <a:endParaRPr lang="en-US"/>
        </a:p>
      </dgm:t>
    </dgm:pt>
    <dgm:pt modelId="{60E02E1B-4066-42C4-8D4F-C11B63964DCC}" type="parTrans" cxnId="{430CDF6B-FC4C-43DE-8783-27995B49AC56}">
      <dgm:prSet/>
      <dgm:spPr/>
      <dgm:t>
        <a:bodyPr/>
        <a:lstStyle/>
        <a:p>
          <a:endParaRPr lang="en-US"/>
        </a:p>
      </dgm:t>
    </dgm:pt>
    <dgm:pt modelId="{2DA799EE-B6E0-4A05-B9D8-E5160E23F37A}" type="sibTrans" cxnId="{430CDF6B-FC4C-43DE-8783-27995B49AC56}">
      <dgm:prSet/>
      <dgm:spPr/>
      <dgm:t>
        <a:bodyPr/>
        <a:lstStyle/>
        <a:p>
          <a:endParaRPr lang="en-US"/>
        </a:p>
      </dgm:t>
    </dgm:pt>
    <dgm:pt modelId="{11FF35CF-8C8E-418F-9F2B-8625B554498E}">
      <dgm:prSet phldrT="[Text]" phldr="1"/>
      <dgm:spPr/>
      <dgm:t>
        <a:bodyPr/>
        <a:lstStyle/>
        <a:p>
          <a:endParaRPr lang="en-US"/>
        </a:p>
      </dgm:t>
    </dgm:pt>
    <dgm:pt modelId="{319C507E-9F86-4A33-888A-9BE9A92D5968}" type="parTrans" cxnId="{2CC27138-C374-4110-93D1-18D4433AF27D}">
      <dgm:prSet/>
      <dgm:spPr/>
      <dgm:t>
        <a:bodyPr/>
        <a:lstStyle/>
        <a:p>
          <a:endParaRPr lang="en-US"/>
        </a:p>
      </dgm:t>
    </dgm:pt>
    <dgm:pt modelId="{53BA3F4B-5C5E-477A-AA1F-DB2A2852B419}" type="sibTrans" cxnId="{2CC27138-C374-4110-93D1-18D4433AF27D}">
      <dgm:prSet/>
      <dgm:spPr/>
      <dgm:t>
        <a:bodyPr/>
        <a:lstStyle/>
        <a:p>
          <a:endParaRPr lang="en-US"/>
        </a:p>
      </dgm:t>
    </dgm:pt>
    <dgm:pt modelId="{BBE98EAE-B9C7-43E2-8523-AF419EF50F27}" type="pres">
      <dgm:prSet presAssocID="{363E4519-9520-49D9-A4A6-D3DF57D9E9A0}" presName="diagram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DB87E653-F691-4176-82D3-6607794B116B}" type="pres">
      <dgm:prSet presAssocID="{363E4519-9520-49D9-A4A6-D3DF57D9E9A0}" presName="matrix" presStyleCnt="0"/>
      <dgm:spPr/>
    </dgm:pt>
    <dgm:pt modelId="{D6DCEC94-598B-4FD2-A484-92D589DE4D92}" type="pres">
      <dgm:prSet presAssocID="{363E4519-9520-49D9-A4A6-D3DF57D9E9A0}" presName="tile1" presStyleLbl="node1" presStyleIdx="0" presStyleCnt="4"/>
      <dgm:spPr/>
      <dgm:t>
        <a:bodyPr/>
        <a:lstStyle/>
        <a:p>
          <a:endParaRPr lang="en-US"/>
        </a:p>
      </dgm:t>
    </dgm:pt>
    <dgm:pt modelId="{239FB69C-E6A2-4614-86E2-218C5F8C9A9C}" type="pres">
      <dgm:prSet presAssocID="{363E4519-9520-49D9-A4A6-D3DF57D9E9A0}" presName="tile1text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DD95EF8-9468-432D-9DC6-A775B37A192B}" type="pres">
      <dgm:prSet presAssocID="{363E4519-9520-49D9-A4A6-D3DF57D9E9A0}" presName="tile2" presStyleLbl="node1" presStyleIdx="1" presStyleCnt="4"/>
      <dgm:spPr/>
      <dgm:t>
        <a:bodyPr/>
        <a:lstStyle/>
        <a:p>
          <a:endParaRPr lang="en-US"/>
        </a:p>
      </dgm:t>
    </dgm:pt>
    <dgm:pt modelId="{73673966-D454-490D-AEF5-1DCAEA935269}" type="pres">
      <dgm:prSet presAssocID="{363E4519-9520-49D9-A4A6-D3DF57D9E9A0}" presName="tile2text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E3B2939-D694-423F-8DC7-9C49B75C6590}" type="pres">
      <dgm:prSet presAssocID="{363E4519-9520-49D9-A4A6-D3DF57D9E9A0}" presName="tile3" presStyleLbl="node1" presStyleIdx="2" presStyleCnt="4"/>
      <dgm:spPr/>
      <dgm:t>
        <a:bodyPr/>
        <a:lstStyle/>
        <a:p>
          <a:endParaRPr lang="en-US"/>
        </a:p>
      </dgm:t>
    </dgm:pt>
    <dgm:pt modelId="{315EA0B0-D76A-4AF2-8D92-CE370C098C17}" type="pres">
      <dgm:prSet presAssocID="{363E4519-9520-49D9-A4A6-D3DF57D9E9A0}" presName="tile3text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060C6A1-CEC4-4F67-BADA-1B945B237E75}" type="pres">
      <dgm:prSet presAssocID="{363E4519-9520-49D9-A4A6-D3DF57D9E9A0}" presName="tile4" presStyleLbl="node1" presStyleIdx="3" presStyleCnt="4"/>
      <dgm:spPr/>
      <dgm:t>
        <a:bodyPr/>
        <a:lstStyle/>
        <a:p>
          <a:endParaRPr lang="en-US"/>
        </a:p>
      </dgm:t>
    </dgm:pt>
    <dgm:pt modelId="{7774E342-9DB1-47D2-AE6B-E4F1F4BE4C43}" type="pres">
      <dgm:prSet presAssocID="{363E4519-9520-49D9-A4A6-D3DF57D9E9A0}" presName="tile4text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E0D0F46-C352-49E9-8E6A-055A8EEEB050}" type="pres">
      <dgm:prSet presAssocID="{363E4519-9520-49D9-A4A6-D3DF57D9E9A0}" presName="centerTile" presStyleLbl="fgShp" presStyleIdx="0" presStyleCnt="1">
        <dgm:presLayoutVars>
          <dgm:chMax val="0"/>
          <dgm:chPref val="0"/>
        </dgm:presLayoutVars>
      </dgm:prSet>
      <dgm:spPr/>
      <dgm:t>
        <a:bodyPr/>
        <a:lstStyle/>
        <a:p>
          <a:endParaRPr lang="en-US"/>
        </a:p>
      </dgm:t>
    </dgm:pt>
  </dgm:ptLst>
  <dgm:cxnLst>
    <dgm:cxn modelId="{BAD40F11-FE0D-4274-B575-0008283245B7}" srcId="{168481D3-F4D7-4A70-8CD8-7E9F94BE7387}" destId="{6651873E-036C-4780-A17F-6E1CCBD3D14F}" srcOrd="1" destOrd="0" parTransId="{B53B24C1-1048-40FA-9576-3815CFC413D4}" sibTransId="{7FA34671-ED42-4F2A-8D59-838E97079AD6}"/>
    <dgm:cxn modelId="{A1C24ADB-0438-435F-AE8F-CD8846A77F75}" type="presOf" srcId="{11FF35CF-8C8E-418F-9F2B-8625B554498E}" destId="{4060C6A1-CEC4-4F67-BADA-1B945B237E75}" srcOrd="0" destOrd="0" presId="urn:microsoft.com/office/officeart/2005/8/layout/matrix1"/>
    <dgm:cxn modelId="{911FD7B1-3F78-40E4-8007-DEFFB5985AD1}" type="presOf" srcId="{3AF9D2BC-5779-4B97-AB6E-D32C4FAFA886}" destId="{4E3B2939-D694-423F-8DC7-9C49B75C6590}" srcOrd="0" destOrd="0" presId="urn:microsoft.com/office/officeart/2005/8/layout/matrix1"/>
    <dgm:cxn modelId="{430CDF6B-FC4C-43DE-8783-27995B49AC56}" srcId="{168481D3-F4D7-4A70-8CD8-7E9F94BE7387}" destId="{3AF9D2BC-5779-4B97-AB6E-D32C4FAFA886}" srcOrd="2" destOrd="0" parTransId="{60E02E1B-4066-42C4-8D4F-C11B63964DCC}" sibTransId="{2DA799EE-B6E0-4A05-B9D8-E5160E23F37A}"/>
    <dgm:cxn modelId="{8025A59D-A9E9-4989-8A53-51ACC82FB5D1}" type="presOf" srcId="{6651873E-036C-4780-A17F-6E1CCBD3D14F}" destId="{73673966-D454-490D-AEF5-1DCAEA935269}" srcOrd="1" destOrd="0" presId="urn:microsoft.com/office/officeart/2005/8/layout/matrix1"/>
    <dgm:cxn modelId="{D0E0E497-5966-488D-8FEE-E03D62827265}" type="presOf" srcId="{600C6618-715B-4A59-B6D6-E73F0B738CF8}" destId="{D6DCEC94-598B-4FD2-A484-92D589DE4D92}" srcOrd="0" destOrd="0" presId="urn:microsoft.com/office/officeart/2005/8/layout/matrix1"/>
    <dgm:cxn modelId="{0BD9FC86-80BC-44B9-ADCE-47D5E7BE06A9}" srcId="{363E4519-9520-49D9-A4A6-D3DF57D9E9A0}" destId="{168481D3-F4D7-4A70-8CD8-7E9F94BE7387}" srcOrd="0" destOrd="0" parTransId="{7788566B-8183-41DF-8927-9A23891736F2}" sibTransId="{08B8F11A-2E94-44C8-9F3B-35E83C4E122F}"/>
    <dgm:cxn modelId="{C6CAA706-C00B-4119-A4AF-58AC1FEC5437}" type="presOf" srcId="{6651873E-036C-4780-A17F-6E1CCBD3D14F}" destId="{EDD95EF8-9468-432D-9DC6-A775B37A192B}" srcOrd="0" destOrd="0" presId="urn:microsoft.com/office/officeart/2005/8/layout/matrix1"/>
    <dgm:cxn modelId="{0EA1ED62-B385-4B43-BAA8-0ED1F6F94A92}" srcId="{168481D3-F4D7-4A70-8CD8-7E9F94BE7387}" destId="{600C6618-715B-4A59-B6D6-E73F0B738CF8}" srcOrd="0" destOrd="0" parTransId="{26F87596-078A-4CF8-AA76-20FBBD46269A}" sibTransId="{27ABE7C4-6CD5-4B35-AFEF-524E6B454CF6}"/>
    <dgm:cxn modelId="{36DDFB2F-BF52-4202-B193-14F58478B539}" type="presOf" srcId="{3AF9D2BC-5779-4B97-AB6E-D32C4FAFA886}" destId="{315EA0B0-D76A-4AF2-8D92-CE370C098C17}" srcOrd="1" destOrd="0" presId="urn:microsoft.com/office/officeart/2005/8/layout/matrix1"/>
    <dgm:cxn modelId="{2CC27138-C374-4110-93D1-18D4433AF27D}" srcId="{168481D3-F4D7-4A70-8CD8-7E9F94BE7387}" destId="{11FF35CF-8C8E-418F-9F2B-8625B554498E}" srcOrd="3" destOrd="0" parTransId="{319C507E-9F86-4A33-888A-9BE9A92D5968}" sibTransId="{53BA3F4B-5C5E-477A-AA1F-DB2A2852B419}"/>
    <dgm:cxn modelId="{76B5CFD8-8585-4EEF-AD88-8BF36C9FBD60}" type="presOf" srcId="{600C6618-715B-4A59-B6D6-E73F0B738CF8}" destId="{239FB69C-E6A2-4614-86E2-218C5F8C9A9C}" srcOrd="1" destOrd="0" presId="urn:microsoft.com/office/officeart/2005/8/layout/matrix1"/>
    <dgm:cxn modelId="{32A7373B-01AC-4460-8E6F-659E23532F9D}" type="presOf" srcId="{11FF35CF-8C8E-418F-9F2B-8625B554498E}" destId="{7774E342-9DB1-47D2-AE6B-E4F1F4BE4C43}" srcOrd="1" destOrd="0" presId="urn:microsoft.com/office/officeart/2005/8/layout/matrix1"/>
    <dgm:cxn modelId="{6B5009C9-530A-4E35-89A7-33D10E90D6E6}" type="presOf" srcId="{363E4519-9520-49D9-A4A6-D3DF57D9E9A0}" destId="{BBE98EAE-B9C7-43E2-8523-AF419EF50F27}" srcOrd="0" destOrd="0" presId="urn:microsoft.com/office/officeart/2005/8/layout/matrix1"/>
    <dgm:cxn modelId="{1CC9AD42-18D8-4567-B02D-D64536FBB8A9}" type="presOf" srcId="{168481D3-F4D7-4A70-8CD8-7E9F94BE7387}" destId="{BE0D0F46-C352-49E9-8E6A-055A8EEEB050}" srcOrd="0" destOrd="0" presId="urn:microsoft.com/office/officeart/2005/8/layout/matrix1"/>
    <dgm:cxn modelId="{54FA7323-1E16-4913-AA05-3BC4A48CFF98}" type="presParOf" srcId="{BBE98EAE-B9C7-43E2-8523-AF419EF50F27}" destId="{DB87E653-F691-4176-82D3-6607794B116B}" srcOrd="0" destOrd="0" presId="urn:microsoft.com/office/officeart/2005/8/layout/matrix1"/>
    <dgm:cxn modelId="{0247752A-8EEB-4CDF-BF44-F78C5E54D183}" type="presParOf" srcId="{DB87E653-F691-4176-82D3-6607794B116B}" destId="{D6DCEC94-598B-4FD2-A484-92D589DE4D92}" srcOrd="0" destOrd="0" presId="urn:microsoft.com/office/officeart/2005/8/layout/matrix1"/>
    <dgm:cxn modelId="{D513C3AC-460C-430C-B8FA-74FC81213C21}" type="presParOf" srcId="{DB87E653-F691-4176-82D3-6607794B116B}" destId="{239FB69C-E6A2-4614-86E2-218C5F8C9A9C}" srcOrd="1" destOrd="0" presId="urn:microsoft.com/office/officeart/2005/8/layout/matrix1"/>
    <dgm:cxn modelId="{CFA8A17D-2B3C-4148-B698-377180B33A80}" type="presParOf" srcId="{DB87E653-F691-4176-82D3-6607794B116B}" destId="{EDD95EF8-9468-432D-9DC6-A775B37A192B}" srcOrd="2" destOrd="0" presId="urn:microsoft.com/office/officeart/2005/8/layout/matrix1"/>
    <dgm:cxn modelId="{EE868B70-3836-4CD5-B72D-A0A153C2842A}" type="presParOf" srcId="{DB87E653-F691-4176-82D3-6607794B116B}" destId="{73673966-D454-490D-AEF5-1DCAEA935269}" srcOrd="3" destOrd="0" presId="urn:microsoft.com/office/officeart/2005/8/layout/matrix1"/>
    <dgm:cxn modelId="{823C88C0-25FA-45FF-BAFC-C89716255BDA}" type="presParOf" srcId="{DB87E653-F691-4176-82D3-6607794B116B}" destId="{4E3B2939-D694-423F-8DC7-9C49B75C6590}" srcOrd="4" destOrd="0" presId="urn:microsoft.com/office/officeart/2005/8/layout/matrix1"/>
    <dgm:cxn modelId="{39E2E683-01E4-4F13-A7D9-619EC5E6B6EC}" type="presParOf" srcId="{DB87E653-F691-4176-82D3-6607794B116B}" destId="{315EA0B0-D76A-4AF2-8D92-CE370C098C17}" srcOrd="5" destOrd="0" presId="urn:microsoft.com/office/officeart/2005/8/layout/matrix1"/>
    <dgm:cxn modelId="{4C410CAC-F123-47E8-A1DB-78E470858246}" type="presParOf" srcId="{DB87E653-F691-4176-82D3-6607794B116B}" destId="{4060C6A1-CEC4-4F67-BADA-1B945B237E75}" srcOrd="6" destOrd="0" presId="urn:microsoft.com/office/officeart/2005/8/layout/matrix1"/>
    <dgm:cxn modelId="{7527E5F3-1934-48C5-BCE1-5D6885156F3E}" type="presParOf" srcId="{DB87E653-F691-4176-82D3-6607794B116B}" destId="{7774E342-9DB1-47D2-AE6B-E4F1F4BE4C43}" srcOrd="7" destOrd="0" presId="urn:microsoft.com/office/officeart/2005/8/layout/matrix1"/>
    <dgm:cxn modelId="{C01665E6-8851-491F-AF98-CF950BF25023}" type="presParOf" srcId="{BBE98EAE-B9C7-43E2-8523-AF419EF50F27}" destId="{BE0D0F46-C352-49E9-8E6A-055A8EEEB050}" srcOrd="1" destOrd="0" presId="urn:microsoft.com/office/officeart/2005/8/layout/matrix1"/>
  </dgm:cxnLst>
  <dgm:bg/>
  <dgm:whole/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2916EB2E-AA89-4F47-9208-4EF16878D8F9}" type="doc">
      <dgm:prSet loTypeId="urn:microsoft.com/office/officeart/2005/8/layout/gear1" loCatId="relationship" qsTypeId="urn:microsoft.com/office/officeart/2005/8/quickstyle/simple1" qsCatId="simple" csTypeId="urn:microsoft.com/office/officeart/2005/8/colors/accent2_1" csCatId="accent2" phldr="1"/>
      <dgm:spPr/>
    </dgm:pt>
    <dgm:pt modelId="{CE1C44D9-CE9B-41AC-A2B8-EC620309E14A}">
      <dgm:prSet phldrT="[Text]" custT="1"/>
      <dgm:spPr/>
      <dgm:t>
        <a:bodyPr/>
        <a:lstStyle/>
        <a:p>
          <a:r>
            <a:rPr lang="en-US" sz="1500" strike="sngStrike" cap="none" baseline="0">
              <a:solidFill>
                <a:schemeClr val="accent1">
                  <a:lumMod val="75000"/>
                </a:schemeClr>
              </a:solidFill>
            </a:rPr>
            <a:t>Java</a:t>
          </a:r>
        </a:p>
      </dgm:t>
    </dgm:pt>
    <dgm:pt modelId="{73BBDF1C-CBA8-43DB-8F5C-40047249BEBF}" type="parTrans" cxnId="{7FE7F916-1868-4E8F-BA76-8CF43B84095C}">
      <dgm:prSet/>
      <dgm:spPr/>
      <dgm:t>
        <a:bodyPr/>
        <a:lstStyle/>
        <a:p>
          <a:endParaRPr lang="en-US"/>
        </a:p>
      </dgm:t>
    </dgm:pt>
    <dgm:pt modelId="{E1A70849-56AD-4A7F-A543-FEE7582B8CB3}" type="sibTrans" cxnId="{7FE7F916-1868-4E8F-BA76-8CF43B84095C}">
      <dgm:prSet/>
      <dgm:spPr/>
      <dgm:t>
        <a:bodyPr/>
        <a:lstStyle/>
        <a:p>
          <a:endParaRPr lang="en-US"/>
        </a:p>
      </dgm:t>
    </dgm:pt>
    <dgm:pt modelId="{C9AA4B19-54AF-462C-AE93-15EB95D737D3}">
      <dgm:prSet phldrT="[Text]" custT="1"/>
      <dgm:spPr/>
      <dgm:t>
        <a:bodyPr/>
        <a:lstStyle/>
        <a:p>
          <a:r>
            <a:rPr lang="en-US" sz="1500" strike="sngStrike" cap="none" baseline="0">
              <a:solidFill>
                <a:schemeClr val="accent1">
                  <a:lumMod val="75000"/>
                </a:schemeClr>
              </a:solidFill>
            </a:rPr>
            <a:t>C++</a:t>
          </a:r>
        </a:p>
      </dgm:t>
    </dgm:pt>
    <dgm:pt modelId="{E795FE7E-C047-490A-BD5B-743F62299A02}" type="parTrans" cxnId="{EA5E48F6-16A5-49D1-B2D6-03974F86D2AA}">
      <dgm:prSet/>
      <dgm:spPr/>
      <dgm:t>
        <a:bodyPr/>
        <a:lstStyle/>
        <a:p>
          <a:endParaRPr lang="en-US"/>
        </a:p>
      </dgm:t>
    </dgm:pt>
    <dgm:pt modelId="{E7FA4BE3-C623-425D-9034-061D12600EBE}" type="sibTrans" cxnId="{EA5E48F6-16A5-49D1-B2D6-03974F86D2AA}">
      <dgm:prSet/>
      <dgm:spPr/>
      <dgm:t>
        <a:bodyPr/>
        <a:lstStyle/>
        <a:p>
          <a:endParaRPr lang="en-US"/>
        </a:p>
      </dgm:t>
    </dgm:pt>
    <dgm:pt modelId="{82272031-BCCC-4C5D-BDA6-3326011F5032}">
      <dgm:prSet phldrT="[Text]" custT="1"/>
      <dgm:spPr/>
      <dgm:t>
        <a:bodyPr/>
        <a:lstStyle/>
        <a:p>
          <a:r>
            <a:rPr lang="en-US" sz="1500" strike="sngStrike" cap="none" baseline="0">
              <a:solidFill>
                <a:schemeClr val="accent1">
                  <a:lumMod val="75000"/>
                </a:schemeClr>
              </a:solidFill>
            </a:rPr>
            <a:t>Python</a:t>
          </a:r>
        </a:p>
      </dgm:t>
    </dgm:pt>
    <dgm:pt modelId="{425AEA57-6D8E-4DAC-86D6-9734F2A89080}" type="parTrans" cxnId="{35C63002-9CBB-4A5A-BF8E-0D03B655A3F5}">
      <dgm:prSet/>
      <dgm:spPr/>
      <dgm:t>
        <a:bodyPr/>
        <a:lstStyle/>
        <a:p>
          <a:endParaRPr lang="en-US"/>
        </a:p>
      </dgm:t>
    </dgm:pt>
    <dgm:pt modelId="{5E2F7E41-CBC0-4322-8E49-6EE0AE8DAA98}" type="sibTrans" cxnId="{35C63002-9CBB-4A5A-BF8E-0D03B655A3F5}">
      <dgm:prSet/>
      <dgm:spPr/>
      <dgm:t>
        <a:bodyPr/>
        <a:lstStyle/>
        <a:p>
          <a:endParaRPr lang="en-US"/>
        </a:p>
      </dgm:t>
    </dgm:pt>
    <dgm:pt modelId="{0FACDC1D-AA84-4EE2-8540-FE33659EDC3E}" type="pres">
      <dgm:prSet presAssocID="{2916EB2E-AA89-4F47-9208-4EF16878D8F9}" presName="composite" presStyleCnt="0">
        <dgm:presLayoutVars>
          <dgm:chMax val="3"/>
          <dgm:animLvl val="lvl"/>
          <dgm:resizeHandles val="exact"/>
        </dgm:presLayoutVars>
      </dgm:prSet>
      <dgm:spPr/>
    </dgm:pt>
    <dgm:pt modelId="{A8CBAEFE-D9F8-4688-B6A7-1197403D55FD}" type="pres">
      <dgm:prSet presAssocID="{82272031-BCCC-4C5D-BDA6-3326011F5032}" presName="gear1" presStyleLbl="node1" presStyleIdx="0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B723247-A665-4213-A370-6C5A3C6FEEA1}" type="pres">
      <dgm:prSet presAssocID="{82272031-BCCC-4C5D-BDA6-3326011F5032}" presName="gear1srcNode" presStyleLbl="node1" presStyleIdx="0" presStyleCnt="3"/>
      <dgm:spPr/>
      <dgm:t>
        <a:bodyPr/>
        <a:lstStyle/>
        <a:p>
          <a:endParaRPr lang="en-US"/>
        </a:p>
      </dgm:t>
    </dgm:pt>
    <dgm:pt modelId="{15F2145E-3A16-44F1-8E87-05CFA9F583F8}" type="pres">
      <dgm:prSet presAssocID="{82272031-BCCC-4C5D-BDA6-3326011F5032}" presName="gear1dstNode" presStyleLbl="node1" presStyleIdx="0" presStyleCnt="3"/>
      <dgm:spPr/>
      <dgm:t>
        <a:bodyPr/>
        <a:lstStyle/>
        <a:p>
          <a:endParaRPr lang="en-US"/>
        </a:p>
      </dgm:t>
    </dgm:pt>
    <dgm:pt modelId="{F4809AEE-5BFF-4966-8D65-7050CEC8ED4D}" type="pres">
      <dgm:prSet presAssocID="{CE1C44D9-CE9B-41AC-A2B8-EC620309E14A}" presName="gear2" presStyleLbl="node1" presStyleIdx="1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17AFF4B-C5B5-4780-9D90-5BD3454B9A49}" type="pres">
      <dgm:prSet presAssocID="{CE1C44D9-CE9B-41AC-A2B8-EC620309E14A}" presName="gear2srcNode" presStyleLbl="node1" presStyleIdx="1" presStyleCnt="3"/>
      <dgm:spPr/>
      <dgm:t>
        <a:bodyPr/>
        <a:lstStyle/>
        <a:p>
          <a:endParaRPr lang="en-US"/>
        </a:p>
      </dgm:t>
    </dgm:pt>
    <dgm:pt modelId="{A123B941-8141-4E29-8C8A-E17C5992A9CC}" type="pres">
      <dgm:prSet presAssocID="{CE1C44D9-CE9B-41AC-A2B8-EC620309E14A}" presName="gear2dstNode" presStyleLbl="node1" presStyleIdx="1" presStyleCnt="3"/>
      <dgm:spPr/>
      <dgm:t>
        <a:bodyPr/>
        <a:lstStyle/>
        <a:p>
          <a:endParaRPr lang="en-US"/>
        </a:p>
      </dgm:t>
    </dgm:pt>
    <dgm:pt modelId="{3BA0DF32-309D-413F-B752-1DE7FE4736D9}" type="pres">
      <dgm:prSet presAssocID="{C9AA4B19-54AF-462C-AE93-15EB95D737D3}" presName="gear3" presStyleLbl="node1" presStyleIdx="2" presStyleCnt="3"/>
      <dgm:spPr/>
      <dgm:t>
        <a:bodyPr/>
        <a:lstStyle/>
        <a:p>
          <a:endParaRPr lang="en-US"/>
        </a:p>
      </dgm:t>
    </dgm:pt>
    <dgm:pt modelId="{5B8C6A14-3D06-41FB-873C-167D777C7537}" type="pres">
      <dgm:prSet presAssocID="{C9AA4B19-54AF-462C-AE93-15EB95D737D3}" presName="gear3tx" presStyleLbl="node1" presStyleIdx="2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62FCA05-FE40-4390-928A-4D50F28885D5}" type="pres">
      <dgm:prSet presAssocID="{C9AA4B19-54AF-462C-AE93-15EB95D737D3}" presName="gear3srcNode" presStyleLbl="node1" presStyleIdx="2" presStyleCnt="3"/>
      <dgm:spPr/>
      <dgm:t>
        <a:bodyPr/>
        <a:lstStyle/>
        <a:p>
          <a:endParaRPr lang="en-US"/>
        </a:p>
      </dgm:t>
    </dgm:pt>
    <dgm:pt modelId="{C25FD42E-6080-41A9-90D9-BC96D0AC1FF3}" type="pres">
      <dgm:prSet presAssocID="{C9AA4B19-54AF-462C-AE93-15EB95D737D3}" presName="gear3dstNode" presStyleLbl="node1" presStyleIdx="2" presStyleCnt="3"/>
      <dgm:spPr/>
      <dgm:t>
        <a:bodyPr/>
        <a:lstStyle/>
        <a:p>
          <a:endParaRPr lang="en-US"/>
        </a:p>
      </dgm:t>
    </dgm:pt>
    <dgm:pt modelId="{CE75AC6A-4F1B-4C54-B9C9-3188D28DCF27}" type="pres">
      <dgm:prSet presAssocID="{5E2F7E41-CBC0-4322-8E49-6EE0AE8DAA98}" presName="connector1" presStyleLbl="sibTrans2D1" presStyleIdx="0" presStyleCnt="3"/>
      <dgm:spPr/>
      <dgm:t>
        <a:bodyPr/>
        <a:lstStyle/>
        <a:p>
          <a:endParaRPr lang="en-US"/>
        </a:p>
      </dgm:t>
    </dgm:pt>
    <dgm:pt modelId="{CB69555D-6A03-471F-A67D-EF9B9DCC67C3}" type="pres">
      <dgm:prSet presAssocID="{E1A70849-56AD-4A7F-A543-FEE7582B8CB3}" presName="connector2" presStyleLbl="sibTrans2D1" presStyleIdx="1" presStyleCnt="3"/>
      <dgm:spPr/>
      <dgm:t>
        <a:bodyPr/>
        <a:lstStyle/>
        <a:p>
          <a:endParaRPr lang="en-US"/>
        </a:p>
      </dgm:t>
    </dgm:pt>
    <dgm:pt modelId="{AAB09AF3-C714-4F15-851A-E9830666E03D}" type="pres">
      <dgm:prSet presAssocID="{E7FA4BE3-C623-425D-9034-061D12600EBE}" presName="connector3" presStyleLbl="sibTrans2D1" presStyleIdx="2" presStyleCnt="3"/>
      <dgm:spPr/>
      <dgm:t>
        <a:bodyPr/>
        <a:lstStyle/>
        <a:p>
          <a:endParaRPr lang="en-US"/>
        </a:p>
      </dgm:t>
    </dgm:pt>
  </dgm:ptLst>
  <dgm:cxnLst>
    <dgm:cxn modelId="{50BEA64F-F3CF-4225-BB61-9361637DACB6}" type="presOf" srcId="{2916EB2E-AA89-4F47-9208-4EF16878D8F9}" destId="{0FACDC1D-AA84-4EE2-8540-FE33659EDC3E}" srcOrd="0" destOrd="0" presId="urn:microsoft.com/office/officeart/2005/8/layout/gear1"/>
    <dgm:cxn modelId="{961ACC8A-2626-472A-86D3-8BBEB45BD178}" type="presOf" srcId="{82272031-BCCC-4C5D-BDA6-3326011F5032}" destId="{A8CBAEFE-D9F8-4688-B6A7-1197403D55FD}" srcOrd="0" destOrd="0" presId="urn:microsoft.com/office/officeart/2005/8/layout/gear1"/>
    <dgm:cxn modelId="{15818CA9-0FF1-4A06-80AB-012579D45C93}" type="presOf" srcId="{E7FA4BE3-C623-425D-9034-061D12600EBE}" destId="{AAB09AF3-C714-4F15-851A-E9830666E03D}" srcOrd="0" destOrd="0" presId="urn:microsoft.com/office/officeart/2005/8/layout/gear1"/>
    <dgm:cxn modelId="{AD1C1ACC-E870-47FD-BA5C-CDB45AE45739}" type="presOf" srcId="{5E2F7E41-CBC0-4322-8E49-6EE0AE8DAA98}" destId="{CE75AC6A-4F1B-4C54-B9C9-3188D28DCF27}" srcOrd="0" destOrd="0" presId="urn:microsoft.com/office/officeart/2005/8/layout/gear1"/>
    <dgm:cxn modelId="{CDF189A0-7FD3-4092-BD18-9E1B9D980BC4}" type="presOf" srcId="{C9AA4B19-54AF-462C-AE93-15EB95D737D3}" destId="{C25FD42E-6080-41A9-90D9-BC96D0AC1FF3}" srcOrd="3" destOrd="0" presId="urn:microsoft.com/office/officeart/2005/8/layout/gear1"/>
    <dgm:cxn modelId="{2A83BD58-B18C-4A83-9F6F-03E3CAC02D6E}" type="presOf" srcId="{CE1C44D9-CE9B-41AC-A2B8-EC620309E14A}" destId="{517AFF4B-C5B5-4780-9D90-5BD3454B9A49}" srcOrd="1" destOrd="0" presId="urn:microsoft.com/office/officeart/2005/8/layout/gear1"/>
    <dgm:cxn modelId="{EA5E48F6-16A5-49D1-B2D6-03974F86D2AA}" srcId="{2916EB2E-AA89-4F47-9208-4EF16878D8F9}" destId="{C9AA4B19-54AF-462C-AE93-15EB95D737D3}" srcOrd="2" destOrd="0" parTransId="{E795FE7E-C047-490A-BD5B-743F62299A02}" sibTransId="{E7FA4BE3-C623-425D-9034-061D12600EBE}"/>
    <dgm:cxn modelId="{C494EF14-5156-4417-9B16-DB5F7032F908}" type="presOf" srcId="{82272031-BCCC-4C5D-BDA6-3326011F5032}" destId="{FB723247-A665-4213-A370-6C5A3C6FEEA1}" srcOrd="1" destOrd="0" presId="urn:microsoft.com/office/officeart/2005/8/layout/gear1"/>
    <dgm:cxn modelId="{7FE7F916-1868-4E8F-BA76-8CF43B84095C}" srcId="{2916EB2E-AA89-4F47-9208-4EF16878D8F9}" destId="{CE1C44D9-CE9B-41AC-A2B8-EC620309E14A}" srcOrd="1" destOrd="0" parTransId="{73BBDF1C-CBA8-43DB-8F5C-40047249BEBF}" sibTransId="{E1A70849-56AD-4A7F-A543-FEE7582B8CB3}"/>
    <dgm:cxn modelId="{35C63002-9CBB-4A5A-BF8E-0D03B655A3F5}" srcId="{2916EB2E-AA89-4F47-9208-4EF16878D8F9}" destId="{82272031-BCCC-4C5D-BDA6-3326011F5032}" srcOrd="0" destOrd="0" parTransId="{425AEA57-6D8E-4DAC-86D6-9734F2A89080}" sibTransId="{5E2F7E41-CBC0-4322-8E49-6EE0AE8DAA98}"/>
    <dgm:cxn modelId="{94173169-8A4C-4A24-AB6F-6F6FA6D71040}" type="presOf" srcId="{CE1C44D9-CE9B-41AC-A2B8-EC620309E14A}" destId="{A123B941-8141-4E29-8C8A-E17C5992A9CC}" srcOrd="2" destOrd="0" presId="urn:microsoft.com/office/officeart/2005/8/layout/gear1"/>
    <dgm:cxn modelId="{6B1CECA2-6F47-4A83-8099-4D83F14D3C48}" type="presOf" srcId="{C9AA4B19-54AF-462C-AE93-15EB95D737D3}" destId="{3BA0DF32-309D-413F-B752-1DE7FE4736D9}" srcOrd="0" destOrd="0" presId="urn:microsoft.com/office/officeart/2005/8/layout/gear1"/>
    <dgm:cxn modelId="{49873101-8035-4304-98C6-664DE3601772}" type="presOf" srcId="{C9AA4B19-54AF-462C-AE93-15EB95D737D3}" destId="{562FCA05-FE40-4390-928A-4D50F28885D5}" srcOrd="2" destOrd="0" presId="urn:microsoft.com/office/officeart/2005/8/layout/gear1"/>
    <dgm:cxn modelId="{DC0D3B76-70E5-46BC-BFB5-0F20DEE5F3EA}" type="presOf" srcId="{E1A70849-56AD-4A7F-A543-FEE7582B8CB3}" destId="{CB69555D-6A03-471F-A67D-EF9B9DCC67C3}" srcOrd="0" destOrd="0" presId="urn:microsoft.com/office/officeart/2005/8/layout/gear1"/>
    <dgm:cxn modelId="{08148C20-BA1C-447F-98BB-B1821B649EBB}" type="presOf" srcId="{82272031-BCCC-4C5D-BDA6-3326011F5032}" destId="{15F2145E-3A16-44F1-8E87-05CFA9F583F8}" srcOrd="2" destOrd="0" presId="urn:microsoft.com/office/officeart/2005/8/layout/gear1"/>
    <dgm:cxn modelId="{69A37DEE-ED54-4D04-985E-9E01A3986060}" type="presOf" srcId="{CE1C44D9-CE9B-41AC-A2B8-EC620309E14A}" destId="{F4809AEE-5BFF-4966-8D65-7050CEC8ED4D}" srcOrd="0" destOrd="0" presId="urn:microsoft.com/office/officeart/2005/8/layout/gear1"/>
    <dgm:cxn modelId="{AD225148-BE6A-4B49-B585-42EC7F4AEF76}" type="presOf" srcId="{C9AA4B19-54AF-462C-AE93-15EB95D737D3}" destId="{5B8C6A14-3D06-41FB-873C-167D777C7537}" srcOrd="1" destOrd="0" presId="urn:microsoft.com/office/officeart/2005/8/layout/gear1"/>
    <dgm:cxn modelId="{2B9265BB-3FBC-421A-A456-CA50CCAB4B88}" type="presParOf" srcId="{0FACDC1D-AA84-4EE2-8540-FE33659EDC3E}" destId="{A8CBAEFE-D9F8-4688-B6A7-1197403D55FD}" srcOrd="0" destOrd="0" presId="urn:microsoft.com/office/officeart/2005/8/layout/gear1"/>
    <dgm:cxn modelId="{24E58097-E1B8-4DFA-A41B-942D3C032E22}" type="presParOf" srcId="{0FACDC1D-AA84-4EE2-8540-FE33659EDC3E}" destId="{FB723247-A665-4213-A370-6C5A3C6FEEA1}" srcOrd="1" destOrd="0" presId="urn:microsoft.com/office/officeart/2005/8/layout/gear1"/>
    <dgm:cxn modelId="{D114142A-01FC-45C9-ADA4-F2097D0F3743}" type="presParOf" srcId="{0FACDC1D-AA84-4EE2-8540-FE33659EDC3E}" destId="{15F2145E-3A16-44F1-8E87-05CFA9F583F8}" srcOrd="2" destOrd="0" presId="urn:microsoft.com/office/officeart/2005/8/layout/gear1"/>
    <dgm:cxn modelId="{00F3B996-7C55-43E2-9FAB-2198F7747C56}" type="presParOf" srcId="{0FACDC1D-AA84-4EE2-8540-FE33659EDC3E}" destId="{F4809AEE-5BFF-4966-8D65-7050CEC8ED4D}" srcOrd="3" destOrd="0" presId="urn:microsoft.com/office/officeart/2005/8/layout/gear1"/>
    <dgm:cxn modelId="{103E3BF6-FE12-40E8-8BF9-CDA737B6BE68}" type="presParOf" srcId="{0FACDC1D-AA84-4EE2-8540-FE33659EDC3E}" destId="{517AFF4B-C5B5-4780-9D90-5BD3454B9A49}" srcOrd="4" destOrd="0" presId="urn:microsoft.com/office/officeart/2005/8/layout/gear1"/>
    <dgm:cxn modelId="{E2382D00-74D9-42D1-9733-88F5601D9A49}" type="presParOf" srcId="{0FACDC1D-AA84-4EE2-8540-FE33659EDC3E}" destId="{A123B941-8141-4E29-8C8A-E17C5992A9CC}" srcOrd="5" destOrd="0" presId="urn:microsoft.com/office/officeart/2005/8/layout/gear1"/>
    <dgm:cxn modelId="{E24EEC56-5472-485F-85D2-D75F999F622B}" type="presParOf" srcId="{0FACDC1D-AA84-4EE2-8540-FE33659EDC3E}" destId="{3BA0DF32-309D-413F-B752-1DE7FE4736D9}" srcOrd="6" destOrd="0" presId="urn:microsoft.com/office/officeart/2005/8/layout/gear1"/>
    <dgm:cxn modelId="{13459787-37EC-407E-8C31-1AD30F0E8CE8}" type="presParOf" srcId="{0FACDC1D-AA84-4EE2-8540-FE33659EDC3E}" destId="{5B8C6A14-3D06-41FB-873C-167D777C7537}" srcOrd="7" destOrd="0" presId="urn:microsoft.com/office/officeart/2005/8/layout/gear1"/>
    <dgm:cxn modelId="{41A694E6-6E78-43C3-B724-60BA796ECE85}" type="presParOf" srcId="{0FACDC1D-AA84-4EE2-8540-FE33659EDC3E}" destId="{562FCA05-FE40-4390-928A-4D50F28885D5}" srcOrd="8" destOrd="0" presId="urn:microsoft.com/office/officeart/2005/8/layout/gear1"/>
    <dgm:cxn modelId="{D682C2CF-F77A-4EE8-83A0-A75DC72305C5}" type="presParOf" srcId="{0FACDC1D-AA84-4EE2-8540-FE33659EDC3E}" destId="{C25FD42E-6080-41A9-90D9-BC96D0AC1FF3}" srcOrd="9" destOrd="0" presId="urn:microsoft.com/office/officeart/2005/8/layout/gear1"/>
    <dgm:cxn modelId="{A874AEEE-2CB7-4401-B406-136D5375F6B1}" type="presParOf" srcId="{0FACDC1D-AA84-4EE2-8540-FE33659EDC3E}" destId="{CE75AC6A-4F1B-4C54-B9C9-3188D28DCF27}" srcOrd="10" destOrd="0" presId="urn:microsoft.com/office/officeart/2005/8/layout/gear1"/>
    <dgm:cxn modelId="{DE49222E-74CC-41A1-9DB5-53368AC97312}" type="presParOf" srcId="{0FACDC1D-AA84-4EE2-8540-FE33659EDC3E}" destId="{CB69555D-6A03-471F-A67D-EF9B9DCC67C3}" srcOrd="11" destOrd="0" presId="urn:microsoft.com/office/officeart/2005/8/layout/gear1"/>
    <dgm:cxn modelId="{A8015A84-680C-4D8F-9D9E-8236159ABBDB}" type="presParOf" srcId="{0FACDC1D-AA84-4EE2-8540-FE33659EDC3E}" destId="{AAB09AF3-C714-4F15-851A-E9830666E03D}" srcOrd="12" destOrd="0" presId="urn:microsoft.com/office/officeart/2005/8/layout/gear1"/>
  </dgm:cxnLst>
  <dgm:bg/>
  <dgm:whole/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81273787-5ED9-4275-BA90-C2D7B9BAD698}" type="doc">
      <dgm:prSet loTypeId="urn:microsoft.com/office/officeart/2005/8/layout/chevron2" loCatId="list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013B6F0-719A-4B5E-9211-331B5EBD6743}">
      <dgm:prSet phldrT="[Text]"/>
      <dgm:spPr/>
      <dgm:t>
        <a:bodyPr/>
        <a:lstStyle/>
        <a:p>
          <a:r>
            <a:rPr lang="en-US"/>
            <a:t>class 7</a:t>
          </a:r>
        </a:p>
      </dgm:t>
    </dgm:pt>
    <dgm:pt modelId="{69B75C6A-2ECF-43A5-83B0-7A8894EFB972}" type="parTrans" cxnId="{84EC36B4-CC1C-49A3-9A7D-6A8918D89253}">
      <dgm:prSet/>
      <dgm:spPr/>
      <dgm:t>
        <a:bodyPr/>
        <a:lstStyle/>
        <a:p>
          <a:endParaRPr lang="en-US"/>
        </a:p>
      </dgm:t>
    </dgm:pt>
    <dgm:pt modelId="{16609A6E-FCEF-420B-B26A-A47881DB465F}" type="sibTrans" cxnId="{84EC36B4-CC1C-49A3-9A7D-6A8918D89253}">
      <dgm:prSet/>
      <dgm:spPr/>
      <dgm:t>
        <a:bodyPr/>
        <a:lstStyle/>
        <a:p>
          <a:endParaRPr lang="en-US"/>
        </a:p>
      </dgm:t>
    </dgm:pt>
    <dgm:pt modelId="{9A6B30A5-3B30-4F03-87DC-C59ED51853EB}">
      <dgm:prSet phldrT="[Text]"/>
      <dgm:spPr>
        <a:solidFill>
          <a:schemeClr val="accent3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Rani</a:t>
          </a:r>
        </a:p>
      </dgm:t>
    </dgm:pt>
    <dgm:pt modelId="{5405F5DB-22FD-452F-B36D-479154A99A31}" type="parTrans" cxnId="{E8EBD11B-E6F3-40C8-83FE-4F160C2C75F3}">
      <dgm:prSet/>
      <dgm:spPr/>
      <dgm:t>
        <a:bodyPr/>
        <a:lstStyle/>
        <a:p>
          <a:endParaRPr lang="en-US"/>
        </a:p>
      </dgm:t>
    </dgm:pt>
    <dgm:pt modelId="{AC3A91F6-D3CE-4DB1-B740-A69A1BA82C83}" type="sibTrans" cxnId="{E8EBD11B-E6F3-40C8-83FE-4F160C2C75F3}">
      <dgm:prSet/>
      <dgm:spPr/>
      <dgm:t>
        <a:bodyPr/>
        <a:lstStyle/>
        <a:p>
          <a:endParaRPr lang="en-US"/>
        </a:p>
      </dgm:t>
    </dgm:pt>
    <dgm:pt modelId="{655695F5-5511-4190-BCF7-834184406066}">
      <dgm:prSet phldrT="[Text]"/>
      <dgm:spPr>
        <a:solidFill>
          <a:schemeClr val="accent3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Nipu</a:t>
          </a:r>
        </a:p>
      </dgm:t>
    </dgm:pt>
    <dgm:pt modelId="{5525DD3B-4438-4097-84F3-39EF69B4A13B}" type="parTrans" cxnId="{373EB341-4ECC-4C3C-818B-A06539957EBE}">
      <dgm:prSet/>
      <dgm:spPr/>
      <dgm:t>
        <a:bodyPr/>
        <a:lstStyle/>
        <a:p>
          <a:endParaRPr lang="en-US"/>
        </a:p>
      </dgm:t>
    </dgm:pt>
    <dgm:pt modelId="{20C49C0D-6701-4061-ACE1-57042935B748}" type="sibTrans" cxnId="{373EB341-4ECC-4C3C-818B-A06539957EBE}">
      <dgm:prSet/>
      <dgm:spPr/>
      <dgm:t>
        <a:bodyPr/>
        <a:lstStyle/>
        <a:p>
          <a:endParaRPr lang="en-US"/>
        </a:p>
      </dgm:t>
    </dgm:pt>
    <dgm:pt modelId="{0A1F0569-5B47-4B16-B02D-3EDBB963AE6B}">
      <dgm:prSet phldrT="[Text]"/>
      <dgm:spPr/>
      <dgm:t>
        <a:bodyPr/>
        <a:lstStyle/>
        <a:p>
          <a:r>
            <a:rPr lang="en-US"/>
            <a:t>class 8</a:t>
          </a:r>
        </a:p>
      </dgm:t>
    </dgm:pt>
    <dgm:pt modelId="{4E11BA5A-BDF5-411C-AC59-CC558D2A0EB9}" type="parTrans" cxnId="{E3880DD6-F931-49E1-8421-9BF8EFC0F186}">
      <dgm:prSet/>
      <dgm:spPr/>
      <dgm:t>
        <a:bodyPr/>
        <a:lstStyle/>
        <a:p>
          <a:endParaRPr lang="en-US"/>
        </a:p>
      </dgm:t>
    </dgm:pt>
    <dgm:pt modelId="{630B8B63-D04B-40D6-9377-AC1BE2D69383}" type="sibTrans" cxnId="{E3880DD6-F931-49E1-8421-9BF8EFC0F186}">
      <dgm:prSet/>
      <dgm:spPr/>
      <dgm:t>
        <a:bodyPr/>
        <a:lstStyle/>
        <a:p>
          <a:endParaRPr lang="en-US"/>
        </a:p>
      </dgm:t>
    </dgm:pt>
    <dgm:pt modelId="{7714EE1E-26AB-4F6C-84C3-5EA64554DFD8}">
      <dgm:prSet phldrT="[Text]"/>
      <dgm:spPr>
        <a:solidFill>
          <a:schemeClr val="accent5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Rasel</a:t>
          </a:r>
        </a:p>
      </dgm:t>
    </dgm:pt>
    <dgm:pt modelId="{1566EE7D-923D-4971-80BE-E6C863260D8B}" type="parTrans" cxnId="{8AF26398-CDD4-44BC-8023-CF492CF27748}">
      <dgm:prSet/>
      <dgm:spPr/>
      <dgm:t>
        <a:bodyPr/>
        <a:lstStyle/>
        <a:p>
          <a:endParaRPr lang="en-US"/>
        </a:p>
      </dgm:t>
    </dgm:pt>
    <dgm:pt modelId="{A8A969FA-F08A-4F12-97AF-2C090D5DB67A}" type="sibTrans" cxnId="{8AF26398-CDD4-44BC-8023-CF492CF27748}">
      <dgm:prSet/>
      <dgm:spPr/>
      <dgm:t>
        <a:bodyPr/>
        <a:lstStyle/>
        <a:p>
          <a:endParaRPr lang="en-US"/>
        </a:p>
      </dgm:t>
    </dgm:pt>
    <dgm:pt modelId="{EBAD69F0-4FEA-4741-B028-5DED9B95AE2C}">
      <dgm:prSet phldrT="[Text]"/>
      <dgm:spPr>
        <a:solidFill>
          <a:schemeClr val="accent5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Tina</a:t>
          </a:r>
        </a:p>
      </dgm:t>
    </dgm:pt>
    <dgm:pt modelId="{05EFFAE0-0FA3-4D84-AF1A-83DC581E891D}" type="parTrans" cxnId="{EE91FE94-8A64-4BBC-A468-F9B3EE7CF5AA}">
      <dgm:prSet/>
      <dgm:spPr/>
      <dgm:t>
        <a:bodyPr/>
        <a:lstStyle/>
        <a:p>
          <a:endParaRPr lang="en-US"/>
        </a:p>
      </dgm:t>
    </dgm:pt>
    <dgm:pt modelId="{DA0ABDFE-30D5-45E9-BF2D-F842180EDDB6}" type="sibTrans" cxnId="{EE91FE94-8A64-4BBC-A468-F9B3EE7CF5AA}">
      <dgm:prSet/>
      <dgm:spPr/>
      <dgm:t>
        <a:bodyPr/>
        <a:lstStyle/>
        <a:p>
          <a:endParaRPr lang="en-US"/>
        </a:p>
      </dgm:t>
    </dgm:pt>
    <dgm:pt modelId="{69769ABC-DF9B-4B2E-BCA0-787354246562}">
      <dgm:prSet phldrT="[Text]"/>
      <dgm:spPr/>
      <dgm:t>
        <a:bodyPr/>
        <a:lstStyle/>
        <a:p>
          <a:r>
            <a:rPr lang="en-US"/>
            <a:t>class 9</a:t>
          </a:r>
        </a:p>
      </dgm:t>
    </dgm:pt>
    <dgm:pt modelId="{34526B1B-8F28-4761-84BE-0CD4C8C4680B}" type="parTrans" cxnId="{60292F44-07DB-4397-ADC4-DFFD9D7919E7}">
      <dgm:prSet/>
      <dgm:spPr/>
      <dgm:t>
        <a:bodyPr/>
        <a:lstStyle/>
        <a:p>
          <a:endParaRPr lang="en-US"/>
        </a:p>
      </dgm:t>
    </dgm:pt>
    <dgm:pt modelId="{9E20E02C-EB68-490B-B017-B97B1165D20C}" type="sibTrans" cxnId="{60292F44-07DB-4397-ADC4-DFFD9D7919E7}">
      <dgm:prSet/>
      <dgm:spPr/>
      <dgm:t>
        <a:bodyPr/>
        <a:lstStyle/>
        <a:p>
          <a:endParaRPr lang="en-US"/>
        </a:p>
      </dgm:t>
    </dgm:pt>
    <dgm:pt modelId="{A767989C-6DE6-472C-BA9D-47286E998930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Sobuj</a:t>
          </a:r>
        </a:p>
      </dgm:t>
    </dgm:pt>
    <dgm:pt modelId="{EB15DD99-4A52-4EC3-B204-EA8979A3F1EF}" type="parTrans" cxnId="{A4DAB7BF-D145-4D1B-B363-D75AB9CDBD4B}">
      <dgm:prSet/>
      <dgm:spPr/>
      <dgm:t>
        <a:bodyPr/>
        <a:lstStyle/>
        <a:p>
          <a:endParaRPr lang="en-US"/>
        </a:p>
      </dgm:t>
    </dgm:pt>
    <dgm:pt modelId="{0F063038-6536-42D8-8668-A47A5036BADA}" type="sibTrans" cxnId="{A4DAB7BF-D145-4D1B-B363-D75AB9CDBD4B}">
      <dgm:prSet/>
      <dgm:spPr/>
      <dgm:t>
        <a:bodyPr/>
        <a:lstStyle/>
        <a:p>
          <a:endParaRPr lang="en-US"/>
        </a:p>
      </dgm:t>
    </dgm:pt>
    <dgm:pt modelId="{87FBF224-8A51-42B2-A06B-D019C686072B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Nipa</a:t>
          </a:r>
        </a:p>
      </dgm:t>
    </dgm:pt>
    <dgm:pt modelId="{E02EC483-D138-4BE6-AB4B-1AD78D37EC2C}" type="parTrans" cxnId="{429D54F9-226D-4A6A-B49A-2B0202512856}">
      <dgm:prSet/>
      <dgm:spPr/>
      <dgm:t>
        <a:bodyPr/>
        <a:lstStyle/>
        <a:p>
          <a:endParaRPr lang="en-US"/>
        </a:p>
      </dgm:t>
    </dgm:pt>
    <dgm:pt modelId="{68D7C739-8F7B-47DB-88EA-101F0CAABF18}" type="sibTrans" cxnId="{429D54F9-226D-4A6A-B49A-2B0202512856}">
      <dgm:prSet/>
      <dgm:spPr/>
      <dgm:t>
        <a:bodyPr/>
        <a:lstStyle/>
        <a:p>
          <a:endParaRPr lang="en-US"/>
        </a:p>
      </dgm:t>
    </dgm:pt>
    <dgm:pt modelId="{3762EA55-CAA6-4C69-B192-6DAF36D26A3E}" type="pres">
      <dgm:prSet presAssocID="{81273787-5ED9-4275-BA90-C2D7B9BAD698}" presName="linearFlow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0CE0D9CC-C064-4027-91BB-2E39C9CE95D2}" type="pres">
      <dgm:prSet presAssocID="{5013B6F0-719A-4B5E-9211-331B5EBD6743}" presName="composite" presStyleCnt="0"/>
      <dgm:spPr/>
    </dgm:pt>
    <dgm:pt modelId="{1AD27486-869C-4FE2-AC33-E3F133C6B25C}" type="pres">
      <dgm:prSet presAssocID="{5013B6F0-719A-4B5E-9211-331B5EBD6743}" presName="parentText" presStyleLbl="alignNode1" presStyleIdx="0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B3CB540-BDE9-4C16-89D0-4CEF3752F2B5}" type="pres">
      <dgm:prSet presAssocID="{5013B6F0-719A-4B5E-9211-331B5EBD6743}" presName="descendantText" presStyleLbl="alignAcc1" presStyleIdx="0" presStyleCnt="3" custLinFactNeighborX="11690" custLinFactNeighborY="195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D48600D-F37A-4E00-94FA-843F85BF9437}" type="pres">
      <dgm:prSet presAssocID="{16609A6E-FCEF-420B-B26A-A47881DB465F}" presName="sp" presStyleCnt="0"/>
      <dgm:spPr/>
    </dgm:pt>
    <dgm:pt modelId="{952D543D-B385-4E33-AF00-0D7C3C188C24}" type="pres">
      <dgm:prSet presAssocID="{0A1F0569-5B47-4B16-B02D-3EDBB963AE6B}" presName="composite" presStyleCnt="0"/>
      <dgm:spPr/>
    </dgm:pt>
    <dgm:pt modelId="{95C6021F-F1FF-4C7B-9A70-E0D0C18C52A6}" type="pres">
      <dgm:prSet presAssocID="{0A1F0569-5B47-4B16-B02D-3EDBB963AE6B}" presName="parentText" presStyleLbl="alignNode1" presStyleIdx="1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DE80FB9-A542-4F1F-8A60-ADF960E9D5C7}" type="pres">
      <dgm:prSet presAssocID="{0A1F0569-5B47-4B16-B02D-3EDBB963AE6B}" presName="descendantText" presStyleLbl="alignAcc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89FCD12-D58F-4C79-9557-EB07259D947E}" type="pres">
      <dgm:prSet presAssocID="{630B8B63-D04B-40D6-9377-AC1BE2D69383}" presName="sp" presStyleCnt="0"/>
      <dgm:spPr/>
    </dgm:pt>
    <dgm:pt modelId="{4E7C0E4B-38EF-4292-A032-FB421A9CA033}" type="pres">
      <dgm:prSet presAssocID="{69769ABC-DF9B-4B2E-BCA0-787354246562}" presName="composite" presStyleCnt="0"/>
      <dgm:spPr/>
    </dgm:pt>
    <dgm:pt modelId="{84FF3A96-2623-4775-B536-C36DDB457140}" type="pres">
      <dgm:prSet presAssocID="{69769ABC-DF9B-4B2E-BCA0-787354246562}" presName="parentText" presStyleLbl="alignNode1" presStyleIdx="2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F1DE07-CBED-49D2-8D06-8AA256301355}" type="pres">
      <dgm:prSet presAssocID="{69769ABC-DF9B-4B2E-BCA0-787354246562}" presName="descendantText" presStyleLbl="alignAcc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A4DAB7BF-D145-4D1B-B363-D75AB9CDBD4B}" srcId="{69769ABC-DF9B-4B2E-BCA0-787354246562}" destId="{A767989C-6DE6-472C-BA9D-47286E998930}" srcOrd="0" destOrd="0" parTransId="{EB15DD99-4A52-4EC3-B204-EA8979A3F1EF}" sibTransId="{0F063038-6536-42D8-8668-A47A5036BADA}"/>
    <dgm:cxn modelId="{17AB5AF7-A202-4362-99D7-4BC3B89D7F11}" type="presOf" srcId="{87FBF224-8A51-42B2-A06B-D019C686072B}" destId="{42F1DE07-CBED-49D2-8D06-8AA256301355}" srcOrd="0" destOrd="1" presId="urn:microsoft.com/office/officeart/2005/8/layout/chevron2"/>
    <dgm:cxn modelId="{EE91FE94-8A64-4BBC-A468-F9B3EE7CF5AA}" srcId="{0A1F0569-5B47-4B16-B02D-3EDBB963AE6B}" destId="{EBAD69F0-4FEA-4741-B028-5DED9B95AE2C}" srcOrd="1" destOrd="0" parTransId="{05EFFAE0-0FA3-4D84-AF1A-83DC581E891D}" sibTransId="{DA0ABDFE-30D5-45E9-BF2D-F842180EDDB6}"/>
    <dgm:cxn modelId="{429D54F9-226D-4A6A-B49A-2B0202512856}" srcId="{69769ABC-DF9B-4B2E-BCA0-787354246562}" destId="{87FBF224-8A51-42B2-A06B-D019C686072B}" srcOrd="1" destOrd="0" parTransId="{E02EC483-D138-4BE6-AB4B-1AD78D37EC2C}" sibTransId="{68D7C739-8F7B-47DB-88EA-101F0CAABF18}"/>
    <dgm:cxn modelId="{06D47D8B-1FCD-4A69-B673-1BC8E5D0A1CE}" type="presOf" srcId="{9A6B30A5-3B30-4F03-87DC-C59ED51853EB}" destId="{AB3CB540-BDE9-4C16-89D0-4CEF3752F2B5}" srcOrd="0" destOrd="0" presId="urn:microsoft.com/office/officeart/2005/8/layout/chevron2"/>
    <dgm:cxn modelId="{E8EBD11B-E6F3-40C8-83FE-4F160C2C75F3}" srcId="{5013B6F0-719A-4B5E-9211-331B5EBD6743}" destId="{9A6B30A5-3B30-4F03-87DC-C59ED51853EB}" srcOrd="0" destOrd="0" parTransId="{5405F5DB-22FD-452F-B36D-479154A99A31}" sibTransId="{AC3A91F6-D3CE-4DB1-B740-A69A1BA82C83}"/>
    <dgm:cxn modelId="{2F7EAD67-8EC6-47BC-ADFC-D168AFC425A7}" type="presOf" srcId="{81273787-5ED9-4275-BA90-C2D7B9BAD698}" destId="{3762EA55-CAA6-4C69-B192-6DAF36D26A3E}" srcOrd="0" destOrd="0" presId="urn:microsoft.com/office/officeart/2005/8/layout/chevron2"/>
    <dgm:cxn modelId="{4904A21B-B79F-4E02-BA10-F856C20B3379}" type="presOf" srcId="{7714EE1E-26AB-4F6C-84C3-5EA64554DFD8}" destId="{1DE80FB9-A542-4F1F-8A60-ADF960E9D5C7}" srcOrd="0" destOrd="0" presId="urn:microsoft.com/office/officeart/2005/8/layout/chevron2"/>
    <dgm:cxn modelId="{B2B6F419-B571-4918-8099-06E98FBB8CAA}" type="presOf" srcId="{655695F5-5511-4190-BCF7-834184406066}" destId="{AB3CB540-BDE9-4C16-89D0-4CEF3752F2B5}" srcOrd="0" destOrd="1" presId="urn:microsoft.com/office/officeart/2005/8/layout/chevron2"/>
    <dgm:cxn modelId="{60292F44-07DB-4397-ADC4-DFFD9D7919E7}" srcId="{81273787-5ED9-4275-BA90-C2D7B9BAD698}" destId="{69769ABC-DF9B-4B2E-BCA0-787354246562}" srcOrd="2" destOrd="0" parTransId="{34526B1B-8F28-4761-84BE-0CD4C8C4680B}" sibTransId="{9E20E02C-EB68-490B-B017-B97B1165D20C}"/>
    <dgm:cxn modelId="{C3DDE706-52AD-4C43-9C1B-BD01DFD1ABC0}" type="presOf" srcId="{5013B6F0-719A-4B5E-9211-331B5EBD6743}" destId="{1AD27486-869C-4FE2-AC33-E3F133C6B25C}" srcOrd="0" destOrd="0" presId="urn:microsoft.com/office/officeart/2005/8/layout/chevron2"/>
    <dgm:cxn modelId="{E58A4389-8035-4421-8300-1CCF7B126860}" type="presOf" srcId="{0A1F0569-5B47-4B16-B02D-3EDBB963AE6B}" destId="{95C6021F-F1FF-4C7B-9A70-E0D0C18C52A6}" srcOrd="0" destOrd="0" presId="urn:microsoft.com/office/officeart/2005/8/layout/chevron2"/>
    <dgm:cxn modelId="{84EC36B4-CC1C-49A3-9A7D-6A8918D89253}" srcId="{81273787-5ED9-4275-BA90-C2D7B9BAD698}" destId="{5013B6F0-719A-4B5E-9211-331B5EBD6743}" srcOrd="0" destOrd="0" parTransId="{69B75C6A-2ECF-43A5-83B0-7A8894EFB972}" sibTransId="{16609A6E-FCEF-420B-B26A-A47881DB465F}"/>
    <dgm:cxn modelId="{E3880DD6-F931-49E1-8421-9BF8EFC0F186}" srcId="{81273787-5ED9-4275-BA90-C2D7B9BAD698}" destId="{0A1F0569-5B47-4B16-B02D-3EDBB963AE6B}" srcOrd="1" destOrd="0" parTransId="{4E11BA5A-BDF5-411C-AC59-CC558D2A0EB9}" sibTransId="{630B8B63-D04B-40D6-9377-AC1BE2D69383}"/>
    <dgm:cxn modelId="{95F4773B-52CE-4614-B4F9-6173C04D6312}" type="presOf" srcId="{A767989C-6DE6-472C-BA9D-47286E998930}" destId="{42F1DE07-CBED-49D2-8D06-8AA256301355}" srcOrd="0" destOrd="0" presId="urn:microsoft.com/office/officeart/2005/8/layout/chevron2"/>
    <dgm:cxn modelId="{7157DF02-610F-43F9-A341-7D399F388CB1}" type="presOf" srcId="{69769ABC-DF9B-4B2E-BCA0-787354246562}" destId="{84FF3A96-2623-4775-B536-C36DDB457140}" srcOrd="0" destOrd="0" presId="urn:microsoft.com/office/officeart/2005/8/layout/chevron2"/>
    <dgm:cxn modelId="{373EB341-4ECC-4C3C-818B-A06539957EBE}" srcId="{5013B6F0-719A-4B5E-9211-331B5EBD6743}" destId="{655695F5-5511-4190-BCF7-834184406066}" srcOrd="1" destOrd="0" parTransId="{5525DD3B-4438-4097-84F3-39EF69B4A13B}" sibTransId="{20C49C0D-6701-4061-ACE1-57042935B748}"/>
    <dgm:cxn modelId="{8AF26398-CDD4-44BC-8023-CF492CF27748}" srcId="{0A1F0569-5B47-4B16-B02D-3EDBB963AE6B}" destId="{7714EE1E-26AB-4F6C-84C3-5EA64554DFD8}" srcOrd="0" destOrd="0" parTransId="{1566EE7D-923D-4971-80BE-E6C863260D8B}" sibTransId="{A8A969FA-F08A-4F12-97AF-2C090D5DB67A}"/>
    <dgm:cxn modelId="{B9424483-73DB-48F7-A3B3-7931BA9C04B7}" type="presOf" srcId="{EBAD69F0-4FEA-4741-B028-5DED9B95AE2C}" destId="{1DE80FB9-A542-4F1F-8A60-ADF960E9D5C7}" srcOrd="0" destOrd="1" presId="urn:microsoft.com/office/officeart/2005/8/layout/chevron2"/>
    <dgm:cxn modelId="{77CEB5CC-819B-4146-B254-47A6B09D08D3}" type="presParOf" srcId="{3762EA55-CAA6-4C69-B192-6DAF36D26A3E}" destId="{0CE0D9CC-C064-4027-91BB-2E39C9CE95D2}" srcOrd="0" destOrd="0" presId="urn:microsoft.com/office/officeart/2005/8/layout/chevron2"/>
    <dgm:cxn modelId="{1AE7BB9A-FACD-438F-8E4D-D6948E129EE6}" type="presParOf" srcId="{0CE0D9CC-C064-4027-91BB-2E39C9CE95D2}" destId="{1AD27486-869C-4FE2-AC33-E3F133C6B25C}" srcOrd="0" destOrd="0" presId="urn:microsoft.com/office/officeart/2005/8/layout/chevron2"/>
    <dgm:cxn modelId="{282033B2-5C9E-4786-A38A-11AC295C1EF1}" type="presParOf" srcId="{0CE0D9CC-C064-4027-91BB-2E39C9CE95D2}" destId="{AB3CB540-BDE9-4C16-89D0-4CEF3752F2B5}" srcOrd="1" destOrd="0" presId="urn:microsoft.com/office/officeart/2005/8/layout/chevron2"/>
    <dgm:cxn modelId="{06C55656-C5B1-48B0-8767-EA14504C165A}" type="presParOf" srcId="{3762EA55-CAA6-4C69-B192-6DAF36D26A3E}" destId="{2D48600D-F37A-4E00-94FA-843F85BF9437}" srcOrd="1" destOrd="0" presId="urn:microsoft.com/office/officeart/2005/8/layout/chevron2"/>
    <dgm:cxn modelId="{EAFDA9C8-4201-44C1-9DCB-C41F18E3162F}" type="presParOf" srcId="{3762EA55-CAA6-4C69-B192-6DAF36D26A3E}" destId="{952D543D-B385-4E33-AF00-0D7C3C188C24}" srcOrd="2" destOrd="0" presId="urn:microsoft.com/office/officeart/2005/8/layout/chevron2"/>
    <dgm:cxn modelId="{7B1674A5-29DE-4C30-906C-0E7F5E45AA8D}" type="presParOf" srcId="{952D543D-B385-4E33-AF00-0D7C3C188C24}" destId="{95C6021F-F1FF-4C7B-9A70-E0D0C18C52A6}" srcOrd="0" destOrd="0" presId="urn:microsoft.com/office/officeart/2005/8/layout/chevron2"/>
    <dgm:cxn modelId="{2B854AD2-DEE9-4D46-ADFC-32400AC9D047}" type="presParOf" srcId="{952D543D-B385-4E33-AF00-0D7C3C188C24}" destId="{1DE80FB9-A542-4F1F-8A60-ADF960E9D5C7}" srcOrd="1" destOrd="0" presId="urn:microsoft.com/office/officeart/2005/8/layout/chevron2"/>
    <dgm:cxn modelId="{9FFC9F42-2DA3-469A-B1DA-61081B88F0D2}" type="presParOf" srcId="{3762EA55-CAA6-4C69-B192-6DAF36D26A3E}" destId="{689FCD12-D58F-4C79-9557-EB07259D947E}" srcOrd="3" destOrd="0" presId="urn:microsoft.com/office/officeart/2005/8/layout/chevron2"/>
    <dgm:cxn modelId="{D9773781-B641-4ACB-BEE2-C55F6384FCAE}" type="presParOf" srcId="{3762EA55-CAA6-4C69-B192-6DAF36D26A3E}" destId="{4E7C0E4B-38EF-4292-A032-FB421A9CA033}" srcOrd="4" destOrd="0" presId="urn:microsoft.com/office/officeart/2005/8/layout/chevron2"/>
    <dgm:cxn modelId="{F9872939-62E5-4DA2-8E98-EB2C8CFF7FE8}" type="presParOf" srcId="{4E7C0E4B-38EF-4292-A032-FB421A9CA033}" destId="{84FF3A96-2623-4775-B536-C36DDB457140}" srcOrd="0" destOrd="0" presId="urn:microsoft.com/office/officeart/2005/8/layout/chevron2"/>
    <dgm:cxn modelId="{80F42DB6-F885-46EC-9EE8-D2EB2AD53062}" type="presParOf" srcId="{4E7C0E4B-38EF-4292-A032-FB421A9CA033}" destId="{42F1DE07-CBED-49D2-8D06-8AA256301355}" srcOrd="1" destOrd="0" presId="urn:microsoft.com/office/officeart/2005/8/layout/chevron2"/>
  </dgm:cxnLst>
  <dgm:bg/>
  <dgm:whole/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C89BB8BE-F531-4DAB-BE3A-452BA572AB6D}" type="doc">
      <dgm:prSet loTypeId="urn:microsoft.com/office/officeart/2005/8/layout/cycle8" loCatId="cycle" qsTypeId="urn:microsoft.com/office/officeart/2005/8/quickstyle/simple1" qsCatId="simple" csTypeId="urn:microsoft.com/office/officeart/2005/8/colors/accent1_2" csCatId="accent1" phldr="0"/>
      <dgm:spPr/>
    </dgm:pt>
    <dgm:pt modelId="{3BCE923F-0909-43E2-958D-C564358F12EF}">
      <dgm:prSet phldrT="[Text]" phldr="1"/>
      <dgm:spPr/>
      <dgm:t>
        <a:bodyPr/>
        <a:lstStyle/>
        <a:p>
          <a:endParaRPr lang="en-US"/>
        </a:p>
      </dgm:t>
    </dgm:pt>
    <dgm:pt modelId="{A28FA95B-F439-4DF4-9DCA-502F731293DB}" type="parTrans" cxnId="{F3B77616-7E54-4BF8-BF72-40F3D0BA206F}">
      <dgm:prSet/>
      <dgm:spPr/>
      <dgm:t>
        <a:bodyPr/>
        <a:lstStyle/>
        <a:p>
          <a:endParaRPr lang="en-US"/>
        </a:p>
      </dgm:t>
    </dgm:pt>
    <dgm:pt modelId="{D14DA5B9-95FB-4A86-877D-73174FDB20AB}" type="sibTrans" cxnId="{F3B77616-7E54-4BF8-BF72-40F3D0BA206F}">
      <dgm:prSet/>
      <dgm:spPr/>
      <dgm:t>
        <a:bodyPr/>
        <a:lstStyle/>
        <a:p>
          <a:endParaRPr lang="en-US"/>
        </a:p>
      </dgm:t>
    </dgm:pt>
    <dgm:pt modelId="{B76BC09A-042F-4E00-B52A-B2745ADFCAE5}">
      <dgm:prSet phldrT="[Text]" phldr="1"/>
      <dgm:spPr/>
      <dgm:t>
        <a:bodyPr/>
        <a:lstStyle/>
        <a:p>
          <a:endParaRPr lang="en-US"/>
        </a:p>
      </dgm:t>
    </dgm:pt>
    <dgm:pt modelId="{C5525222-2BD3-4130-9304-E543E80748B4}" type="parTrans" cxnId="{C9FC3D76-A992-4664-9916-770BA3EE89EE}">
      <dgm:prSet/>
      <dgm:spPr/>
      <dgm:t>
        <a:bodyPr/>
        <a:lstStyle/>
        <a:p>
          <a:endParaRPr lang="en-US"/>
        </a:p>
      </dgm:t>
    </dgm:pt>
    <dgm:pt modelId="{4581AEAB-3BE5-4482-913B-CB2265AEB0A0}" type="sibTrans" cxnId="{C9FC3D76-A992-4664-9916-770BA3EE89EE}">
      <dgm:prSet/>
      <dgm:spPr/>
      <dgm:t>
        <a:bodyPr/>
        <a:lstStyle/>
        <a:p>
          <a:endParaRPr lang="en-US"/>
        </a:p>
      </dgm:t>
    </dgm:pt>
    <dgm:pt modelId="{EB4A64F2-659E-4100-BCE5-52B6F1EC2D15}">
      <dgm:prSet phldrT="[Text]" phldr="1"/>
      <dgm:spPr/>
      <dgm:t>
        <a:bodyPr/>
        <a:lstStyle/>
        <a:p>
          <a:endParaRPr lang="en-US"/>
        </a:p>
      </dgm:t>
    </dgm:pt>
    <dgm:pt modelId="{7BB0A30C-9DEF-4237-862D-1D7A2B686A65}" type="parTrans" cxnId="{37D6B961-1C5F-41BE-9AAB-64B6808F4594}">
      <dgm:prSet/>
      <dgm:spPr/>
      <dgm:t>
        <a:bodyPr/>
        <a:lstStyle/>
        <a:p>
          <a:endParaRPr lang="en-US"/>
        </a:p>
      </dgm:t>
    </dgm:pt>
    <dgm:pt modelId="{ADE98B7F-8ED9-4DB1-85D8-A190FD35EE97}" type="sibTrans" cxnId="{37D6B961-1C5F-41BE-9AAB-64B6808F4594}">
      <dgm:prSet/>
      <dgm:spPr/>
      <dgm:t>
        <a:bodyPr/>
        <a:lstStyle/>
        <a:p>
          <a:endParaRPr lang="en-US"/>
        </a:p>
      </dgm:t>
    </dgm:pt>
    <dgm:pt modelId="{55BCB4A9-84F2-429C-8CFF-4314175B0DDC}" type="pres">
      <dgm:prSet presAssocID="{C89BB8BE-F531-4DAB-BE3A-452BA572AB6D}" presName="compositeShape" presStyleCnt="0">
        <dgm:presLayoutVars>
          <dgm:chMax val="7"/>
          <dgm:dir/>
          <dgm:resizeHandles val="exact"/>
        </dgm:presLayoutVars>
      </dgm:prSet>
      <dgm:spPr/>
    </dgm:pt>
    <dgm:pt modelId="{BBEF1D52-68BC-4FE5-A853-DD8FACD9FC67}" type="pres">
      <dgm:prSet presAssocID="{C89BB8BE-F531-4DAB-BE3A-452BA572AB6D}" presName="wedge1" presStyleLbl="node1" presStyleIdx="0" presStyleCnt="3"/>
      <dgm:spPr/>
      <dgm:t>
        <a:bodyPr/>
        <a:lstStyle/>
        <a:p>
          <a:endParaRPr lang="en-US"/>
        </a:p>
      </dgm:t>
    </dgm:pt>
    <dgm:pt modelId="{028D42A1-9065-4019-A16F-66C3D98B5253}" type="pres">
      <dgm:prSet presAssocID="{C89BB8BE-F531-4DAB-BE3A-452BA572AB6D}" presName="dummy1a" presStyleCnt="0"/>
      <dgm:spPr/>
    </dgm:pt>
    <dgm:pt modelId="{C9D18302-6414-4942-BBAE-09A005695EF4}" type="pres">
      <dgm:prSet presAssocID="{C89BB8BE-F531-4DAB-BE3A-452BA572AB6D}" presName="dummy1b" presStyleCnt="0"/>
      <dgm:spPr/>
    </dgm:pt>
    <dgm:pt modelId="{AD3BCDC9-533C-42F1-AA9B-1EC9FDA2BB11}" type="pres">
      <dgm:prSet presAssocID="{C89BB8BE-F531-4DAB-BE3A-452BA572AB6D}" presName="wedge1Tx" presStyleLbl="node1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3788106-61EB-4D10-A1FC-F1F11528B804}" type="pres">
      <dgm:prSet presAssocID="{C89BB8BE-F531-4DAB-BE3A-452BA572AB6D}" presName="wedge2" presStyleLbl="node1" presStyleIdx="1" presStyleCnt="3"/>
      <dgm:spPr/>
      <dgm:t>
        <a:bodyPr/>
        <a:lstStyle/>
        <a:p>
          <a:endParaRPr lang="en-US"/>
        </a:p>
      </dgm:t>
    </dgm:pt>
    <dgm:pt modelId="{8A3B6FE2-686A-4052-9BC7-446D7291827B}" type="pres">
      <dgm:prSet presAssocID="{C89BB8BE-F531-4DAB-BE3A-452BA572AB6D}" presName="dummy2a" presStyleCnt="0"/>
      <dgm:spPr/>
    </dgm:pt>
    <dgm:pt modelId="{8C471974-9AF5-4363-AE5E-F37E6A72CA29}" type="pres">
      <dgm:prSet presAssocID="{C89BB8BE-F531-4DAB-BE3A-452BA572AB6D}" presName="dummy2b" presStyleCnt="0"/>
      <dgm:spPr/>
    </dgm:pt>
    <dgm:pt modelId="{566E7848-68AF-4AAD-AC49-D52D7FB6D5CB}" type="pres">
      <dgm:prSet presAssocID="{C89BB8BE-F531-4DAB-BE3A-452BA572AB6D}" presName="wedge2Tx" presStyleLbl="node1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BF5731B-4AF2-4FA0-86BA-04A8F97CFF01}" type="pres">
      <dgm:prSet presAssocID="{C89BB8BE-F531-4DAB-BE3A-452BA572AB6D}" presName="wedge3" presStyleLbl="node1" presStyleIdx="2" presStyleCnt="3"/>
      <dgm:spPr/>
      <dgm:t>
        <a:bodyPr/>
        <a:lstStyle/>
        <a:p>
          <a:endParaRPr lang="en-US"/>
        </a:p>
      </dgm:t>
    </dgm:pt>
    <dgm:pt modelId="{5DD3C355-E12A-4CA5-993E-BFF1BAD70303}" type="pres">
      <dgm:prSet presAssocID="{C89BB8BE-F531-4DAB-BE3A-452BA572AB6D}" presName="dummy3a" presStyleCnt="0"/>
      <dgm:spPr/>
    </dgm:pt>
    <dgm:pt modelId="{7DE78A6D-9C7A-4259-A07F-E05B6DF7E5DD}" type="pres">
      <dgm:prSet presAssocID="{C89BB8BE-F531-4DAB-BE3A-452BA572AB6D}" presName="dummy3b" presStyleCnt="0"/>
      <dgm:spPr/>
    </dgm:pt>
    <dgm:pt modelId="{E70CFC57-1471-43D6-8B07-F5494A002036}" type="pres">
      <dgm:prSet presAssocID="{C89BB8BE-F531-4DAB-BE3A-452BA572AB6D}" presName="wedge3Tx" presStyleLbl="node1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18BF4E3-6DE5-416F-98AC-97E1FB7C0BC5}" type="pres">
      <dgm:prSet presAssocID="{D14DA5B9-95FB-4A86-877D-73174FDB20AB}" presName="arrowWedge1" presStyleLbl="fgSibTrans2D1" presStyleIdx="0" presStyleCnt="3"/>
      <dgm:spPr/>
    </dgm:pt>
    <dgm:pt modelId="{3AE4FE52-210E-4A56-8DCF-36B124E5931E}" type="pres">
      <dgm:prSet presAssocID="{4581AEAB-3BE5-4482-913B-CB2265AEB0A0}" presName="arrowWedge2" presStyleLbl="fgSibTrans2D1" presStyleIdx="1" presStyleCnt="3"/>
      <dgm:spPr/>
    </dgm:pt>
    <dgm:pt modelId="{8AC328D1-A6B3-48AB-9B6A-2E25CF0E197F}" type="pres">
      <dgm:prSet presAssocID="{ADE98B7F-8ED9-4DB1-85D8-A190FD35EE97}" presName="arrowWedge3" presStyleLbl="fgSibTrans2D1" presStyleIdx="2" presStyleCnt="3"/>
      <dgm:spPr/>
    </dgm:pt>
  </dgm:ptLst>
  <dgm:cxnLst>
    <dgm:cxn modelId="{866D3560-F563-4D68-A869-5603CDC7D8A7}" type="presOf" srcId="{B76BC09A-042F-4E00-B52A-B2745ADFCAE5}" destId="{53788106-61EB-4D10-A1FC-F1F11528B804}" srcOrd="0" destOrd="0" presId="urn:microsoft.com/office/officeart/2005/8/layout/cycle8"/>
    <dgm:cxn modelId="{9074BB1F-B7EB-4FBE-9E85-895181BFA826}" type="presOf" srcId="{EB4A64F2-659E-4100-BCE5-52B6F1EC2D15}" destId="{E70CFC57-1471-43D6-8B07-F5494A002036}" srcOrd="1" destOrd="0" presId="urn:microsoft.com/office/officeart/2005/8/layout/cycle8"/>
    <dgm:cxn modelId="{F3B77616-7E54-4BF8-BF72-40F3D0BA206F}" srcId="{C89BB8BE-F531-4DAB-BE3A-452BA572AB6D}" destId="{3BCE923F-0909-43E2-958D-C564358F12EF}" srcOrd="0" destOrd="0" parTransId="{A28FA95B-F439-4DF4-9DCA-502F731293DB}" sibTransId="{D14DA5B9-95FB-4A86-877D-73174FDB20AB}"/>
    <dgm:cxn modelId="{DCD057D6-6637-4CF6-94A7-D8D5BAE59B36}" type="presOf" srcId="{EB4A64F2-659E-4100-BCE5-52B6F1EC2D15}" destId="{2BF5731B-4AF2-4FA0-86BA-04A8F97CFF01}" srcOrd="0" destOrd="0" presId="urn:microsoft.com/office/officeart/2005/8/layout/cycle8"/>
    <dgm:cxn modelId="{7CE12F6A-3800-461A-BDCD-B74D11A3C0B1}" type="presOf" srcId="{3BCE923F-0909-43E2-958D-C564358F12EF}" destId="{BBEF1D52-68BC-4FE5-A853-DD8FACD9FC67}" srcOrd="0" destOrd="0" presId="urn:microsoft.com/office/officeart/2005/8/layout/cycle8"/>
    <dgm:cxn modelId="{4D7A4C38-4D8A-46A8-A316-E1F6F5A987CF}" type="presOf" srcId="{C89BB8BE-F531-4DAB-BE3A-452BA572AB6D}" destId="{55BCB4A9-84F2-429C-8CFF-4314175B0DDC}" srcOrd="0" destOrd="0" presId="urn:microsoft.com/office/officeart/2005/8/layout/cycle8"/>
    <dgm:cxn modelId="{C9FC3D76-A992-4664-9916-770BA3EE89EE}" srcId="{C89BB8BE-F531-4DAB-BE3A-452BA572AB6D}" destId="{B76BC09A-042F-4E00-B52A-B2745ADFCAE5}" srcOrd="1" destOrd="0" parTransId="{C5525222-2BD3-4130-9304-E543E80748B4}" sibTransId="{4581AEAB-3BE5-4482-913B-CB2265AEB0A0}"/>
    <dgm:cxn modelId="{37D6B961-1C5F-41BE-9AAB-64B6808F4594}" srcId="{C89BB8BE-F531-4DAB-BE3A-452BA572AB6D}" destId="{EB4A64F2-659E-4100-BCE5-52B6F1EC2D15}" srcOrd="2" destOrd="0" parTransId="{7BB0A30C-9DEF-4237-862D-1D7A2B686A65}" sibTransId="{ADE98B7F-8ED9-4DB1-85D8-A190FD35EE97}"/>
    <dgm:cxn modelId="{18047A77-5D57-4C0D-8669-A77BD3630695}" type="presOf" srcId="{B76BC09A-042F-4E00-B52A-B2745ADFCAE5}" destId="{566E7848-68AF-4AAD-AC49-D52D7FB6D5CB}" srcOrd="1" destOrd="0" presId="urn:microsoft.com/office/officeart/2005/8/layout/cycle8"/>
    <dgm:cxn modelId="{7DEDE849-BD75-4702-803D-8F35D642903C}" type="presOf" srcId="{3BCE923F-0909-43E2-958D-C564358F12EF}" destId="{AD3BCDC9-533C-42F1-AA9B-1EC9FDA2BB11}" srcOrd="1" destOrd="0" presId="urn:microsoft.com/office/officeart/2005/8/layout/cycle8"/>
    <dgm:cxn modelId="{E43C60FB-DD9B-4144-B561-2C511224E577}" type="presParOf" srcId="{55BCB4A9-84F2-429C-8CFF-4314175B0DDC}" destId="{BBEF1D52-68BC-4FE5-A853-DD8FACD9FC67}" srcOrd="0" destOrd="0" presId="urn:microsoft.com/office/officeart/2005/8/layout/cycle8"/>
    <dgm:cxn modelId="{D2910524-B354-45FF-8446-808B23884198}" type="presParOf" srcId="{55BCB4A9-84F2-429C-8CFF-4314175B0DDC}" destId="{028D42A1-9065-4019-A16F-66C3D98B5253}" srcOrd="1" destOrd="0" presId="urn:microsoft.com/office/officeart/2005/8/layout/cycle8"/>
    <dgm:cxn modelId="{8AFDEB25-86F6-4E9D-8A77-1004C2B648B4}" type="presParOf" srcId="{55BCB4A9-84F2-429C-8CFF-4314175B0DDC}" destId="{C9D18302-6414-4942-BBAE-09A005695EF4}" srcOrd="2" destOrd="0" presId="urn:microsoft.com/office/officeart/2005/8/layout/cycle8"/>
    <dgm:cxn modelId="{FF5AC643-EE02-4C6A-A2D6-889954C94796}" type="presParOf" srcId="{55BCB4A9-84F2-429C-8CFF-4314175B0DDC}" destId="{AD3BCDC9-533C-42F1-AA9B-1EC9FDA2BB11}" srcOrd="3" destOrd="0" presId="urn:microsoft.com/office/officeart/2005/8/layout/cycle8"/>
    <dgm:cxn modelId="{94DF6699-A920-42B7-8EE6-D025A34B6ADD}" type="presParOf" srcId="{55BCB4A9-84F2-429C-8CFF-4314175B0DDC}" destId="{53788106-61EB-4D10-A1FC-F1F11528B804}" srcOrd="4" destOrd="0" presId="urn:microsoft.com/office/officeart/2005/8/layout/cycle8"/>
    <dgm:cxn modelId="{1F4296BB-A0AF-48F2-8DC5-193F86319A52}" type="presParOf" srcId="{55BCB4A9-84F2-429C-8CFF-4314175B0DDC}" destId="{8A3B6FE2-686A-4052-9BC7-446D7291827B}" srcOrd="5" destOrd="0" presId="urn:microsoft.com/office/officeart/2005/8/layout/cycle8"/>
    <dgm:cxn modelId="{E7305312-93DD-44D1-8ACC-2FA12C2ED632}" type="presParOf" srcId="{55BCB4A9-84F2-429C-8CFF-4314175B0DDC}" destId="{8C471974-9AF5-4363-AE5E-F37E6A72CA29}" srcOrd="6" destOrd="0" presId="urn:microsoft.com/office/officeart/2005/8/layout/cycle8"/>
    <dgm:cxn modelId="{68452CA5-BC9D-479B-B0E1-E3973169DADE}" type="presParOf" srcId="{55BCB4A9-84F2-429C-8CFF-4314175B0DDC}" destId="{566E7848-68AF-4AAD-AC49-D52D7FB6D5CB}" srcOrd="7" destOrd="0" presId="urn:microsoft.com/office/officeart/2005/8/layout/cycle8"/>
    <dgm:cxn modelId="{5EE906F0-C8DF-4047-A5F7-296DAA994CBE}" type="presParOf" srcId="{55BCB4A9-84F2-429C-8CFF-4314175B0DDC}" destId="{2BF5731B-4AF2-4FA0-86BA-04A8F97CFF01}" srcOrd="8" destOrd="0" presId="urn:microsoft.com/office/officeart/2005/8/layout/cycle8"/>
    <dgm:cxn modelId="{B458B117-785E-40F3-98FF-6C25E1DF527C}" type="presParOf" srcId="{55BCB4A9-84F2-429C-8CFF-4314175B0DDC}" destId="{5DD3C355-E12A-4CA5-993E-BFF1BAD70303}" srcOrd="9" destOrd="0" presId="urn:microsoft.com/office/officeart/2005/8/layout/cycle8"/>
    <dgm:cxn modelId="{3FBE0C77-81D9-494D-B5BA-DE774D832A7C}" type="presParOf" srcId="{55BCB4A9-84F2-429C-8CFF-4314175B0DDC}" destId="{7DE78A6D-9C7A-4259-A07F-E05B6DF7E5DD}" srcOrd="10" destOrd="0" presId="urn:microsoft.com/office/officeart/2005/8/layout/cycle8"/>
    <dgm:cxn modelId="{24ED01E0-1A6E-4BAC-8506-F1C9C577DED3}" type="presParOf" srcId="{55BCB4A9-84F2-429C-8CFF-4314175B0DDC}" destId="{E70CFC57-1471-43D6-8B07-F5494A002036}" srcOrd="11" destOrd="0" presId="urn:microsoft.com/office/officeart/2005/8/layout/cycle8"/>
    <dgm:cxn modelId="{D2D96F8C-654C-4EDD-B76C-7772CA5A08F6}" type="presParOf" srcId="{55BCB4A9-84F2-429C-8CFF-4314175B0DDC}" destId="{C18BF4E3-6DE5-416F-98AC-97E1FB7C0BC5}" srcOrd="12" destOrd="0" presId="urn:microsoft.com/office/officeart/2005/8/layout/cycle8"/>
    <dgm:cxn modelId="{CD10E8B5-8C74-4B0F-AD78-DF2E8EDEC6AB}" type="presParOf" srcId="{55BCB4A9-84F2-429C-8CFF-4314175B0DDC}" destId="{3AE4FE52-210E-4A56-8DCF-36B124E5931E}" srcOrd="13" destOrd="0" presId="urn:microsoft.com/office/officeart/2005/8/layout/cycle8"/>
    <dgm:cxn modelId="{25BC65E1-5423-4EC4-A5FB-332BC5E6CB0A}" type="presParOf" srcId="{55BCB4A9-84F2-429C-8CFF-4314175B0DDC}" destId="{8AC328D1-A6B3-48AB-9B6A-2E25CF0E197F}" srcOrd="14" destOrd="0" presId="urn:microsoft.com/office/officeart/2005/8/layout/cycle8"/>
  </dgm:cxnLst>
  <dgm:bg/>
  <dgm:whole/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4BC767E6-1F7D-4F79-BA8A-214179C55CF0}" type="doc">
      <dgm:prSet loTypeId="urn:microsoft.com/office/officeart/2005/8/layout/radial6" loCatId="cycle" qsTypeId="urn:microsoft.com/office/officeart/2005/8/quickstyle/simple1" qsCatId="simple" csTypeId="urn:microsoft.com/office/officeart/2005/8/colors/accent0_2" csCatId="mainScheme" phldr="0"/>
      <dgm:spPr/>
      <dgm:t>
        <a:bodyPr/>
        <a:lstStyle/>
        <a:p>
          <a:endParaRPr lang="en-US"/>
        </a:p>
      </dgm:t>
    </dgm:pt>
    <dgm:pt modelId="{13B96867-1C7B-435B-B22C-B54893FEC3B6}">
      <dgm:prSet phldrT="[Text]" phldr="1"/>
      <dgm:spPr/>
      <dgm:t>
        <a:bodyPr/>
        <a:lstStyle/>
        <a:p>
          <a:endParaRPr lang="en-US"/>
        </a:p>
      </dgm:t>
    </dgm:pt>
    <dgm:pt modelId="{95CD7BC4-F5A9-4925-820F-7DC908840745}" type="parTrans" cxnId="{2576F5AE-E67A-4266-8A4B-EC82600F7D18}">
      <dgm:prSet/>
      <dgm:spPr/>
      <dgm:t>
        <a:bodyPr/>
        <a:lstStyle/>
        <a:p>
          <a:endParaRPr lang="en-US"/>
        </a:p>
      </dgm:t>
    </dgm:pt>
    <dgm:pt modelId="{B367DFBD-7274-4843-B18D-764E0670F70E}" type="sibTrans" cxnId="{2576F5AE-E67A-4266-8A4B-EC82600F7D18}">
      <dgm:prSet/>
      <dgm:spPr/>
      <dgm:t>
        <a:bodyPr/>
        <a:lstStyle/>
        <a:p>
          <a:endParaRPr lang="en-US"/>
        </a:p>
      </dgm:t>
    </dgm:pt>
    <dgm:pt modelId="{A0DE3994-F351-4731-9879-363F749D3551}">
      <dgm:prSet phldrT="[Text]" phldr="1"/>
      <dgm:spPr/>
      <dgm:t>
        <a:bodyPr/>
        <a:lstStyle/>
        <a:p>
          <a:endParaRPr lang="en-US"/>
        </a:p>
      </dgm:t>
    </dgm:pt>
    <dgm:pt modelId="{705EC48F-F687-4055-A71D-7BA962BC12A5}" type="parTrans" cxnId="{D46267CB-8CDE-422D-9D63-A50FB829BF33}">
      <dgm:prSet/>
      <dgm:spPr/>
      <dgm:t>
        <a:bodyPr/>
        <a:lstStyle/>
        <a:p>
          <a:endParaRPr lang="en-US"/>
        </a:p>
      </dgm:t>
    </dgm:pt>
    <dgm:pt modelId="{1EEA6B1A-16F8-43F1-AE96-E8ABF39731BC}" type="sibTrans" cxnId="{D46267CB-8CDE-422D-9D63-A50FB829BF33}">
      <dgm:prSet/>
      <dgm:spPr/>
      <dgm:t>
        <a:bodyPr/>
        <a:lstStyle/>
        <a:p>
          <a:endParaRPr lang="en-US"/>
        </a:p>
      </dgm:t>
    </dgm:pt>
    <dgm:pt modelId="{8EB05EAF-B927-4717-BF9B-B7B73114E611}">
      <dgm:prSet phldrT="[Text]" phldr="1"/>
      <dgm:spPr/>
      <dgm:t>
        <a:bodyPr/>
        <a:lstStyle/>
        <a:p>
          <a:endParaRPr lang="en-US"/>
        </a:p>
      </dgm:t>
    </dgm:pt>
    <dgm:pt modelId="{96214315-676F-4AE2-8659-C753B3C1A09E}" type="parTrans" cxnId="{93FD4925-55A1-406D-A985-CCD62BE8EDAD}">
      <dgm:prSet/>
      <dgm:spPr/>
      <dgm:t>
        <a:bodyPr/>
        <a:lstStyle/>
        <a:p>
          <a:endParaRPr lang="en-US"/>
        </a:p>
      </dgm:t>
    </dgm:pt>
    <dgm:pt modelId="{BED392F7-7C2E-483D-ACF9-130C15D0AAF9}" type="sibTrans" cxnId="{93FD4925-55A1-406D-A985-CCD62BE8EDAD}">
      <dgm:prSet/>
      <dgm:spPr/>
      <dgm:t>
        <a:bodyPr/>
        <a:lstStyle/>
        <a:p>
          <a:endParaRPr lang="en-US"/>
        </a:p>
      </dgm:t>
    </dgm:pt>
    <dgm:pt modelId="{C6BF52BA-48FD-44AA-8A3D-2A5F221B87A6}">
      <dgm:prSet phldrT="[Text]" phldr="1"/>
      <dgm:spPr/>
      <dgm:t>
        <a:bodyPr/>
        <a:lstStyle/>
        <a:p>
          <a:endParaRPr lang="en-US"/>
        </a:p>
      </dgm:t>
    </dgm:pt>
    <dgm:pt modelId="{15731425-141C-44E0-859A-F0ED6862B056}" type="parTrans" cxnId="{CB66F257-BA21-485F-AFFA-72034DC9EAA6}">
      <dgm:prSet/>
      <dgm:spPr/>
      <dgm:t>
        <a:bodyPr/>
        <a:lstStyle/>
        <a:p>
          <a:endParaRPr lang="en-US"/>
        </a:p>
      </dgm:t>
    </dgm:pt>
    <dgm:pt modelId="{0DB6BB74-6C79-4D56-8C00-442F10714147}" type="sibTrans" cxnId="{CB66F257-BA21-485F-AFFA-72034DC9EAA6}">
      <dgm:prSet/>
      <dgm:spPr/>
      <dgm:t>
        <a:bodyPr/>
        <a:lstStyle/>
        <a:p>
          <a:endParaRPr lang="en-US"/>
        </a:p>
      </dgm:t>
    </dgm:pt>
    <dgm:pt modelId="{953D7861-891B-4B9E-839B-C608B57920D8}">
      <dgm:prSet phldrT="[Text]" phldr="1"/>
      <dgm:spPr/>
      <dgm:t>
        <a:bodyPr/>
        <a:lstStyle/>
        <a:p>
          <a:endParaRPr lang="en-US"/>
        </a:p>
      </dgm:t>
    </dgm:pt>
    <dgm:pt modelId="{04E7D564-84B5-4C71-AFAA-368E00B053BA}" type="parTrans" cxnId="{32562142-8343-4BDB-9470-D677C4B29E24}">
      <dgm:prSet/>
      <dgm:spPr/>
      <dgm:t>
        <a:bodyPr/>
        <a:lstStyle/>
        <a:p>
          <a:endParaRPr lang="en-US"/>
        </a:p>
      </dgm:t>
    </dgm:pt>
    <dgm:pt modelId="{9C7897AA-120A-4400-96E1-2054872561E6}" type="sibTrans" cxnId="{32562142-8343-4BDB-9470-D677C4B29E24}">
      <dgm:prSet/>
      <dgm:spPr/>
      <dgm:t>
        <a:bodyPr/>
        <a:lstStyle/>
        <a:p>
          <a:endParaRPr lang="en-US"/>
        </a:p>
      </dgm:t>
    </dgm:pt>
    <dgm:pt modelId="{95263DD8-CE4A-4FFA-A775-92F984FBCA09}" type="pres">
      <dgm:prSet presAssocID="{4BC767E6-1F7D-4F79-BA8A-214179C55CF0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A26E934-B396-409E-AB9C-84697E750F6C}" type="pres">
      <dgm:prSet presAssocID="{13B96867-1C7B-435B-B22C-B54893FEC3B6}" presName="centerShape" presStyleLbl="node0" presStyleIdx="0" presStyleCnt="1"/>
      <dgm:spPr/>
      <dgm:t>
        <a:bodyPr/>
        <a:lstStyle/>
        <a:p>
          <a:endParaRPr lang="en-US"/>
        </a:p>
      </dgm:t>
    </dgm:pt>
    <dgm:pt modelId="{98DEB57F-3B70-4BAD-9A7C-F6614AE2B80E}" type="pres">
      <dgm:prSet presAssocID="{A0DE3994-F351-4731-9879-363F749D3551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7C7447F-816C-4455-86CC-EDDBBB0C7068}" type="pres">
      <dgm:prSet presAssocID="{A0DE3994-F351-4731-9879-363F749D3551}" presName="dummy" presStyleCnt="0"/>
      <dgm:spPr/>
    </dgm:pt>
    <dgm:pt modelId="{9798DE22-D7C0-4DD3-99AB-156EE087390C}" type="pres">
      <dgm:prSet presAssocID="{1EEA6B1A-16F8-43F1-AE96-E8ABF39731BC}" presName="sibTrans" presStyleLbl="sibTrans2D1" presStyleIdx="0" presStyleCnt="4"/>
      <dgm:spPr/>
      <dgm:t>
        <a:bodyPr/>
        <a:lstStyle/>
        <a:p>
          <a:endParaRPr lang="en-US"/>
        </a:p>
      </dgm:t>
    </dgm:pt>
    <dgm:pt modelId="{ECC1CE11-1BF9-4C7E-93D4-44A56309452C}" type="pres">
      <dgm:prSet presAssocID="{8EB05EAF-B927-4717-BF9B-B7B73114E611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38ED1B2B-1CD5-48CE-9A33-32309C1712D2}" type="pres">
      <dgm:prSet presAssocID="{8EB05EAF-B927-4717-BF9B-B7B73114E611}" presName="dummy" presStyleCnt="0"/>
      <dgm:spPr/>
    </dgm:pt>
    <dgm:pt modelId="{893B11B0-FCD0-4EE0-9AAF-B156345A4BD2}" type="pres">
      <dgm:prSet presAssocID="{BED392F7-7C2E-483D-ACF9-130C15D0AAF9}" presName="sibTrans" presStyleLbl="sibTrans2D1" presStyleIdx="1" presStyleCnt="4"/>
      <dgm:spPr/>
      <dgm:t>
        <a:bodyPr/>
        <a:lstStyle/>
        <a:p>
          <a:endParaRPr lang="en-US"/>
        </a:p>
      </dgm:t>
    </dgm:pt>
    <dgm:pt modelId="{C7A85492-E79A-40B5-8AC6-A689A12EA7EC}" type="pres">
      <dgm:prSet presAssocID="{C6BF52BA-48FD-44AA-8A3D-2A5F221B87A6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7A8DBD4-2846-4A31-9D73-3B76A59A6D01}" type="pres">
      <dgm:prSet presAssocID="{C6BF52BA-48FD-44AA-8A3D-2A5F221B87A6}" presName="dummy" presStyleCnt="0"/>
      <dgm:spPr/>
    </dgm:pt>
    <dgm:pt modelId="{99A11B02-2567-4E91-B0A9-1AE352749F3B}" type="pres">
      <dgm:prSet presAssocID="{0DB6BB74-6C79-4D56-8C00-442F10714147}" presName="sibTrans" presStyleLbl="sibTrans2D1" presStyleIdx="2" presStyleCnt="4"/>
      <dgm:spPr/>
      <dgm:t>
        <a:bodyPr/>
        <a:lstStyle/>
        <a:p>
          <a:endParaRPr lang="en-US"/>
        </a:p>
      </dgm:t>
    </dgm:pt>
    <dgm:pt modelId="{F4F37F19-9072-40A6-B009-C2758465F70A}" type="pres">
      <dgm:prSet presAssocID="{953D7861-891B-4B9E-839B-C608B57920D8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DE67744-C652-4FA3-BC17-4BC583730B89}" type="pres">
      <dgm:prSet presAssocID="{953D7861-891B-4B9E-839B-C608B57920D8}" presName="dummy" presStyleCnt="0"/>
      <dgm:spPr/>
    </dgm:pt>
    <dgm:pt modelId="{1E06C788-B097-48FC-8DC8-E9C58A00C994}" type="pres">
      <dgm:prSet presAssocID="{9C7897AA-120A-4400-96E1-2054872561E6}" presName="sibTrans" presStyleLbl="sibTrans2D1" presStyleIdx="3" presStyleCnt="4"/>
      <dgm:spPr/>
      <dgm:t>
        <a:bodyPr/>
        <a:lstStyle/>
        <a:p>
          <a:endParaRPr lang="en-US"/>
        </a:p>
      </dgm:t>
    </dgm:pt>
  </dgm:ptLst>
  <dgm:cxnLst>
    <dgm:cxn modelId="{D1037FFE-81A1-4115-9661-025766A4EB22}" type="presOf" srcId="{BED392F7-7C2E-483D-ACF9-130C15D0AAF9}" destId="{893B11B0-FCD0-4EE0-9AAF-B156345A4BD2}" srcOrd="0" destOrd="0" presId="urn:microsoft.com/office/officeart/2005/8/layout/radial6"/>
    <dgm:cxn modelId="{CB65E3FB-47B8-4B85-AE46-93FE4FE2F56F}" type="presOf" srcId="{C6BF52BA-48FD-44AA-8A3D-2A5F221B87A6}" destId="{C7A85492-E79A-40B5-8AC6-A689A12EA7EC}" srcOrd="0" destOrd="0" presId="urn:microsoft.com/office/officeart/2005/8/layout/radial6"/>
    <dgm:cxn modelId="{3C64CABA-14B9-4E4E-AEF1-21B3B8F07DAD}" type="presOf" srcId="{1EEA6B1A-16F8-43F1-AE96-E8ABF39731BC}" destId="{9798DE22-D7C0-4DD3-99AB-156EE087390C}" srcOrd="0" destOrd="0" presId="urn:microsoft.com/office/officeart/2005/8/layout/radial6"/>
    <dgm:cxn modelId="{9FCEFFB6-4E27-45A5-85DE-55C0444EAF58}" type="presOf" srcId="{4BC767E6-1F7D-4F79-BA8A-214179C55CF0}" destId="{95263DD8-CE4A-4FFA-A775-92F984FBCA09}" srcOrd="0" destOrd="0" presId="urn:microsoft.com/office/officeart/2005/8/layout/radial6"/>
    <dgm:cxn modelId="{CB66F257-BA21-485F-AFFA-72034DC9EAA6}" srcId="{13B96867-1C7B-435B-B22C-B54893FEC3B6}" destId="{C6BF52BA-48FD-44AA-8A3D-2A5F221B87A6}" srcOrd="2" destOrd="0" parTransId="{15731425-141C-44E0-859A-F0ED6862B056}" sibTransId="{0DB6BB74-6C79-4D56-8C00-442F10714147}"/>
    <dgm:cxn modelId="{93FD4925-55A1-406D-A985-CCD62BE8EDAD}" srcId="{13B96867-1C7B-435B-B22C-B54893FEC3B6}" destId="{8EB05EAF-B927-4717-BF9B-B7B73114E611}" srcOrd="1" destOrd="0" parTransId="{96214315-676F-4AE2-8659-C753B3C1A09E}" sibTransId="{BED392F7-7C2E-483D-ACF9-130C15D0AAF9}"/>
    <dgm:cxn modelId="{2576F5AE-E67A-4266-8A4B-EC82600F7D18}" srcId="{4BC767E6-1F7D-4F79-BA8A-214179C55CF0}" destId="{13B96867-1C7B-435B-B22C-B54893FEC3B6}" srcOrd="0" destOrd="0" parTransId="{95CD7BC4-F5A9-4925-820F-7DC908840745}" sibTransId="{B367DFBD-7274-4843-B18D-764E0670F70E}"/>
    <dgm:cxn modelId="{CEE232E2-3C40-4E6A-AEF2-A90AAE4E3699}" type="presOf" srcId="{8EB05EAF-B927-4717-BF9B-B7B73114E611}" destId="{ECC1CE11-1BF9-4C7E-93D4-44A56309452C}" srcOrd="0" destOrd="0" presId="urn:microsoft.com/office/officeart/2005/8/layout/radial6"/>
    <dgm:cxn modelId="{97F25262-A3B8-47D5-A57A-B7C4D216ADB9}" type="presOf" srcId="{0DB6BB74-6C79-4D56-8C00-442F10714147}" destId="{99A11B02-2567-4E91-B0A9-1AE352749F3B}" srcOrd="0" destOrd="0" presId="urn:microsoft.com/office/officeart/2005/8/layout/radial6"/>
    <dgm:cxn modelId="{6FFA7B3F-E113-43AE-821A-5DA5FABE86E6}" type="presOf" srcId="{953D7861-891B-4B9E-839B-C608B57920D8}" destId="{F4F37F19-9072-40A6-B009-C2758465F70A}" srcOrd="0" destOrd="0" presId="urn:microsoft.com/office/officeart/2005/8/layout/radial6"/>
    <dgm:cxn modelId="{549734CB-F47A-48B7-AE72-974486009FDF}" type="presOf" srcId="{9C7897AA-120A-4400-96E1-2054872561E6}" destId="{1E06C788-B097-48FC-8DC8-E9C58A00C994}" srcOrd="0" destOrd="0" presId="urn:microsoft.com/office/officeart/2005/8/layout/radial6"/>
    <dgm:cxn modelId="{AA2DA58B-AA5D-4573-B831-C4D8632F4DFE}" type="presOf" srcId="{13B96867-1C7B-435B-B22C-B54893FEC3B6}" destId="{EA26E934-B396-409E-AB9C-84697E750F6C}" srcOrd="0" destOrd="0" presId="urn:microsoft.com/office/officeart/2005/8/layout/radial6"/>
    <dgm:cxn modelId="{D46267CB-8CDE-422D-9D63-A50FB829BF33}" srcId="{13B96867-1C7B-435B-B22C-B54893FEC3B6}" destId="{A0DE3994-F351-4731-9879-363F749D3551}" srcOrd="0" destOrd="0" parTransId="{705EC48F-F687-4055-A71D-7BA962BC12A5}" sibTransId="{1EEA6B1A-16F8-43F1-AE96-E8ABF39731BC}"/>
    <dgm:cxn modelId="{32562142-8343-4BDB-9470-D677C4B29E24}" srcId="{13B96867-1C7B-435B-B22C-B54893FEC3B6}" destId="{953D7861-891B-4B9E-839B-C608B57920D8}" srcOrd="3" destOrd="0" parTransId="{04E7D564-84B5-4C71-AFAA-368E00B053BA}" sibTransId="{9C7897AA-120A-4400-96E1-2054872561E6}"/>
    <dgm:cxn modelId="{4E477D9E-1685-4A97-8E59-4EA11B0BDE78}" type="presOf" srcId="{A0DE3994-F351-4731-9879-363F749D3551}" destId="{98DEB57F-3B70-4BAD-9A7C-F6614AE2B80E}" srcOrd="0" destOrd="0" presId="urn:microsoft.com/office/officeart/2005/8/layout/radial6"/>
    <dgm:cxn modelId="{C69B7DC9-D01D-43E8-931A-7497164CDBC1}" type="presParOf" srcId="{95263DD8-CE4A-4FFA-A775-92F984FBCA09}" destId="{EA26E934-B396-409E-AB9C-84697E750F6C}" srcOrd="0" destOrd="0" presId="urn:microsoft.com/office/officeart/2005/8/layout/radial6"/>
    <dgm:cxn modelId="{8DB3CEAF-158F-4102-9E04-9E5D54B633F8}" type="presParOf" srcId="{95263DD8-CE4A-4FFA-A775-92F984FBCA09}" destId="{98DEB57F-3B70-4BAD-9A7C-F6614AE2B80E}" srcOrd="1" destOrd="0" presId="urn:microsoft.com/office/officeart/2005/8/layout/radial6"/>
    <dgm:cxn modelId="{59B1999A-F6A4-4E1D-9578-53914D7DA11D}" type="presParOf" srcId="{95263DD8-CE4A-4FFA-A775-92F984FBCA09}" destId="{67C7447F-816C-4455-86CC-EDDBBB0C7068}" srcOrd="2" destOrd="0" presId="urn:microsoft.com/office/officeart/2005/8/layout/radial6"/>
    <dgm:cxn modelId="{135D2420-70DD-49FB-BB18-C7BD3BBE21B7}" type="presParOf" srcId="{95263DD8-CE4A-4FFA-A775-92F984FBCA09}" destId="{9798DE22-D7C0-4DD3-99AB-156EE087390C}" srcOrd="3" destOrd="0" presId="urn:microsoft.com/office/officeart/2005/8/layout/radial6"/>
    <dgm:cxn modelId="{01D56376-893D-404E-8F0D-C48476215E2E}" type="presParOf" srcId="{95263DD8-CE4A-4FFA-A775-92F984FBCA09}" destId="{ECC1CE11-1BF9-4C7E-93D4-44A56309452C}" srcOrd="4" destOrd="0" presId="urn:microsoft.com/office/officeart/2005/8/layout/radial6"/>
    <dgm:cxn modelId="{0F5E7C0C-5839-4C6A-AE4C-1FA4F6384D70}" type="presParOf" srcId="{95263DD8-CE4A-4FFA-A775-92F984FBCA09}" destId="{38ED1B2B-1CD5-48CE-9A33-32309C1712D2}" srcOrd="5" destOrd="0" presId="urn:microsoft.com/office/officeart/2005/8/layout/radial6"/>
    <dgm:cxn modelId="{D9B1485F-58D4-4E83-A6B3-808F61D380EA}" type="presParOf" srcId="{95263DD8-CE4A-4FFA-A775-92F984FBCA09}" destId="{893B11B0-FCD0-4EE0-9AAF-B156345A4BD2}" srcOrd="6" destOrd="0" presId="urn:microsoft.com/office/officeart/2005/8/layout/radial6"/>
    <dgm:cxn modelId="{533862C3-22B7-4F9B-B0C5-6B5D7267FDF1}" type="presParOf" srcId="{95263DD8-CE4A-4FFA-A775-92F984FBCA09}" destId="{C7A85492-E79A-40B5-8AC6-A689A12EA7EC}" srcOrd="7" destOrd="0" presId="urn:microsoft.com/office/officeart/2005/8/layout/radial6"/>
    <dgm:cxn modelId="{1F9CD98E-4F64-4C02-B351-13FA3087665E}" type="presParOf" srcId="{95263DD8-CE4A-4FFA-A775-92F984FBCA09}" destId="{E7A8DBD4-2846-4A31-9D73-3B76A59A6D01}" srcOrd="8" destOrd="0" presId="urn:microsoft.com/office/officeart/2005/8/layout/radial6"/>
    <dgm:cxn modelId="{985D1FDB-FE5F-4B74-B916-FF13B6B08DD3}" type="presParOf" srcId="{95263DD8-CE4A-4FFA-A775-92F984FBCA09}" destId="{99A11B02-2567-4E91-B0A9-1AE352749F3B}" srcOrd="9" destOrd="0" presId="urn:microsoft.com/office/officeart/2005/8/layout/radial6"/>
    <dgm:cxn modelId="{3DD40414-8050-409C-869C-0CAC74180071}" type="presParOf" srcId="{95263DD8-CE4A-4FFA-A775-92F984FBCA09}" destId="{F4F37F19-9072-40A6-B009-C2758465F70A}" srcOrd="10" destOrd="0" presId="urn:microsoft.com/office/officeart/2005/8/layout/radial6"/>
    <dgm:cxn modelId="{96CAB34B-A6CD-496C-BE32-7F0ADAF63F93}" type="presParOf" srcId="{95263DD8-CE4A-4FFA-A775-92F984FBCA09}" destId="{9DE67744-C652-4FA3-BC17-4BC583730B89}" srcOrd="11" destOrd="0" presId="urn:microsoft.com/office/officeart/2005/8/layout/radial6"/>
    <dgm:cxn modelId="{C58A30C5-D3BB-4ECD-8693-35F22B96A5BD}" type="presParOf" srcId="{95263DD8-CE4A-4FFA-A775-92F984FBCA09}" destId="{1E06C788-B097-48FC-8DC8-E9C58A00C994}" srcOrd="12" destOrd="0" presId="urn:microsoft.com/office/officeart/2005/8/layout/radial6"/>
  </dgm:cxnLst>
  <dgm:bg/>
  <dgm:whole/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958F6D89-D076-4A94-972A-6FF40ED1F209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47F813B-108D-45CC-BD72-8F1F931FEB39}">
      <dgm:prSet phldrT="[Text]" phldr="1"/>
      <dgm:spPr/>
      <dgm:t>
        <a:bodyPr/>
        <a:lstStyle/>
        <a:p>
          <a:endParaRPr lang="en-US"/>
        </a:p>
      </dgm:t>
    </dgm:pt>
    <dgm:pt modelId="{6CE257FB-1BB7-4194-AA0E-1EDD35EBAB10}" type="parTrans" cxnId="{28EF7C25-1360-4C2B-9010-07DDB37D5446}">
      <dgm:prSet/>
      <dgm:spPr/>
      <dgm:t>
        <a:bodyPr/>
        <a:lstStyle/>
        <a:p>
          <a:endParaRPr lang="en-US"/>
        </a:p>
      </dgm:t>
    </dgm:pt>
    <dgm:pt modelId="{C12E9568-F04B-4520-935D-78273FB9341D}" type="sibTrans" cxnId="{28EF7C25-1360-4C2B-9010-07DDB37D5446}">
      <dgm:prSet/>
      <dgm:spPr/>
      <dgm:t>
        <a:bodyPr/>
        <a:lstStyle/>
        <a:p>
          <a:endParaRPr lang="en-US"/>
        </a:p>
      </dgm:t>
    </dgm:pt>
    <dgm:pt modelId="{494F178E-6184-4C26-ADA3-02348F3B8116}" type="asst">
      <dgm:prSet phldrT="[Text]" phldr="1"/>
      <dgm:spPr/>
      <dgm:t>
        <a:bodyPr/>
        <a:lstStyle/>
        <a:p>
          <a:endParaRPr lang="en-US"/>
        </a:p>
      </dgm:t>
    </dgm:pt>
    <dgm:pt modelId="{84F6C797-9FCE-44B8-90F6-C75EC3876A4B}" type="parTrans" cxnId="{33D7C24A-F719-4A9F-877C-BAE8F117DCCF}">
      <dgm:prSet/>
      <dgm:spPr/>
      <dgm:t>
        <a:bodyPr/>
        <a:lstStyle/>
        <a:p>
          <a:endParaRPr lang="en-US"/>
        </a:p>
      </dgm:t>
    </dgm:pt>
    <dgm:pt modelId="{46E25FCC-333F-43B7-8157-8D46FCC272CB}" type="sibTrans" cxnId="{33D7C24A-F719-4A9F-877C-BAE8F117DCCF}">
      <dgm:prSet/>
      <dgm:spPr/>
      <dgm:t>
        <a:bodyPr/>
        <a:lstStyle/>
        <a:p>
          <a:endParaRPr lang="en-US"/>
        </a:p>
      </dgm:t>
    </dgm:pt>
    <dgm:pt modelId="{163FB09F-666A-4BA8-AE0E-46E3D725C41C}">
      <dgm:prSet phldrT="[Text]" phldr="1"/>
      <dgm:spPr/>
      <dgm:t>
        <a:bodyPr/>
        <a:lstStyle/>
        <a:p>
          <a:endParaRPr lang="en-US"/>
        </a:p>
      </dgm:t>
    </dgm:pt>
    <dgm:pt modelId="{CFD2459B-E45C-42CA-B5C2-A09D7DD82277}" type="parTrans" cxnId="{3C950BF9-B42D-482C-BB2D-496B06043FCA}">
      <dgm:prSet/>
      <dgm:spPr/>
      <dgm:t>
        <a:bodyPr/>
        <a:lstStyle/>
        <a:p>
          <a:endParaRPr lang="en-US"/>
        </a:p>
      </dgm:t>
    </dgm:pt>
    <dgm:pt modelId="{4C31DE5E-1F17-4AAA-8422-F950A99AD14F}" type="sibTrans" cxnId="{3C950BF9-B42D-482C-BB2D-496B06043FCA}">
      <dgm:prSet/>
      <dgm:spPr/>
      <dgm:t>
        <a:bodyPr/>
        <a:lstStyle/>
        <a:p>
          <a:endParaRPr lang="en-US"/>
        </a:p>
      </dgm:t>
    </dgm:pt>
    <dgm:pt modelId="{BAC7A8BA-7256-46DF-B9EB-CBD51B6E55A0}">
      <dgm:prSet phldrT="[Text]" phldr="1"/>
      <dgm:spPr/>
      <dgm:t>
        <a:bodyPr/>
        <a:lstStyle/>
        <a:p>
          <a:endParaRPr lang="en-US"/>
        </a:p>
      </dgm:t>
    </dgm:pt>
    <dgm:pt modelId="{6D792B45-DEE1-40BA-96BE-456E3BE5E4D3}" type="parTrans" cxnId="{469E35FE-CA38-464D-AC51-C66CF5659043}">
      <dgm:prSet/>
      <dgm:spPr/>
      <dgm:t>
        <a:bodyPr/>
        <a:lstStyle/>
        <a:p>
          <a:endParaRPr lang="en-US"/>
        </a:p>
      </dgm:t>
    </dgm:pt>
    <dgm:pt modelId="{522F91FC-1D0B-474F-9A2F-A631FC4CC2B9}" type="sibTrans" cxnId="{469E35FE-CA38-464D-AC51-C66CF5659043}">
      <dgm:prSet/>
      <dgm:spPr/>
      <dgm:t>
        <a:bodyPr/>
        <a:lstStyle/>
        <a:p>
          <a:endParaRPr lang="en-US"/>
        </a:p>
      </dgm:t>
    </dgm:pt>
    <dgm:pt modelId="{7D86478D-4393-4101-9074-DC7ECAA2FD16}">
      <dgm:prSet phldrT="[Text]" phldr="1"/>
      <dgm:spPr/>
      <dgm:t>
        <a:bodyPr/>
        <a:lstStyle/>
        <a:p>
          <a:endParaRPr lang="en-US"/>
        </a:p>
      </dgm:t>
    </dgm:pt>
    <dgm:pt modelId="{E7099402-A9F5-489C-868A-6B541035D169}" type="parTrans" cxnId="{FB23872F-012A-48ED-AA7C-3545E749403A}">
      <dgm:prSet/>
      <dgm:spPr/>
      <dgm:t>
        <a:bodyPr/>
        <a:lstStyle/>
        <a:p>
          <a:endParaRPr lang="en-US"/>
        </a:p>
      </dgm:t>
    </dgm:pt>
    <dgm:pt modelId="{ED56AF7E-E74A-4037-BE77-2B41AFC09645}" type="sibTrans" cxnId="{FB23872F-012A-48ED-AA7C-3545E749403A}">
      <dgm:prSet/>
      <dgm:spPr/>
      <dgm:t>
        <a:bodyPr/>
        <a:lstStyle/>
        <a:p>
          <a:endParaRPr lang="en-US"/>
        </a:p>
      </dgm:t>
    </dgm:pt>
    <dgm:pt modelId="{1245B240-4997-42E4-98E9-20D5712498E9}" type="pres">
      <dgm:prSet presAssocID="{958F6D89-D076-4A94-972A-6FF40ED1F209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04C3C954-5D6C-4FB5-8019-6F4143F3E636}" type="pres">
      <dgm:prSet presAssocID="{047F813B-108D-45CC-BD72-8F1F931FEB39}" presName="hierRoot1" presStyleCnt="0">
        <dgm:presLayoutVars>
          <dgm:hierBranch val="init"/>
        </dgm:presLayoutVars>
      </dgm:prSet>
      <dgm:spPr/>
    </dgm:pt>
    <dgm:pt modelId="{C176FBB8-B417-4BDB-A95A-1EBAE953E3FB}" type="pres">
      <dgm:prSet presAssocID="{047F813B-108D-45CC-BD72-8F1F931FEB39}" presName="rootComposite1" presStyleCnt="0"/>
      <dgm:spPr/>
    </dgm:pt>
    <dgm:pt modelId="{39F4FAFF-EA74-4486-A838-671B8E68AEFA}" type="pres">
      <dgm:prSet presAssocID="{047F813B-108D-45CC-BD72-8F1F931FEB39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B34C572-0AE8-4CB8-B760-E4111CE91989}" type="pres">
      <dgm:prSet presAssocID="{047F813B-108D-45CC-BD72-8F1F931FEB39}" presName="rootConnector1" presStyleLbl="node1" presStyleIdx="0" presStyleCnt="0"/>
      <dgm:spPr/>
      <dgm:t>
        <a:bodyPr/>
        <a:lstStyle/>
        <a:p>
          <a:endParaRPr lang="en-US"/>
        </a:p>
      </dgm:t>
    </dgm:pt>
    <dgm:pt modelId="{969BAC14-1565-4CFB-9CB5-952AB50E0CFE}" type="pres">
      <dgm:prSet presAssocID="{047F813B-108D-45CC-BD72-8F1F931FEB39}" presName="hierChild2" presStyleCnt="0"/>
      <dgm:spPr/>
    </dgm:pt>
    <dgm:pt modelId="{B754E769-2983-4E02-92BA-F66473BCF292}" type="pres">
      <dgm:prSet presAssocID="{CFD2459B-E45C-42CA-B5C2-A09D7DD82277}" presName="Name37" presStyleLbl="parChTrans1D2" presStyleIdx="0" presStyleCnt="4"/>
      <dgm:spPr/>
      <dgm:t>
        <a:bodyPr/>
        <a:lstStyle/>
        <a:p>
          <a:endParaRPr lang="en-US"/>
        </a:p>
      </dgm:t>
    </dgm:pt>
    <dgm:pt modelId="{29B38ADD-ED0E-4846-AA7E-213C38519A14}" type="pres">
      <dgm:prSet presAssocID="{163FB09F-666A-4BA8-AE0E-46E3D725C41C}" presName="hierRoot2" presStyleCnt="0">
        <dgm:presLayoutVars>
          <dgm:hierBranch val="init"/>
        </dgm:presLayoutVars>
      </dgm:prSet>
      <dgm:spPr/>
    </dgm:pt>
    <dgm:pt modelId="{6467C3F2-A2CB-4321-9446-54DCAD78E9D8}" type="pres">
      <dgm:prSet presAssocID="{163FB09F-666A-4BA8-AE0E-46E3D725C41C}" presName="rootComposite" presStyleCnt="0"/>
      <dgm:spPr/>
    </dgm:pt>
    <dgm:pt modelId="{B2138CFC-9CF0-48D2-87C3-86ACFAFDA0C1}" type="pres">
      <dgm:prSet presAssocID="{163FB09F-666A-4BA8-AE0E-46E3D725C41C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9E52982-A7C9-44FA-BA2D-A2EBD86949C5}" type="pres">
      <dgm:prSet presAssocID="{163FB09F-666A-4BA8-AE0E-46E3D725C41C}" presName="rootConnector" presStyleLbl="node2" presStyleIdx="0" presStyleCnt="3"/>
      <dgm:spPr/>
      <dgm:t>
        <a:bodyPr/>
        <a:lstStyle/>
        <a:p>
          <a:endParaRPr lang="en-US"/>
        </a:p>
      </dgm:t>
    </dgm:pt>
    <dgm:pt modelId="{DABB8B1D-51CD-4671-B5D4-36954FE586CA}" type="pres">
      <dgm:prSet presAssocID="{163FB09F-666A-4BA8-AE0E-46E3D725C41C}" presName="hierChild4" presStyleCnt="0"/>
      <dgm:spPr/>
    </dgm:pt>
    <dgm:pt modelId="{3A2087F0-7810-400E-9660-6AA0AA95D05A}" type="pres">
      <dgm:prSet presAssocID="{163FB09F-666A-4BA8-AE0E-46E3D725C41C}" presName="hierChild5" presStyleCnt="0"/>
      <dgm:spPr/>
    </dgm:pt>
    <dgm:pt modelId="{93ABA10E-5744-4514-8D18-67834AE7BD4B}" type="pres">
      <dgm:prSet presAssocID="{6D792B45-DEE1-40BA-96BE-456E3BE5E4D3}" presName="Name37" presStyleLbl="parChTrans1D2" presStyleIdx="1" presStyleCnt="4"/>
      <dgm:spPr/>
      <dgm:t>
        <a:bodyPr/>
        <a:lstStyle/>
        <a:p>
          <a:endParaRPr lang="en-US"/>
        </a:p>
      </dgm:t>
    </dgm:pt>
    <dgm:pt modelId="{4E38C033-1BB0-47B9-BEA9-594EA1B707FF}" type="pres">
      <dgm:prSet presAssocID="{BAC7A8BA-7256-46DF-B9EB-CBD51B6E55A0}" presName="hierRoot2" presStyleCnt="0">
        <dgm:presLayoutVars>
          <dgm:hierBranch val="init"/>
        </dgm:presLayoutVars>
      </dgm:prSet>
      <dgm:spPr/>
    </dgm:pt>
    <dgm:pt modelId="{44A96A14-A5CF-41A4-AC5C-665C4C3CCDF2}" type="pres">
      <dgm:prSet presAssocID="{BAC7A8BA-7256-46DF-B9EB-CBD51B6E55A0}" presName="rootComposite" presStyleCnt="0"/>
      <dgm:spPr/>
    </dgm:pt>
    <dgm:pt modelId="{4F280E24-6A27-478F-8DD8-C5F42AE0535A}" type="pres">
      <dgm:prSet presAssocID="{BAC7A8BA-7256-46DF-B9EB-CBD51B6E55A0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3B86BAB-7ADD-4030-BE5B-665515F84ABF}" type="pres">
      <dgm:prSet presAssocID="{BAC7A8BA-7256-46DF-B9EB-CBD51B6E55A0}" presName="rootConnector" presStyleLbl="node2" presStyleIdx="1" presStyleCnt="3"/>
      <dgm:spPr/>
      <dgm:t>
        <a:bodyPr/>
        <a:lstStyle/>
        <a:p>
          <a:endParaRPr lang="en-US"/>
        </a:p>
      </dgm:t>
    </dgm:pt>
    <dgm:pt modelId="{B8FE098F-50D5-4709-BF2C-3BE5F528FB6B}" type="pres">
      <dgm:prSet presAssocID="{BAC7A8BA-7256-46DF-B9EB-CBD51B6E55A0}" presName="hierChild4" presStyleCnt="0"/>
      <dgm:spPr/>
    </dgm:pt>
    <dgm:pt modelId="{F614AC52-E72E-4303-8A58-DDC5EFA4EC78}" type="pres">
      <dgm:prSet presAssocID="{BAC7A8BA-7256-46DF-B9EB-CBD51B6E55A0}" presName="hierChild5" presStyleCnt="0"/>
      <dgm:spPr/>
    </dgm:pt>
    <dgm:pt modelId="{29C53EFB-ACAD-4EA6-8D0C-3528CB14F1D6}" type="pres">
      <dgm:prSet presAssocID="{E7099402-A9F5-489C-868A-6B541035D169}" presName="Name37" presStyleLbl="parChTrans1D2" presStyleIdx="2" presStyleCnt="4"/>
      <dgm:spPr/>
      <dgm:t>
        <a:bodyPr/>
        <a:lstStyle/>
        <a:p>
          <a:endParaRPr lang="en-US"/>
        </a:p>
      </dgm:t>
    </dgm:pt>
    <dgm:pt modelId="{C10B12C8-9523-49C0-966A-AA00B0FCF9A7}" type="pres">
      <dgm:prSet presAssocID="{7D86478D-4393-4101-9074-DC7ECAA2FD16}" presName="hierRoot2" presStyleCnt="0">
        <dgm:presLayoutVars>
          <dgm:hierBranch val="init"/>
        </dgm:presLayoutVars>
      </dgm:prSet>
      <dgm:spPr/>
    </dgm:pt>
    <dgm:pt modelId="{2AAD1D8F-9DB1-4798-9416-3D557EC0FCBE}" type="pres">
      <dgm:prSet presAssocID="{7D86478D-4393-4101-9074-DC7ECAA2FD16}" presName="rootComposite" presStyleCnt="0"/>
      <dgm:spPr/>
    </dgm:pt>
    <dgm:pt modelId="{39081340-4EE3-4818-A7D7-B73FE5037DB1}" type="pres">
      <dgm:prSet presAssocID="{7D86478D-4393-4101-9074-DC7ECAA2FD16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42A7352-C0F7-499D-A6E4-B88A8E096E93}" type="pres">
      <dgm:prSet presAssocID="{7D86478D-4393-4101-9074-DC7ECAA2FD16}" presName="rootConnector" presStyleLbl="node2" presStyleIdx="2" presStyleCnt="3"/>
      <dgm:spPr/>
      <dgm:t>
        <a:bodyPr/>
        <a:lstStyle/>
        <a:p>
          <a:endParaRPr lang="en-US"/>
        </a:p>
      </dgm:t>
    </dgm:pt>
    <dgm:pt modelId="{30C9686C-3C56-44DD-B1D7-24C097149C5C}" type="pres">
      <dgm:prSet presAssocID="{7D86478D-4393-4101-9074-DC7ECAA2FD16}" presName="hierChild4" presStyleCnt="0"/>
      <dgm:spPr/>
    </dgm:pt>
    <dgm:pt modelId="{1B8CA0CC-A098-402D-A554-47B5CEE32F23}" type="pres">
      <dgm:prSet presAssocID="{7D86478D-4393-4101-9074-DC7ECAA2FD16}" presName="hierChild5" presStyleCnt="0"/>
      <dgm:spPr/>
    </dgm:pt>
    <dgm:pt modelId="{A5EDA0AA-939D-4B93-B8C6-EEAA941DA0F8}" type="pres">
      <dgm:prSet presAssocID="{047F813B-108D-45CC-BD72-8F1F931FEB39}" presName="hierChild3" presStyleCnt="0"/>
      <dgm:spPr/>
    </dgm:pt>
    <dgm:pt modelId="{1194BDF6-D72B-4EED-ABD4-444E8A422409}" type="pres">
      <dgm:prSet presAssocID="{84F6C797-9FCE-44B8-90F6-C75EC3876A4B}" presName="Name111" presStyleLbl="parChTrans1D2" presStyleIdx="3" presStyleCnt="4"/>
      <dgm:spPr/>
      <dgm:t>
        <a:bodyPr/>
        <a:lstStyle/>
        <a:p>
          <a:endParaRPr lang="en-US"/>
        </a:p>
      </dgm:t>
    </dgm:pt>
    <dgm:pt modelId="{80626C87-1A67-4097-A19A-8FF5CA4B13BF}" type="pres">
      <dgm:prSet presAssocID="{494F178E-6184-4C26-ADA3-02348F3B8116}" presName="hierRoot3" presStyleCnt="0">
        <dgm:presLayoutVars>
          <dgm:hierBranch val="init"/>
        </dgm:presLayoutVars>
      </dgm:prSet>
      <dgm:spPr/>
    </dgm:pt>
    <dgm:pt modelId="{1972ACB2-C9EC-4729-A9D8-BE236DF71EC9}" type="pres">
      <dgm:prSet presAssocID="{494F178E-6184-4C26-ADA3-02348F3B8116}" presName="rootComposite3" presStyleCnt="0"/>
      <dgm:spPr/>
    </dgm:pt>
    <dgm:pt modelId="{E307F1E0-E3E4-4B64-9110-FC38A34CF086}" type="pres">
      <dgm:prSet presAssocID="{494F178E-6184-4C26-ADA3-02348F3B8116}" presName="rootText3" presStyleLbl="asst1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636A0BA-A96D-4E2A-81D5-289984370ADC}" type="pres">
      <dgm:prSet presAssocID="{494F178E-6184-4C26-ADA3-02348F3B8116}" presName="rootConnector3" presStyleLbl="asst1" presStyleIdx="0" presStyleCnt="1"/>
      <dgm:spPr/>
      <dgm:t>
        <a:bodyPr/>
        <a:lstStyle/>
        <a:p>
          <a:endParaRPr lang="en-US"/>
        </a:p>
      </dgm:t>
    </dgm:pt>
    <dgm:pt modelId="{CC2E7E34-E3AC-4787-A558-EBB758011937}" type="pres">
      <dgm:prSet presAssocID="{494F178E-6184-4C26-ADA3-02348F3B8116}" presName="hierChild6" presStyleCnt="0"/>
      <dgm:spPr/>
    </dgm:pt>
    <dgm:pt modelId="{E31A7EFF-4E12-4DB0-B00A-1762BAA3B7B9}" type="pres">
      <dgm:prSet presAssocID="{494F178E-6184-4C26-ADA3-02348F3B8116}" presName="hierChild7" presStyleCnt="0"/>
      <dgm:spPr/>
    </dgm:pt>
  </dgm:ptLst>
  <dgm:cxnLst>
    <dgm:cxn modelId="{545817E2-89F1-4EB2-A8DE-11022322D593}" type="presOf" srcId="{494F178E-6184-4C26-ADA3-02348F3B8116}" destId="{D636A0BA-A96D-4E2A-81D5-289984370ADC}" srcOrd="1" destOrd="0" presId="urn:microsoft.com/office/officeart/2005/8/layout/orgChart1"/>
    <dgm:cxn modelId="{D4202693-078C-467A-B2F4-7317E70ABAAD}" type="presOf" srcId="{BAC7A8BA-7256-46DF-B9EB-CBD51B6E55A0}" destId="{D3B86BAB-7ADD-4030-BE5B-665515F84ABF}" srcOrd="1" destOrd="0" presId="urn:microsoft.com/office/officeart/2005/8/layout/orgChart1"/>
    <dgm:cxn modelId="{4B103B7D-4E3B-4294-969F-A4917E8C8CF4}" type="presOf" srcId="{163FB09F-666A-4BA8-AE0E-46E3D725C41C}" destId="{B2138CFC-9CF0-48D2-87C3-86ACFAFDA0C1}" srcOrd="0" destOrd="0" presId="urn:microsoft.com/office/officeart/2005/8/layout/orgChart1"/>
    <dgm:cxn modelId="{6AEEE877-F6B0-4C78-AAC8-AF54F784AC5D}" type="presOf" srcId="{7D86478D-4393-4101-9074-DC7ECAA2FD16}" destId="{C42A7352-C0F7-499D-A6E4-B88A8E096E93}" srcOrd="1" destOrd="0" presId="urn:microsoft.com/office/officeart/2005/8/layout/orgChart1"/>
    <dgm:cxn modelId="{96E751D2-1329-499D-B300-9CEDF5E0F188}" type="presOf" srcId="{7D86478D-4393-4101-9074-DC7ECAA2FD16}" destId="{39081340-4EE3-4818-A7D7-B73FE5037DB1}" srcOrd="0" destOrd="0" presId="urn:microsoft.com/office/officeart/2005/8/layout/orgChart1"/>
    <dgm:cxn modelId="{1F5EA351-90B7-4EF6-8802-647C9EE46C8E}" type="presOf" srcId="{E7099402-A9F5-489C-868A-6B541035D169}" destId="{29C53EFB-ACAD-4EA6-8D0C-3528CB14F1D6}" srcOrd="0" destOrd="0" presId="urn:microsoft.com/office/officeart/2005/8/layout/orgChart1"/>
    <dgm:cxn modelId="{BF2BCBA0-0A3E-4D70-959C-FE99753E349D}" type="presOf" srcId="{CFD2459B-E45C-42CA-B5C2-A09D7DD82277}" destId="{B754E769-2983-4E02-92BA-F66473BCF292}" srcOrd="0" destOrd="0" presId="urn:microsoft.com/office/officeart/2005/8/layout/orgChart1"/>
    <dgm:cxn modelId="{4F5998A5-5826-4CF7-8CE6-858F01C2311C}" type="presOf" srcId="{958F6D89-D076-4A94-972A-6FF40ED1F209}" destId="{1245B240-4997-42E4-98E9-20D5712498E9}" srcOrd="0" destOrd="0" presId="urn:microsoft.com/office/officeart/2005/8/layout/orgChart1"/>
    <dgm:cxn modelId="{3C950BF9-B42D-482C-BB2D-496B06043FCA}" srcId="{047F813B-108D-45CC-BD72-8F1F931FEB39}" destId="{163FB09F-666A-4BA8-AE0E-46E3D725C41C}" srcOrd="1" destOrd="0" parTransId="{CFD2459B-E45C-42CA-B5C2-A09D7DD82277}" sibTransId="{4C31DE5E-1F17-4AAA-8422-F950A99AD14F}"/>
    <dgm:cxn modelId="{343206E4-5CCB-46D9-989D-1ACA5C67A648}" type="presOf" srcId="{163FB09F-666A-4BA8-AE0E-46E3D725C41C}" destId="{89E52982-A7C9-44FA-BA2D-A2EBD86949C5}" srcOrd="1" destOrd="0" presId="urn:microsoft.com/office/officeart/2005/8/layout/orgChart1"/>
    <dgm:cxn modelId="{28EF7C25-1360-4C2B-9010-07DDB37D5446}" srcId="{958F6D89-D076-4A94-972A-6FF40ED1F209}" destId="{047F813B-108D-45CC-BD72-8F1F931FEB39}" srcOrd="0" destOrd="0" parTransId="{6CE257FB-1BB7-4194-AA0E-1EDD35EBAB10}" sibTransId="{C12E9568-F04B-4520-935D-78273FB9341D}"/>
    <dgm:cxn modelId="{C6DE86A3-EE31-4570-8ED7-79E3D0EFD3A5}" type="presOf" srcId="{494F178E-6184-4C26-ADA3-02348F3B8116}" destId="{E307F1E0-E3E4-4B64-9110-FC38A34CF086}" srcOrd="0" destOrd="0" presId="urn:microsoft.com/office/officeart/2005/8/layout/orgChart1"/>
    <dgm:cxn modelId="{FB23872F-012A-48ED-AA7C-3545E749403A}" srcId="{047F813B-108D-45CC-BD72-8F1F931FEB39}" destId="{7D86478D-4393-4101-9074-DC7ECAA2FD16}" srcOrd="3" destOrd="0" parTransId="{E7099402-A9F5-489C-868A-6B541035D169}" sibTransId="{ED56AF7E-E74A-4037-BE77-2B41AFC09645}"/>
    <dgm:cxn modelId="{2F69AB40-E100-44AD-B512-1DEDBAD30694}" type="presOf" srcId="{6D792B45-DEE1-40BA-96BE-456E3BE5E4D3}" destId="{93ABA10E-5744-4514-8D18-67834AE7BD4B}" srcOrd="0" destOrd="0" presId="urn:microsoft.com/office/officeart/2005/8/layout/orgChart1"/>
    <dgm:cxn modelId="{0CC1CD2B-EA79-42FD-B711-FAEFEDC0751B}" type="presOf" srcId="{047F813B-108D-45CC-BD72-8F1F931FEB39}" destId="{DB34C572-0AE8-4CB8-B760-E4111CE91989}" srcOrd="1" destOrd="0" presId="urn:microsoft.com/office/officeart/2005/8/layout/orgChart1"/>
    <dgm:cxn modelId="{F6AD3751-AA01-48FD-A815-1D130236D259}" type="presOf" srcId="{BAC7A8BA-7256-46DF-B9EB-CBD51B6E55A0}" destId="{4F280E24-6A27-478F-8DD8-C5F42AE0535A}" srcOrd="0" destOrd="0" presId="urn:microsoft.com/office/officeart/2005/8/layout/orgChart1"/>
    <dgm:cxn modelId="{65AD7A64-8323-498F-98CB-5075B7237F62}" type="presOf" srcId="{84F6C797-9FCE-44B8-90F6-C75EC3876A4B}" destId="{1194BDF6-D72B-4EED-ABD4-444E8A422409}" srcOrd="0" destOrd="0" presId="urn:microsoft.com/office/officeart/2005/8/layout/orgChart1"/>
    <dgm:cxn modelId="{9FEB9A09-FE60-4CA0-B331-07B12C3F939A}" type="presOf" srcId="{047F813B-108D-45CC-BD72-8F1F931FEB39}" destId="{39F4FAFF-EA74-4486-A838-671B8E68AEFA}" srcOrd="0" destOrd="0" presId="urn:microsoft.com/office/officeart/2005/8/layout/orgChart1"/>
    <dgm:cxn modelId="{33D7C24A-F719-4A9F-877C-BAE8F117DCCF}" srcId="{047F813B-108D-45CC-BD72-8F1F931FEB39}" destId="{494F178E-6184-4C26-ADA3-02348F3B8116}" srcOrd="0" destOrd="0" parTransId="{84F6C797-9FCE-44B8-90F6-C75EC3876A4B}" sibTransId="{46E25FCC-333F-43B7-8157-8D46FCC272CB}"/>
    <dgm:cxn modelId="{469E35FE-CA38-464D-AC51-C66CF5659043}" srcId="{047F813B-108D-45CC-BD72-8F1F931FEB39}" destId="{BAC7A8BA-7256-46DF-B9EB-CBD51B6E55A0}" srcOrd="2" destOrd="0" parTransId="{6D792B45-DEE1-40BA-96BE-456E3BE5E4D3}" sibTransId="{522F91FC-1D0B-474F-9A2F-A631FC4CC2B9}"/>
    <dgm:cxn modelId="{D142CD9A-19CD-4BE5-9D5A-7E53EA94A5BA}" type="presParOf" srcId="{1245B240-4997-42E4-98E9-20D5712498E9}" destId="{04C3C954-5D6C-4FB5-8019-6F4143F3E636}" srcOrd="0" destOrd="0" presId="urn:microsoft.com/office/officeart/2005/8/layout/orgChart1"/>
    <dgm:cxn modelId="{43866FC7-ABE2-4612-A043-8EFE5586C94F}" type="presParOf" srcId="{04C3C954-5D6C-4FB5-8019-6F4143F3E636}" destId="{C176FBB8-B417-4BDB-A95A-1EBAE953E3FB}" srcOrd="0" destOrd="0" presId="urn:microsoft.com/office/officeart/2005/8/layout/orgChart1"/>
    <dgm:cxn modelId="{E73E551D-218B-4F93-B8C4-944CF51F819D}" type="presParOf" srcId="{C176FBB8-B417-4BDB-A95A-1EBAE953E3FB}" destId="{39F4FAFF-EA74-4486-A838-671B8E68AEFA}" srcOrd="0" destOrd="0" presId="urn:microsoft.com/office/officeart/2005/8/layout/orgChart1"/>
    <dgm:cxn modelId="{414E8489-4EB7-4201-9547-74BF87E32705}" type="presParOf" srcId="{C176FBB8-B417-4BDB-A95A-1EBAE953E3FB}" destId="{DB34C572-0AE8-4CB8-B760-E4111CE91989}" srcOrd="1" destOrd="0" presId="urn:microsoft.com/office/officeart/2005/8/layout/orgChart1"/>
    <dgm:cxn modelId="{67BBE258-5E13-46CA-AD06-0AED9D9E1715}" type="presParOf" srcId="{04C3C954-5D6C-4FB5-8019-6F4143F3E636}" destId="{969BAC14-1565-4CFB-9CB5-952AB50E0CFE}" srcOrd="1" destOrd="0" presId="urn:microsoft.com/office/officeart/2005/8/layout/orgChart1"/>
    <dgm:cxn modelId="{85CF2C24-6B57-49E1-BE9B-84E64EAA037F}" type="presParOf" srcId="{969BAC14-1565-4CFB-9CB5-952AB50E0CFE}" destId="{B754E769-2983-4E02-92BA-F66473BCF292}" srcOrd="0" destOrd="0" presId="urn:microsoft.com/office/officeart/2005/8/layout/orgChart1"/>
    <dgm:cxn modelId="{45C7BBE4-6423-4C9B-8FBC-7B9CF8C38006}" type="presParOf" srcId="{969BAC14-1565-4CFB-9CB5-952AB50E0CFE}" destId="{29B38ADD-ED0E-4846-AA7E-213C38519A14}" srcOrd="1" destOrd="0" presId="urn:microsoft.com/office/officeart/2005/8/layout/orgChart1"/>
    <dgm:cxn modelId="{9BAC4022-D01B-4895-93CE-7686E10C5D21}" type="presParOf" srcId="{29B38ADD-ED0E-4846-AA7E-213C38519A14}" destId="{6467C3F2-A2CB-4321-9446-54DCAD78E9D8}" srcOrd="0" destOrd="0" presId="urn:microsoft.com/office/officeart/2005/8/layout/orgChart1"/>
    <dgm:cxn modelId="{A3DB786C-BEA8-472A-BAE1-049F78815F4F}" type="presParOf" srcId="{6467C3F2-A2CB-4321-9446-54DCAD78E9D8}" destId="{B2138CFC-9CF0-48D2-87C3-86ACFAFDA0C1}" srcOrd="0" destOrd="0" presId="urn:microsoft.com/office/officeart/2005/8/layout/orgChart1"/>
    <dgm:cxn modelId="{46D0ED52-FB37-413C-9D8F-0E9B4A9DEE9D}" type="presParOf" srcId="{6467C3F2-A2CB-4321-9446-54DCAD78E9D8}" destId="{89E52982-A7C9-44FA-BA2D-A2EBD86949C5}" srcOrd="1" destOrd="0" presId="urn:microsoft.com/office/officeart/2005/8/layout/orgChart1"/>
    <dgm:cxn modelId="{7D215BDB-4D5B-4720-B9CE-989B99BF556B}" type="presParOf" srcId="{29B38ADD-ED0E-4846-AA7E-213C38519A14}" destId="{DABB8B1D-51CD-4671-B5D4-36954FE586CA}" srcOrd="1" destOrd="0" presId="urn:microsoft.com/office/officeart/2005/8/layout/orgChart1"/>
    <dgm:cxn modelId="{64F6F830-E4DC-4E59-8D83-582F94A54E6F}" type="presParOf" srcId="{29B38ADD-ED0E-4846-AA7E-213C38519A14}" destId="{3A2087F0-7810-400E-9660-6AA0AA95D05A}" srcOrd="2" destOrd="0" presId="urn:microsoft.com/office/officeart/2005/8/layout/orgChart1"/>
    <dgm:cxn modelId="{0E6FF948-9637-4A0F-87CE-BAD951E6F147}" type="presParOf" srcId="{969BAC14-1565-4CFB-9CB5-952AB50E0CFE}" destId="{93ABA10E-5744-4514-8D18-67834AE7BD4B}" srcOrd="2" destOrd="0" presId="urn:microsoft.com/office/officeart/2005/8/layout/orgChart1"/>
    <dgm:cxn modelId="{DB4D2E84-EE03-476D-8E29-AFA6406ECB78}" type="presParOf" srcId="{969BAC14-1565-4CFB-9CB5-952AB50E0CFE}" destId="{4E38C033-1BB0-47B9-BEA9-594EA1B707FF}" srcOrd="3" destOrd="0" presId="urn:microsoft.com/office/officeart/2005/8/layout/orgChart1"/>
    <dgm:cxn modelId="{53AD5E38-A46E-4EA1-9122-005EEBCE00A1}" type="presParOf" srcId="{4E38C033-1BB0-47B9-BEA9-594EA1B707FF}" destId="{44A96A14-A5CF-41A4-AC5C-665C4C3CCDF2}" srcOrd="0" destOrd="0" presId="urn:microsoft.com/office/officeart/2005/8/layout/orgChart1"/>
    <dgm:cxn modelId="{1EDE29DA-D00C-4392-AD17-935D0A9C2279}" type="presParOf" srcId="{44A96A14-A5CF-41A4-AC5C-665C4C3CCDF2}" destId="{4F280E24-6A27-478F-8DD8-C5F42AE0535A}" srcOrd="0" destOrd="0" presId="urn:microsoft.com/office/officeart/2005/8/layout/orgChart1"/>
    <dgm:cxn modelId="{084FCD37-8199-4438-B2B6-30EADBAE2B0F}" type="presParOf" srcId="{44A96A14-A5CF-41A4-AC5C-665C4C3CCDF2}" destId="{D3B86BAB-7ADD-4030-BE5B-665515F84ABF}" srcOrd="1" destOrd="0" presId="urn:microsoft.com/office/officeart/2005/8/layout/orgChart1"/>
    <dgm:cxn modelId="{6066175A-D003-432A-8C83-7D5FE1B87B24}" type="presParOf" srcId="{4E38C033-1BB0-47B9-BEA9-594EA1B707FF}" destId="{B8FE098F-50D5-4709-BF2C-3BE5F528FB6B}" srcOrd="1" destOrd="0" presId="urn:microsoft.com/office/officeart/2005/8/layout/orgChart1"/>
    <dgm:cxn modelId="{7285C090-7EC0-43A5-8C1D-A6A1A79FA578}" type="presParOf" srcId="{4E38C033-1BB0-47B9-BEA9-594EA1B707FF}" destId="{F614AC52-E72E-4303-8A58-DDC5EFA4EC78}" srcOrd="2" destOrd="0" presId="urn:microsoft.com/office/officeart/2005/8/layout/orgChart1"/>
    <dgm:cxn modelId="{66906024-CE07-46CC-B806-4220133910E9}" type="presParOf" srcId="{969BAC14-1565-4CFB-9CB5-952AB50E0CFE}" destId="{29C53EFB-ACAD-4EA6-8D0C-3528CB14F1D6}" srcOrd="4" destOrd="0" presId="urn:microsoft.com/office/officeart/2005/8/layout/orgChart1"/>
    <dgm:cxn modelId="{62AC8CBA-D38A-4BA6-8CDC-EB11C7DD909E}" type="presParOf" srcId="{969BAC14-1565-4CFB-9CB5-952AB50E0CFE}" destId="{C10B12C8-9523-49C0-966A-AA00B0FCF9A7}" srcOrd="5" destOrd="0" presId="urn:microsoft.com/office/officeart/2005/8/layout/orgChart1"/>
    <dgm:cxn modelId="{4329FC42-495C-4DB4-86DA-7D318820E788}" type="presParOf" srcId="{C10B12C8-9523-49C0-966A-AA00B0FCF9A7}" destId="{2AAD1D8F-9DB1-4798-9416-3D557EC0FCBE}" srcOrd="0" destOrd="0" presId="urn:microsoft.com/office/officeart/2005/8/layout/orgChart1"/>
    <dgm:cxn modelId="{78E908AA-DBAD-4207-BC5E-EDA014FAD50A}" type="presParOf" srcId="{2AAD1D8F-9DB1-4798-9416-3D557EC0FCBE}" destId="{39081340-4EE3-4818-A7D7-B73FE5037DB1}" srcOrd="0" destOrd="0" presId="urn:microsoft.com/office/officeart/2005/8/layout/orgChart1"/>
    <dgm:cxn modelId="{CF9293B4-D99F-45E9-876A-9E32C31D80E7}" type="presParOf" srcId="{2AAD1D8F-9DB1-4798-9416-3D557EC0FCBE}" destId="{C42A7352-C0F7-499D-A6E4-B88A8E096E93}" srcOrd="1" destOrd="0" presId="urn:microsoft.com/office/officeart/2005/8/layout/orgChart1"/>
    <dgm:cxn modelId="{8FD97781-8167-44BA-9225-747A093EB13D}" type="presParOf" srcId="{C10B12C8-9523-49C0-966A-AA00B0FCF9A7}" destId="{30C9686C-3C56-44DD-B1D7-24C097149C5C}" srcOrd="1" destOrd="0" presId="urn:microsoft.com/office/officeart/2005/8/layout/orgChart1"/>
    <dgm:cxn modelId="{5740A617-B5D6-4FAE-9E57-5D217E1B8688}" type="presParOf" srcId="{C10B12C8-9523-49C0-966A-AA00B0FCF9A7}" destId="{1B8CA0CC-A098-402D-A554-47B5CEE32F23}" srcOrd="2" destOrd="0" presId="urn:microsoft.com/office/officeart/2005/8/layout/orgChart1"/>
    <dgm:cxn modelId="{3F2E1AE0-7CB2-454B-9A76-78F7824CB8B2}" type="presParOf" srcId="{04C3C954-5D6C-4FB5-8019-6F4143F3E636}" destId="{A5EDA0AA-939D-4B93-B8C6-EEAA941DA0F8}" srcOrd="2" destOrd="0" presId="urn:microsoft.com/office/officeart/2005/8/layout/orgChart1"/>
    <dgm:cxn modelId="{38425894-1A2D-48FA-8ED9-60EB813DA1B3}" type="presParOf" srcId="{A5EDA0AA-939D-4B93-B8C6-EEAA941DA0F8}" destId="{1194BDF6-D72B-4EED-ABD4-444E8A422409}" srcOrd="0" destOrd="0" presId="urn:microsoft.com/office/officeart/2005/8/layout/orgChart1"/>
    <dgm:cxn modelId="{C1F5EEC0-98AC-4347-BCFE-712E3ED9E5F0}" type="presParOf" srcId="{A5EDA0AA-939D-4B93-B8C6-EEAA941DA0F8}" destId="{80626C87-1A67-4097-A19A-8FF5CA4B13BF}" srcOrd="1" destOrd="0" presId="urn:microsoft.com/office/officeart/2005/8/layout/orgChart1"/>
    <dgm:cxn modelId="{3B87ED71-7A33-4BCC-A940-BB115F591BED}" type="presParOf" srcId="{80626C87-1A67-4097-A19A-8FF5CA4B13BF}" destId="{1972ACB2-C9EC-4729-A9D8-BE236DF71EC9}" srcOrd="0" destOrd="0" presId="urn:microsoft.com/office/officeart/2005/8/layout/orgChart1"/>
    <dgm:cxn modelId="{5B520B70-0C2D-4DE7-9B4A-C206ED0BDE55}" type="presParOf" srcId="{1972ACB2-C9EC-4729-A9D8-BE236DF71EC9}" destId="{E307F1E0-E3E4-4B64-9110-FC38A34CF086}" srcOrd="0" destOrd="0" presId="urn:microsoft.com/office/officeart/2005/8/layout/orgChart1"/>
    <dgm:cxn modelId="{CA7EDAB2-180E-431C-B5B1-7CEC281D0310}" type="presParOf" srcId="{1972ACB2-C9EC-4729-A9D8-BE236DF71EC9}" destId="{D636A0BA-A96D-4E2A-81D5-289984370ADC}" srcOrd="1" destOrd="0" presId="urn:microsoft.com/office/officeart/2005/8/layout/orgChart1"/>
    <dgm:cxn modelId="{5E78F1BC-368C-4BC2-9152-AECEB9FA877D}" type="presParOf" srcId="{80626C87-1A67-4097-A19A-8FF5CA4B13BF}" destId="{CC2E7E34-E3AC-4787-A558-EBB758011937}" srcOrd="1" destOrd="0" presId="urn:microsoft.com/office/officeart/2005/8/layout/orgChart1"/>
    <dgm:cxn modelId="{3515BD10-AB12-4EF0-9F31-632632D764F1}" type="presParOf" srcId="{80626C87-1A67-4097-A19A-8FF5CA4B13BF}" destId="{E31A7EFF-4E12-4DB0-B00A-1762BAA3B7B9}" srcOrd="2" destOrd="0" presId="urn:microsoft.com/office/officeart/2005/8/layout/orgChart1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4">
  <dgm:title val=""/>
  <dgm:desc val=""/>
  <dgm:catLst>
    <dgm:cat type="pyramid" pri="4000"/>
    <dgm:cat type="relationship" pri="9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compositeShape">
    <dgm:varLst>
      <dgm:chMax val="9"/>
      <dgm:dir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0">
      <dgm:if name="Name1" axis="ch" ptType="node" func="cnt" op="lte" val="4">
        <dgm:choose name="Name2">
          <dgm:if name="Name3" axis="ch" ptType="node" func="cnt" op="equ" val="1">
            <dgm:constrLst>
              <dgm:constr type="primFontSz" for="ch" ptType="node" op="equ" val="65"/>
              <dgm:constr type="t" for="ch" forName="triangle1"/>
              <dgm:constr type="l" for="ch" forName="triangle1"/>
              <dgm:constr type="h" for="ch" forName="triangle1" refType="h"/>
              <dgm:constr type="w" for="ch" forName="triangle1" refType="h"/>
            </dgm:constrLst>
          </dgm:if>
          <dgm:else name="Name4">
            <dgm:constrLst>
              <dgm:constr type="primFontSz" for="ch" ptType="node" op="equ" val="65"/>
              <dgm:constr type="t" for="ch" forName="triangle1"/>
              <dgm:constr type="l" for="ch" forName="triangle1" refType="h" fact="0.25"/>
              <dgm:constr type="h" for="ch" forName="triangle1" refType="h" fact="0.5"/>
              <dgm:constr type="w" for="ch" forName="triangle1" refType="h" fact="0.5"/>
              <dgm:constr type="t" for="ch" forName="triangle2" refType="h" fact="0.5"/>
              <dgm:constr type="l" for="ch" forName="triangle2"/>
              <dgm:constr type="h" for="ch" forName="triangle2" refType="h" fact="0.5"/>
              <dgm:constr type="w" for="ch" forName="triangle2" refType="h" fact="0.5"/>
              <dgm:constr type="t" for="ch" forName="triangle3" refType="h" fact="0.5"/>
              <dgm:constr type="l" for="ch" forName="triangle3" refType="h" fact="0.25"/>
              <dgm:constr type="h" for="ch" forName="triangle3" refType="h" fact="0.5"/>
              <dgm:constr type="w" for="ch" forName="triangle3" refType="h" fact="0.5"/>
              <dgm:constr type="t" for="ch" forName="triangle4" refType="h" fact="0.5"/>
              <dgm:constr type="l" for="ch" forName="triangle4" refType="h" fact="0.5"/>
              <dgm:constr type="h" for="ch" forName="triangle4" refType="h" fact="0.5"/>
              <dgm:constr type="w" for="ch" forName="triangle4" refType="h" fact="0.5"/>
            </dgm:constrLst>
          </dgm:else>
        </dgm:choose>
      </dgm:if>
      <dgm:else name="Name5">
        <dgm:constrLst>
          <dgm:constr type="primFontSz" for="ch" ptType="node" op="equ" val="65"/>
          <dgm:constr type="t" for="ch" forName="triangle1"/>
          <dgm:constr type="l" for="ch" forName="triangle1" refType="h" fact="0.33"/>
          <dgm:constr type="h" for="ch" forName="triangle1" refType="h" fact="0.33"/>
          <dgm:constr type="w" for="ch" forName="triangle1" refType="h" fact="0.33"/>
          <dgm:constr type="t" for="ch" forName="triangle2" refType="h" fact="0.33"/>
          <dgm:constr type="l" for="ch" forName="triangle2" refType="h" fact="0.165"/>
          <dgm:constr type="h" for="ch" forName="triangle2" refType="h" fact="0.33"/>
          <dgm:constr type="w" for="ch" forName="triangle2" refType="h" fact="0.33"/>
          <dgm:constr type="t" for="ch" forName="triangle3" refType="h" fact="0.33"/>
          <dgm:constr type="l" for="ch" forName="triangle3" refType="h" fact="0.33"/>
          <dgm:constr type="h" for="ch" forName="triangle3" refType="h" fact="0.33"/>
          <dgm:constr type="w" for="ch" forName="triangle3" refType="h" fact="0.33"/>
          <dgm:constr type="t" for="ch" forName="triangle4" refType="h" fact="0.33"/>
          <dgm:constr type="l" for="ch" forName="triangle4" refType="h" fact="0.495"/>
          <dgm:constr type="h" for="ch" forName="triangle4" refType="h" fact="0.33"/>
          <dgm:constr type="w" for="ch" forName="triangle4" refType="h" fact="0.33"/>
          <dgm:constr type="t" for="ch" forName="triangle5" refType="h" fact="0.66"/>
          <dgm:constr type="l" for="ch" forName="triangle5"/>
          <dgm:constr type="h" for="ch" forName="triangle5" refType="h" fact="0.33"/>
          <dgm:constr type="w" for="ch" forName="triangle5" refType="h" fact="0.33"/>
          <dgm:constr type="t" for="ch" forName="triangle6" refType="h" fact="0.66"/>
          <dgm:constr type="l" for="ch" forName="triangle6" refType="h" fact="0.165"/>
          <dgm:constr type="h" for="ch" forName="triangle6" refType="h" fact="0.33"/>
          <dgm:constr type="w" for="ch" forName="triangle6" refType="h" fact="0.33"/>
          <dgm:constr type="t" for="ch" forName="triangle7" refType="h" fact="0.66"/>
          <dgm:constr type="l" for="ch" forName="triangle7" refType="h" fact="0.33"/>
          <dgm:constr type="h" for="ch" forName="triangle7" refType="h" fact="0.33"/>
          <dgm:constr type="w" for="ch" forName="triangle7" refType="h" fact="0.33"/>
          <dgm:constr type="t" for="ch" forName="triangle8" refType="h" fact="0.66"/>
          <dgm:constr type="l" for="ch" forName="triangle8" refType="h" fact="0.495"/>
          <dgm:constr type="h" for="ch" forName="triangle8" refType="h" fact="0.33"/>
          <dgm:constr type="w" for="ch" forName="triangle8" refType="h" fact="0.33"/>
          <dgm:constr type="t" for="ch" forName="triangle9" refType="h" fact="0.66"/>
          <dgm:constr type="l" for="ch" forName="triangle9" refType="h" fact="0.66"/>
          <dgm:constr type="h" for="ch" forName="triangle9" refType="h" fact="0.33"/>
          <dgm:constr type="w" for="ch" forName="triangle9" refType="h" fact="0.33"/>
        </dgm:constrLst>
      </dgm:else>
    </dgm:choose>
    <dgm:ruleLst/>
    <dgm:choose name="Name6">
      <dgm:if name="Name7" axis="ch" ptType="node" func="cnt" op="gte" val="1">
        <dgm:layoutNode name="triangle1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triangle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8"/>
    </dgm:choose>
    <dgm:choose name="Name9">
      <dgm:if name="Name10" axis="ch" ptType="node" func="cnt" op="gte" val="2">
        <dgm:layoutNode name="triangle2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triangle" r:blip="">
            <dgm:adjLst/>
          </dgm:shape>
          <dgm:choose name="Name11">
            <dgm:if name="Name12" func="var" arg="dir" op="equ" val="norm">
              <dgm:presOf axis="ch desOrSelf" ptType="node node" st="2 1" cnt="1 0"/>
            </dgm:if>
            <dgm:else name="Name13">
              <dgm:presOf axis="ch desOrSelf" ptType="node node" st="4 1" cnt="1 0"/>
            </dgm:else>
          </dgm:choose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triangle3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rot="180" type="triangle" r:blip="">
            <dgm:adjLst/>
          </dgm:shape>
          <dgm:presOf axis="ch desOrSelf" ptType="node node" st="3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triangle4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triangle" r:blip="">
            <dgm:adjLst/>
          </dgm:shape>
          <dgm:choose name="Name14">
            <dgm:if name="Name15" func="var" arg="dir" op="equ" val="norm">
              <dgm:presOf axis="ch desOrSelf" ptType="node node" st="4 1" cnt="1 0"/>
            </dgm:if>
            <dgm:else name="Name16">
              <dgm:presOf axis="ch desOrSelf" ptType="node node" st="2 1" cnt="1 0"/>
            </dgm:else>
          </dgm:choose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17"/>
    </dgm:choose>
    <dgm:choose name="Name18">
      <dgm:if name="Name19" axis="ch" ptType="node" func="cnt" op="gte" val="5">
        <dgm:layoutNode name="triangle5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triangle" r:blip="">
            <dgm:adjLst/>
          </dgm:shape>
          <dgm:choose name="Name20">
            <dgm:if name="Name21" func="var" arg="dir" op="equ" val="norm">
              <dgm:presOf axis="ch desOrSelf" ptType="node node" st="5 1" cnt="1 0"/>
            </dgm:if>
            <dgm:else name="Name22">
              <dgm:presOf axis="ch desOrSelf" ptType="node node" st="9 1" cnt="1 0"/>
            </dgm:else>
          </dgm:choose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triangle6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rot="180" type="triangle" r:blip="">
            <dgm:adjLst/>
          </dgm:shape>
          <dgm:choose name="Name23">
            <dgm:if name="Name24" func="var" arg="dir" op="equ" val="norm">
              <dgm:presOf axis="ch desOrSelf" ptType="node node" st="6 1" cnt="1 0"/>
            </dgm:if>
            <dgm:else name="Name25">
              <dgm:presOf axis="ch desOrSelf" ptType="node node" st="8 1" cnt="1 0"/>
            </dgm:else>
          </dgm:choose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triangle7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triangle" r:blip="">
            <dgm:adjLst/>
          </dgm:shape>
          <dgm:presOf axis="ch desOrSelf" ptType="node node" st="7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triangle8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rot="180" type="triangle" r:blip="">
            <dgm:adjLst/>
          </dgm:shape>
          <dgm:choose name="Name26">
            <dgm:if name="Name27" func="var" arg="dir" op="equ" val="norm">
              <dgm:presOf axis="ch desOrSelf" ptType="node node" st="8 1" cnt="1 0"/>
            </dgm:if>
            <dgm:else name="Name28">
              <dgm:presOf axis="ch desOrSelf" ptType="node node" st="6 1" cnt="1 0"/>
            </dgm:else>
          </dgm:choose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triangle9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triangle" r:blip="">
            <dgm:adjLst/>
          </dgm:shape>
          <dgm:choose name="Name29">
            <dgm:if name="Name30" func="var" arg="dir" op="equ" val="norm">
              <dgm:presOf axis="ch desOrSelf" ptType="node node" st="9 1" cnt="1 0"/>
            </dgm:if>
            <dgm:else name="Name31">
              <dgm:presOf axis="ch desOrSelf" ptType="node node" st="5 1" cnt="1 0"/>
            </dgm:else>
          </dgm:choose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32"/>
    </dgm:choose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bProcess2">
  <dgm:title val=""/>
  <dgm:desc val=""/>
  <dgm:catLst>
    <dgm:cat type="process" pri="2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  <dgm:pt modelId="7">
          <dgm:prSet phldr="1"/>
        </dgm:pt>
        <dgm:pt modelId="8">
          <dgm:prSet phldr="1"/>
        </dgm:pt>
        <dgm:pt modelId="9">
          <dgm:prSet phldr="1"/>
        </dgm:pt>
      </dgm:ptLst>
      <dgm:cxnLst>
        <dgm:cxn modelId="10" srcId="0" destId="1" srcOrd="0" destOrd="0"/>
        <dgm:cxn modelId="11" srcId="0" destId="2" srcOrd="1" destOrd="0"/>
        <dgm:cxn modelId="12" srcId="0" destId="3" srcOrd="2" destOrd="0"/>
        <dgm:cxn modelId="13" srcId="0" destId="4" srcOrd="3" destOrd="0"/>
        <dgm:cxn modelId="14" srcId="0" destId="5" srcOrd="4" destOrd="0"/>
        <dgm:cxn modelId="15" srcId="0" destId="6" srcOrd="5" destOrd="0"/>
        <dgm:cxn modelId="16" srcId="0" destId="7" srcOrd="6" destOrd="0"/>
        <dgm:cxn modelId="17" srcId="0" destId="8" srcOrd="7" destOrd="0"/>
        <dgm:cxn modelId="18" srcId="0" destId="9" srcOrd="8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/>
    </dgm:varLst>
    <dgm:choose name="Name0">
      <dgm:if name="Name1" func="var" arg="dir" op="equ" val="norm">
        <dgm:alg type="snake">
          <dgm:param type="grDir" val="tL"/>
          <dgm:param type="flowDir" val="col"/>
          <dgm:param type="contDir" val="revDir"/>
        </dgm:alg>
      </dgm:if>
      <dgm:else name="Name2">
        <dgm:alg type="snake">
          <dgm:param type="grDir" val="tR"/>
          <dgm:param type="flowDir" val="col"/>
          <dgm:param type="contDir" val="revDi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firstNode" refType="w"/>
      <dgm:constr type="w" for="ch" forName="lastNode" refType="w" refFor="ch" refForName="firstNode" op="equ"/>
      <dgm:constr type="w" for="ch" forName="middleNode" refType="w" refFor="ch" refForName="firstNode" op="equ"/>
      <dgm:constr type="h" for="ch" ptType="sibTrans" refType="w" refFor="ch" refForName="middleNode" op="equ" fact="0.35"/>
      <dgm:constr type="sp" refType="w" refFor="ch" refForName="middleNode" fact="0.5"/>
      <dgm:constr type="connDist" for="des" ptType="sibTrans" op="equ"/>
      <dgm:constr type="primFontSz" for="ch" forName="firstNode" val="65"/>
      <dgm:constr type="primFontSz" for="ch" forName="lastNode" refType="primFontSz" refFor="ch" refForName="firstNode" op="equ"/>
      <dgm:constr type="primFontSz" for="des" forName="shape" val="65"/>
      <dgm:constr type="primFontSz" for="des" forName="shape" refType="primFontSz" refFor="ch" refForName="firstNode" op="lte"/>
      <dgm:constr type="primFontSz" for="des" forName="shape" refType="primFontSz" refFor="ch" refForName="lastNode" op="lte"/>
    </dgm:constrLst>
    <dgm:ruleLst/>
    <dgm:forEach name="Name3" axis="ch" ptType="node">
      <dgm:choose name="Name4">
        <dgm:if name="Name5" axis="self" ptType="node" func="pos" op="equ" val="1">
          <dgm:layoutNode name="firstNode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if>
        <dgm:if name="Name6" axis="self" ptType="node" func="revPos" op="equ" val="1">
          <dgm:layoutNode name="lastNode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if>
        <dgm:else name="Name7">
          <dgm:layoutNode name="middleNod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h" refType="w"/>
              <dgm:constr type="w" for="ch" forName="padding" refType="w"/>
              <dgm:constr type="h" for="ch" forName="padding" refType="h"/>
              <dgm:constr type="w" for="ch" forName="shape" refType="w" fact="0.667"/>
              <dgm:constr type="h" for="ch" forName="shape" refType="h" fact="0.667"/>
              <dgm:constr type="ctrX" for="ch" forName="shape" refType="w" fact="0.5"/>
              <dgm:constr type="ctrY" for="ch" forName="shape" refType="h" fact="0.5"/>
            </dgm:constrLst>
            <dgm:ruleLst/>
            <dgm:layoutNode name="padding">
              <dgm:alg type="sp"/>
              <dgm:shape xmlns:r="http://schemas.openxmlformats.org/officeDocument/2006/relationships" type="ellipse" r:blip="" hideGeom="1">
                <dgm:adjLst/>
              </dgm:shape>
              <dgm:presOf/>
              <dgm:constrLst/>
              <dgm:ruleLst/>
            </dgm:layoutNode>
            <dgm:layoutNode name="shape">
              <dgm:varLst>
                <dgm:bulletEnabled val="1"/>
              </dgm:varLst>
              <dgm:alg type="tx">
                <dgm:param type="txAnchorVertCh" val="mid"/>
              </dgm:alg>
              <dgm:shape xmlns:r="http://schemas.openxmlformats.org/officeDocument/2006/relationships" type="ellipse" r:blip="">
                <dgm:adjLst/>
              </dgm:shape>
              <dgm:presOf axis="desOrSelf" ptType="node"/>
              <dgm:constrLst>
                <dgm:constr type="h" refType="w"/>
                <dgm:constr type="tMarg" refType="primFontSz" fact="0.1"/>
                <dgm:constr type="bMarg" refType="primFontSz" fact="0.1"/>
                <dgm:constr type="lMarg" refType="primFontSz" fact="0.1"/>
                <dgm:constr type="rMarg" refType="primFontSz" fact="0.1"/>
              </dgm:constrLst>
              <dgm:ruleLst>
                <dgm:rule type="primFontSz" val="5" fact="NaN" max="NaN"/>
              </dgm:ruleLst>
            </dgm:layoutNode>
          </dgm:layoutNode>
        </dgm:else>
      </dgm:choose>
      <dgm:forEach name="Name8" axis="followSib" ptType="sibTrans" cnt="1">
        <dgm:layoutNode name="sibTrans">
          <dgm:choose name="Name9">
            <dgm:if name="Name10" func="var" arg="dir" op="equ" val="norm">
              <dgm:choose name="Name11">
                <dgm:if name="Name12" axis="self" ptType="sibTrans" func="pos" op="equ" val="1">
                  <dgm:alg type="conn">
                    <dgm:param type="begPts" val="auto"/>
                    <dgm:param type="endPts" val="auto"/>
                    <dgm:param type="srcNode" val="firstNode"/>
                    <dgm:param type="dstNode" val="shape"/>
                  </dgm:alg>
                </dgm:if>
                <dgm:if name="Name13" axis="self" ptType="sibTrans" func="revPos" op="equ" val="1">
                  <dgm:alg type="conn">
                    <dgm:param type="begPts" val="auto"/>
                    <dgm:param type="endPts" val="auto"/>
                    <dgm:param type="srcNode" val="shape"/>
                    <dgm:param type="dstNode" val="lastNode"/>
                  </dgm:alg>
                </dgm:if>
                <dgm:else name="Name14">
                  <dgm:alg type="conn">
                    <dgm:param type="begPts" val="auto"/>
                    <dgm:param type="endPts" val="auto"/>
                    <dgm:param type="srcNode" val="shape"/>
                    <dgm:param type="dstNode" val="shape"/>
                  </dgm:alg>
                </dgm:else>
              </dgm:choose>
            </dgm:if>
            <dgm:else name="Name15">
              <dgm:choose name="Name16">
                <dgm:if name="Name17" axis="self" ptType="sibTrans" func="pos" op="equ" val="1">
                  <dgm:alg type="conn">
                    <dgm:param type="begPts" val="auto"/>
                    <dgm:param type="endPts" val="auto"/>
                    <dgm:param type="srcNode" val="firstNode"/>
                    <dgm:param type="dstNode" val="shape"/>
                  </dgm:alg>
                </dgm:if>
                <dgm:if name="Name18" axis="self" ptType="sibTrans" func="revPos" op="equ" val="1">
                  <dgm:alg type="conn">
                    <dgm:param type="begPts" val="auto"/>
                    <dgm:param type="endPts" val="auto"/>
                    <dgm:param type="srcNode" val="shape"/>
                    <dgm:param type="dstNode" val="lastNode"/>
                  </dgm:alg>
                </dgm:if>
                <dgm:else name="Name19">
                  <dgm:alg type="conn">
                    <dgm:param type="begPts" val="auto"/>
                    <dgm:param type="endPts" val="auto"/>
                    <dgm:param type="srcNode" val="shape"/>
                    <dgm:param type="dstNode" val="shape"/>
                  </dgm:alg>
                </dgm:else>
              </dgm:choose>
            </dgm:else>
          </dgm:choose>
          <dgm:shape xmlns:r="http://schemas.openxmlformats.org/officeDocument/2006/relationships" rot="90" type="triangle" r:blip="">
            <dgm:adjLst/>
          </dgm:shape>
          <dgm:presOf axis="self"/>
          <dgm:constrLst>
            <dgm:constr type="w" refType="h"/>
            <dgm:constr type="connDist"/>
            <dgm:constr type="begPad" refType="connDist" fact="0.25"/>
            <dgm:constr type="endPad" refType="connDist" fact="0.22"/>
          </dgm:constrLst>
          <dgm:ruleLst/>
        </dgm:layoutNode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arrow2">
  <dgm:title val=""/>
  <dgm:desc val=""/>
  <dgm:catLst>
    <dgm:cat type="process" pri="2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arrowDiagram">
    <dgm:varLst>
      <dgm:chMax val="5"/>
      <dgm:dir/>
      <dgm:resizeHandles val="exact"/>
    </dgm:varLst>
    <dgm:alg type="composite">
      <dgm:param type="ar" val="1.6"/>
    </dgm:alg>
    <dgm:shape xmlns:r="http://schemas.openxmlformats.org/officeDocument/2006/relationships" r:blip="">
      <dgm:adjLst/>
    </dgm:shape>
    <dgm:presOf/>
    <dgm:constrLst>
      <dgm:constr type="l" for="ch" forName="arrow"/>
      <dgm:constr type="t" for="ch" forName="arrow"/>
      <dgm:constr type="w" for="ch" forName="arrow" refType="w"/>
      <dgm:constr type="h" for="ch" forName="arrow" refType="h"/>
      <dgm:constr type="ctrX" for="ch" forName="arrowDiagram1" refType="w" fact="0.5"/>
      <dgm:constr type="ctrY" for="ch" forName="arrowDiagram1" refType="h" fact="0.5"/>
      <dgm:constr type="w" for="ch" forName="arrowDiagram1" refType="w"/>
      <dgm:constr type="h" for="ch" forName="arrowDiagram1" refType="h"/>
      <dgm:constr type="ctrX" for="ch" forName="arrowDiagram2" refType="w" fact="0.5"/>
      <dgm:constr type="ctrY" for="ch" forName="arrowDiagram2" refType="h" fact="0.5"/>
      <dgm:constr type="w" for="ch" forName="arrowDiagram2" refType="w"/>
      <dgm:constr type="h" for="ch" forName="arrowDiagram2" refType="h"/>
      <dgm:constr type="ctrX" for="ch" forName="arrowDiagram3" refType="w" fact="0.5"/>
      <dgm:constr type="ctrY" for="ch" forName="arrowDiagram3" refType="h" fact="0.5"/>
      <dgm:constr type="w" for="ch" forName="arrowDiagram3" refType="w"/>
      <dgm:constr type="h" for="ch" forName="arrowDiagram3" refType="h"/>
      <dgm:constr type="ctrX" for="ch" forName="arrowDiagram4" refType="w" fact="0.5"/>
      <dgm:constr type="ctrY" for="ch" forName="arrowDiagram4" refType="h" fact="0.5"/>
      <dgm:constr type="w" for="ch" forName="arrowDiagram4" refType="w"/>
      <dgm:constr type="h" for="ch" forName="arrowDiagram4" refType="h"/>
      <dgm:constr type="ctrX" for="ch" forName="arrowDiagram5" refType="w" fact="0.5"/>
      <dgm:constr type="ctrY" for="ch" forName="arrowDiagram5" refType="h" fact="0.5"/>
      <dgm:constr type="w" for="ch" forName="arrowDiagram5" refType="w"/>
      <dgm:constr type="h" for="ch" forName="arrowDiagram5" refType="h"/>
    </dgm:constrLst>
    <dgm:ruleLst/>
    <dgm:choose name="Name0">
      <dgm:if name="Name1" axis="ch" ptType="node" func="cnt" op="gte" val="1">
        <dgm:layoutNode name="arrow" styleLbl="bgShp">
          <dgm:alg type="sp"/>
          <dgm:shape xmlns:r="http://schemas.openxmlformats.org/officeDocument/2006/relationships" type="swooshArrow" r:blip="">
            <dgm:adjLst>
              <dgm:adj idx="2" val="0.25"/>
            </dgm:adjLst>
          </dgm:shape>
          <dgm:presOf/>
          <dgm:constrLst/>
          <dgm:ruleLst/>
        </dgm:layoutNode>
        <dgm:choose name="Name2">
          <dgm:if name="Name3" axis="ch" ptType="node" func="cnt" op="lt" val="1"/>
          <dgm:if name="Name4" axis="ch" ptType="node" func="cnt" op="equ" val="1">
            <dgm:layoutNode name="arrowDiagram1">
              <dgm:varLst>
                <dgm:bulletEnabled val="1"/>
              </dgm:varLst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ctrX" for="ch" forName="bullet1" refType="w" fact="0.8"/>
                <dgm:constr type="ctrY" for="ch" forName="bullet1" refType="h" fact="0.262"/>
                <dgm:constr type="w" for="ch" forName="bullet1" refType="w" fact="0.074"/>
                <dgm:constr type="h" for="ch" forName="bullet1" refType="w" refFor="ch" refForName="bullet1"/>
                <dgm:constr type="r" for="ch" forName="textBox1" refType="ctrX" refFor="ch" refForName="bullet1"/>
                <dgm:constr type="t" for="ch" forName="textBox1" refType="ctrY" refFor="ch" refForName="bullet1"/>
                <dgm:constr type="w" for="ch" forName="textBox1" refType="w" fact="0.4"/>
                <dgm:constr type="h" for="ch" forName="textBox1" refType="h" fact="0.738"/>
                <dgm:constr type="userA" refType="h" refFor="ch" refForName="bullet1" fact="0.53"/>
                <dgm:constr type="rMarg" for="ch" forName="textBox1" refType="userA" fact="2.834"/>
                <dgm:constr type="primFontSz" for="ch" ptType="node" op="equ" val="65"/>
              </dgm:constrLst>
              <dgm:ruleLst/>
              <dgm:forEach name="Name5" axis="ch" ptType="node" cnt="1">
                <dgm:layoutNode name="bullet1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1" styleLbl="revTx">
                  <dgm:varLst>
                    <dgm:bulletEnabled val="1"/>
                  </dgm:varLst>
                  <dgm:alg type="tx">
                    <dgm:param type="txAnchorVert" val="t"/>
                    <dgm:param type="parTxLTRAlign" val="r"/>
                    <dgm:param type="parTxRTLAlign" val="r"/>
                  </dgm:alg>
                  <dgm:shape xmlns:r="http://schemas.openxmlformats.org/officeDocument/2006/relationships" type="round2DiagRect" r:blip="">
                    <dgm:adjLst/>
                  </dgm:shape>
                  <dgm:presOf axis="desOrSelf" ptType="node"/>
                  <dgm:constrLst>
                    <dgm:constr type="lMarg"/>
                    <dgm:constr type="tMarg"/>
                    <dgm:constr type="bMarg"/>
                  </dgm:constrLst>
                  <dgm:ruleLst>
                    <dgm:rule type="primFontSz" val="5" fact="NaN" max="NaN"/>
                  </dgm:ruleLst>
                </dgm:layoutNode>
              </dgm:forEach>
            </dgm:layoutNode>
          </dgm:if>
          <dgm:if name="Name6" axis="ch" ptType="node" func="cnt" op="equ" val="2">
            <dgm:layoutNode name="arrowDiagram2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7">
                <dgm:if name="Name8" func="var" arg="dir" op="equ" val="norm">
                  <dgm:constrLst>
                    <dgm:constr type="ctrX" for="ch" forName="bullet2a" refType="w" fact="0.25"/>
                    <dgm:constr type="ctrY" for="ch" forName="bullet2a" refType="h" fact="0.573"/>
                    <dgm:constr type="w" for="ch" forName="bullet2a" refType="w" fact="0.035"/>
                    <dgm:constr type="h" for="ch" forName="bullet2a" refType="w" refFor="ch" refForName="bullet2a"/>
                    <dgm:constr type="l" for="ch" forName="textBox2a" refType="ctrX" refFor="ch" refForName="bullet2a"/>
                    <dgm:constr type="t" for="ch" forName="textBox2a" refType="ctrY" refFor="ch" refForName="bullet2a"/>
                    <dgm:constr type="w" for="ch" forName="textBox2a" refType="w" fact="0.325"/>
                    <dgm:constr type="h" for="ch" forName="textBox2a" refType="h" fact="0.427"/>
                    <dgm:constr type="userA" refType="h" refFor="ch" refForName="bullet2a" fact="0.53"/>
                    <dgm:constr type="lMarg" for="ch" forName="textBox2a" refType="userA" fact="2.834"/>
                    <dgm:constr type="ctrX" for="ch" forName="bullet2b" refType="w" fact="0.585"/>
                    <dgm:constr type="ctrY" for="ch" forName="bullet2b" refType="h" fact="0.338"/>
                    <dgm:constr type="w" for="ch" forName="bullet2b" refType="w" fact="0.06"/>
                    <dgm:constr type="h" for="ch" forName="bullet2b" refType="w" refFor="ch" refForName="bullet2b"/>
                    <dgm:constr type="l" for="ch" forName="textBox2b" refType="ctrX" refFor="ch" refForName="bullet2b"/>
                    <dgm:constr type="t" for="ch" forName="textBox2b" refType="ctrY" refFor="ch" refForName="bullet2b"/>
                    <dgm:constr type="w" for="ch" forName="textBox2b" refType="w" fact="0.325"/>
                    <dgm:constr type="h" for="ch" forName="textBox2b" refType="h" fact="0.662"/>
                    <dgm:constr type="userB" refType="h" refFor="ch" refForName="bullet2b" fact="0.53"/>
                    <dgm:constr type="lMarg" for="ch" forName="textBox2b" refType="userB" fact="2.834"/>
                    <dgm:constr type="primFontSz" for="ch" ptType="node" op="equ" val="65"/>
                  </dgm:constrLst>
                </dgm:if>
                <dgm:else name="Name9">
                  <dgm:constrLst>
                    <dgm:constr type="ctrX" for="ch" forName="bullet2a" refType="w" fact="0.25"/>
                    <dgm:constr type="ctrY" for="ch" forName="bullet2a" refType="h" fact="0.573"/>
                    <dgm:constr type="w" for="ch" forName="bullet2a" refType="w" fact="0.035"/>
                    <dgm:constr type="h" for="ch" forName="bullet2a" refType="w" refFor="ch" refForName="bullet2a"/>
                    <dgm:constr type="r" for="ch" forName="textBox2a" refType="ctrX" refFor="ch" refForName="bullet2a"/>
                    <dgm:constr type="b" for="ch" forName="textBox2a" refType="ctrY" refFor="ch" refForName="bullet2a"/>
                    <dgm:constr type="w" for="ch" forName="textBox2a" refType="w" fact="0.25"/>
                    <dgm:constr type="h" for="ch" forName="textBox2a" refType="h" fact="0.573"/>
                    <dgm:constr type="userA" refType="h" refFor="ch" refForName="bullet2a" fact="0.53"/>
                    <dgm:constr type="rMarg" for="ch" forName="textBox2a" refType="userA" fact="2.834"/>
                    <dgm:constr type="ctrX" for="ch" forName="bullet2b" refType="w" fact="0.585"/>
                    <dgm:constr type="ctrY" for="ch" forName="bullet2b" refType="h" fact="0.338"/>
                    <dgm:constr type="w" for="ch" forName="bullet2b" refType="w" fact="0.06"/>
                    <dgm:constr type="h" for="ch" forName="bullet2b" refType="w" refFor="ch" refForName="bullet2b"/>
                    <dgm:constr type="r" for="ch" forName="textBox2b" refType="ctrX" refFor="ch" refForName="bullet2b"/>
                    <dgm:constr type="b" for="ch" forName="textBox2b" refType="ctrY" refFor="ch" refForName="bullet2b"/>
                    <dgm:constr type="w" for="ch" forName="textBox2b" refType="w" fact="0.28"/>
                    <dgm:constr type="h" for="ch" forName="textBox2b" refType="h" fact="0.338"/>
                    <dgm:constr type="userB" refType="h" refFor="ch" refForName="bullet2b" fact="0.53"/>
                    <dgm:constr type="rMarg" for="ch" forName="textBox2b" refType="userB" fact="2.834"/>
                    <dgm:constr type="primFontSz" for="ch" ptType="node" op="equ" val="65"/>
                  </dgm:constrLst>
                </dgm:else>
              </dgm:choose>
              <dgm:ruleLst/>
              <dgm:forEach name="Name10" axis="ch" ptType="node" cnt="1">
                <dgm:layoutNode name="bullet2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2a" styleLbl="revTx">
                  <dgm:varLst>
                    <dgm:bulletEnabled val="1"/>
                  </dgm:varLst>
                  <dgm:choose name="Name11">
                    <dgm:if name="Name12" func="var" arg="dir" op="equ" val="norm">
                      <dgm:choose name="Name13">
                        <dgm:if name="Name14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5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6">
                      <dgm:choose name="Name17">
                        <dgm:if name="Name18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9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20">
                    <dgm:if name="Name21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22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23" axis="ch" ptType="node" st="2" cnt="1">
                <dgm:layoutNode name="bullet2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2b" styleLbl="revTx">
                  <dgm:varLst>
                    <dgm:bulletEnabled val="1"/>
                  </dgm:varLst>
                  <dgm:choose name="Name24">
                    <dgm:if name="Name25" func="var" arg="dir" op="equ" val="norm">
                      <dgm:choose name="Name26">
                        <dgm:if name="Name27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28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29">
                      <dgm:choose name="Name30">
                        <dgm:if name="Name31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32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33">
                    <dgm:if name="Name34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35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if>
          <dgm:if name="Name36" axis="ch" ptType="node" func="cnt" op="equ" val="3">
            <dgm:layoutNode name="arrowDiagram3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37">
                <dgm:if name="Name38" func="var" arg="dir" op="equ" val="norm">
                  <dgm:constrLst>
                    <dgm:constr type="ctrX" for="ch" forName="bullet3a" refType="w" fact="0.14"/>
                    <dgm:constr type="ctrY" for="ch" forName="bullet3a" refType="h" fact="0.711"/>
                    <dgm:constr type="w" for="ch" forName="bullet3a" refType="w" fact="0.026"/>
                    <dgm:constr type="h" for="ch" forName="bullet3a" refType="w" refFor="ch" refForName="bullet3a"/>
                    <dgm:constr type="l" for="ch" forName="textBox3a" refType="ctrX" refFor="ch" refForName="bullet3a"/>
                    <dgm:constr type="t" for="ch" forName="textBox3a" refType="ctrY" refFor="ch" refForName="bullet3a"/>
                    <dgm:constr type="w" for="ch" forName="textBox3a" refType="w" fact="0.233"/>
                    <dgm:constr type="h" for="ch" forName="textBox3a" refType="h" fact="0.289"/>
                    <dgm:constr type="userA" refType="h" refFor="ch" refForName="bullet3a" fact="0.53"/>
                    <dgm:constr type="lMarg" for="ch" forName="textBox3a" refType="userA" fact="2.834"/>
                    <dgm:constr type="ctrX" for="ch" forName="bullet3b" refType="w" fact="0.38"/>
                    <dgm:constr type="ctrY" for="ch" forName="bullet3b" refType="h" fact="0.456"/>
                    <dgm:constr type="w" for="ch" forName="bullet3b" refType="w" fact="0.047"/>
                    <dgm:constr type="h" for="ch" forName="bullet3b" refType="w" refFor="ch" refForName="bullet3b"/>
                    <dgm:constr type="l" for="ch" forName="textBox3b" refType="ctrX" refFor="ch" refForName="bullet3b"/>
                    <dgm:constr type="t" for="ch" forName="textBox3b" refType="ctrY" refFor="ch" refForName="bullet3b"/>
                    <dgm:constr type="w" for="ch" forName="textBox3b" refType="w" fact="0.24"/>
                    <dgm:constr type="h" for="ch" forName="textBox3b" refType="h" fact="0.544"/>
                    <dgm:constr type="userB" refType="h" refFor="ch" refForName="bullet3b" fact="0.53"/>
                    <dgm:constr type="lMarg" for="ch" forName="textBox3b" refType="userB" fact="2.834"/>
                    <dgm:constr type="ctrX" for="ch" forName="bullet3c" refType="w" fact="0.665"/>
                    <dgm:constr type="ctrY" for="ch" forName="bullet3c" refType="h" fact="0.305"/>
                    <dgm:constr type="w" for="ch" forName="bullet3c" refType="w" fact="0.065"/>
                    <dgm:constr type="h" for="ch" forName="bullet3c" refType="w" refFor="ch" refForName="bullet3c"/>
                    <dgm:constr type="l" for="ch" forName="textBox3c" refType="ctrX" refFor="ch" refForName="bullet3c"/>
                    <dgm:constr type="t" for="ch" forName="textBox3c" refType="ctrY" refFor="ch" refForName="bullet3c"/>
                    <dgm:constr type="w" for="ch" forName="textBox3c" refType="w" fact="0.24"/>
                    <dgm:constr type="h" for="ch" forName="textBox3c" refType="h" fact="0.695"/>
                    <dgm:constr type="userC" refType="h" refFor="ch" refForName="bullet3c" fact="0.53"/>
                    <dgm:constr type="lMarg" for="ch" forName="textBox3c" refType="userC" fact="2.834"/>
                    <dgm:constr type="primFontSz" for="ch" ptType="node" op="equ" val="65"/>
                  </dgm:constrLst>
                </dgm:if>
                <dgm:else name="Name39">
                  <dgm:constrLst>
                    <dgm:constr type="ctrX" for="ch" forName="bullet3a" refType="w" fact="0.14"/>
                    <dgm:constr type="ctrY" for="ch" forName="bullet3a" refType="h" fact="0.711"/>
                    <dgm:constr type="w" for="ch" forName="bullet3a" refType="w" fact="0.026"/>
                    <dgm:constr type="h" for="ch" forName="bullet3a" refType="w" refFor="ch" refForName="bullet3a"/>
                    <dgm:constr type="r" for="ch" forName="textBox3a" refType="ctrX" refFor="ch" refForName="bullet3a"/>
                    <dgm:constr type="b" for="ch" forName="textBox3a" refType="ctrY" refFor="ch" refForName="bullet3a"/>
                    <dgm:constr type="w" for="ch" forName="textBox3a" refType="w" fact="0.14"/>
                    <dgm:constr type="h" for="ch" forName="textBox3a" refType="h" fact="0.711"/>
                    <dgm:constr type="userA" refType="h" refFor="ch" refForName="bullet3a" fact="0.53"/>
                    <dgm:constr type="rMarg" for="ch" forName="textBox3a" refType="userA" fact="2.834"/>
                    <dgm:constr type="ctrX" for="ch" forName="bullet3b" refType="w" fact="0.38"/>
                    <dgm:constr type="ctrY" for="ch" forName="bullet3b" refType="h" fact="0.456"/>
                    <dgm:constr type="w" for="ch" forName="bullet3b" refType="w" fact="0.047"/>
                    <dgm:constr type="h" for="ch" forName="bullet3b" refType="w" refFor="ch" refForName="bullet3b"/>
                    <dgm:constr type="r" for="ch" forName="textBox3b" refType="ctrX" refFor="ch" refForName="bullet3b"/>
                    <dgm:constr type="b" for="ch" forName="textBox3b" refType="ctrY" refFor="ch" refForName="bullet3b"/>
                    <dgm:constr type="w" for="ch" forName="textBox3b" refType="w" fact="0.24"/>
                    <dgm:constr type="h" for="ch" forName="textBox3b" refType="h" fact="0.456"/>
                    <dgm:constr type="userB" refType="h" refFor="ch" refForName="bullet3b" fact="0.53"/>
                    <dgm:constr type="rMarg" for="ch" forName="textBox3b" refType="userB" fact="2.834"/>
                    <dgm:constr type="ctrX" for="ch" forName="bullet3c" refType="w" fact="0.665"/>
                    <dgm:constr type="ctrY" for="ch" forName="bullet3c" refType="h" fact="0.305"/>
                    <dgm:constr type="w" for="ch" forName="bullet3c" refType="w" fact="0.065"/>
                    <dgm:constr type="h" for="ch" forName="bullet3c" refType="w" refFor="ch" refForName="bullet3c"/>
                    <dgm:constr type="r" for="ch" forName="textBox3c" refType="ctrX" refFor="ch" refForName="bullet3c"/>
                    <dgm:constr type="b" for="ch" forName="textBox3c" refType="ctrY" refFor="ch" refForName="bullet3c"/>
                    <dgm:constr type="w" for="ch" forName="textBox3c" refType="w" fact="0.24"/>
                    <dgm:constr type="h" for="ch" forName="textBox3c" refType="h" fact="0.305"/>
                    <dgm:constr type="userC" refType="h" refFor="ch" refForName="bullet3c" fact="0.53"/>
                    <dgm:constr type="rMarg" for="ch" forName="textBox3c" refType="userC" fact="2.834"/>
                    <dgm:constr type="primFontSz" for="ch" ptType="node" op="equ" val="65"/>
                  </dgm:constrLst>
                </dgm:else>
              </dgm:choose>
              <dgm:ruleLst/>
              <dgm:forEach name="Name40" axis="ch" ptType="node" cnt="1">
                <dgm:layoutNode name="bullet3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3a" styleLbl="revTx">
                  <dgm:varLst>
                    <dgm:bulletEnabled val="1"/>
                  </dgm:varLst>
                  <dgm:choose name="Name41">
                    <dgm:if name="Name42" func="var" arg="dir" op="equ" val="norm">
                      <dgm:choose name="Name43">
                        <dgm:if name="Name44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45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46">
                      <dgm:choose name="Name47">
                        <dgm:if name="Name48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49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50">
                    <dgm:if name="Name51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52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53" axis="ch" ptType="node" st="2" cnt="1">
                <dgm:layoutNode name="bullet3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3b" styleLbl="revTx">
                  <dgm:varLst>
                    <dgm:bulletEnabled val="1"/>
                  </dgm:varLst>
                  <dgm:choose name="Name54">
                    <dgm:if name="Name55" func="var" arg="dir" op="equ" val="norm">
                      <dgm:choose name="Name56">
                        <dgm:if name="Name57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58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59">
                      <dgm:choose name="Name60">
                        <dgm:if name="Name61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62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63">
                    <dgm:if name="Name64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65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66" axis="ch" ptType="node" st="3" cnt="1">
                <dgm:layoutNode name="bullet3c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3c" styleLbl="revTx">
                  <dgm:varLst>
                    <dgm:bulletEnabled val="1"/>
                  </dgm:varLst>
                  <dgm:choose name="Name67">
                    <dgm:if name="Name68" func="var" arg="dir" op="equ" val="norm">
                      <dgm:choose name="Name69">
                        <dgm:if name="Name70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71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72">
                      <dgm:choose name="Name73">
                        <dgm:if name="Name74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75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76">
                    <dgm:if name="Name77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78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if>
          <dgm:if name="Name79" axis="ch" ptType="node" func="cnt" op="equ" val="4">
            <dgm:layoutNode name="arrowDiagram4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80">
                <dgm:if name="Name81" func="var" arg="dir" op="equ" val="norm">
                  <dgm:constrLst>
                    <dgm:constr type="ctrX" for="ch" forName="bullet4a" refType="w" fact="0.11"/>
                    <dgm:constr type="ctrY" for="ch" forName="bullet4a" refType="h" fact="0.762"/>
                    <dgm:constr type="w" for="ch" forName="bullet4a" refType="w" fact="0.023"/>
                    <dgm:constr type="h" for="ch" forName="bullet4a" refType="w" refFor="ch" refForName="bullet4a"/>
                    <dgm:constr type="l" for="ch" forName="textBox4a" refType="ctrX" refFor="ch" refForName="bullet4a"/>
                    <dgm:constr type="t" for="ch" forName="textBox4a" refType="ctrY" refFor="ch" refForName="bullet4a"/>
                    <dgm:constr type="w" for="ch" forName="textBox4a" refType="w" fact="0.171"/>
                    <dgm:constr type="h" for="ch" forName="textBox4a" refType="h" fact="0.238"/>
                    <dgm:constr type="userA" refType="h" refFor="ch" refForName="bullet4a" fact="0.53"/>
                    <dgm:constr type="lMarg" for="ch" forName="textBox4a" refType="userA" fact="2.834"/>
                    <dgm:constr type="ctrX" for="ch" forName="bullet4b" refType="w" fact="0.281"/>
                    <dgm:constr type="ctrY" for="ch" forName="bullet4b" refType="h" fact="0.543"/>
                    <dgm:constr type="w" for="ch" forName="bullet4b" refType="w" fact="0.04"/>
                    <dgm:constr type="h" for="ch" forName="bullet4b" refType="w" refFor="ch" refForName="bullet4b"/>
                    <dgm:constr type="l" for="ch" forName="textBox4b" refType="ctrX" refFor="ch" refForName="bullet4b"/>
                    <dgm:constr type="t" for="ch" forName="textBox4b" refType="ctrY" refFor="ch" refForName="bullet4b"/>
                    <dgm:constr type="w" for="ch" forName="textBox4b" refType="w" fact="0.21"/>
                    <dgm:constr type="h" for="ch" forName="textBox4b" refType="h" fact="0.457"/>
                    <dgm:constr type="userB" refType="h" refFor="ch" refForName="bullet4b" fact="0.53"/>
                    <dgm:constr type="lMarg" for="ch" forName="textBox4b" refType="userB" fact="2.834"/>
                    <dgm:constr type="ctrX" for="ch" forName="bullet4c" refType="w" fact="0.495"/>
                    <dgm:constr type="ctrY" for="ch" forName="bullet4c" refType="h" fact="0.382"/>
                    <dgm:constr type="w" for="ch" forName="bullet4c" refType="w" fact="0.053"/>
                    <dgm:constr type="h" for="ch" forName="bullet4c" refType="w" refFor="ch" refForName="bullet4c"/>
                    <dgm:constr type="l" for="ch" forName="textBox4c" refType="ctrX" refFor="ch" refForName="bullet4c"/>
                    <dgm:constr type="t" for="ch" forName="textBox4c" refType="ctrY" refFor="ch" refForName="bullet4c"/>
                    <dgm:constr type="w" for="ch" forName="textBox4c" refType="w" fact="0.21"/>
                    <dgm:constr type="h" for="ch" forName="textBox4c" refType="h" fact="0.618"/>
                    <dgm:constr type="userC" refType="h" refFor="ch" refForName="bullet4c" fact="0.53"/>
                    <dgm:constr type="lMarg" for="ch" forName="textBox4c" refType="userC" fact="2.834"/>
                    <dgm:constr type="ctrX" for="ch" forName="bullet4d" refType="w" fact="0.73"/>
                    <dgm:constr type="ctrY" for="ch" forName="bullet4d" refType="h" fact="0.283"/>
                    <dgm:constr type="w" for="ch" forName="bullet4d" refType="w" fact="0.071"/>
                    <dgm:constr type="h" for="ch" forName="bullet4d" refType="w" refFor="ch" refForName="bullet4d"/>
                    <dgm:constr type="l" for="ch" forName="textBox4d" refType="ctrX" refFor="ch" refForName="bullet4d"/>
                    <dgm:constr type="t" for="ch" forName="textBox4d" refType="ctrY" refFor="ch" refForName="bullet4d"/>
                    <dgm:constr type="w" for="ch" forName="textBox4d" refType="w" fact="0.21"/>
                    <dgm:constr type="h" for="ch" forName="textBox4d" refType="h" fact="0.717"/>
                    <dgm:constr type="userD" refType="h" refFor="ch" refForName="bullet4d" fact="0.53"/>
                    <dgm:constr type="lMarg" for="ch" forName="textBox4d" refType="userD" fact="2.834"/>
                    <dgm:constr type="primFontSz" for="ch" ptType="node" op="equ" val="65"/>
                  </dgm:constrLst>
                </dgm:if>
                <dgm:else name="Name82">
                  <dgm:constrLst>
                    <dgm:constr type="ctrX" for="ch" forName="bullet4a" refType="w" fact="0.11"/>
                    <dgm:constr type="ctrY" for="ch" forName="bullet4a" refType="h" fact="0.762"/>
                    <dgm:constr type="w" for="ch" forName="bullet4a" refType="w" fact="0.023"/>
                    <dgm:constr type="h" for="ch" forName="bullet4a" refType="w" refFor="ch" refForName="bullet4a"/>
                    <dgm:constr type="r" for="ch" forName="textBox4a" refType="ctrX" refFor="ch" refForName="bullet4a"/>
                    <dgm:constr type="b" for="ch" forName="textBox4a" refType="ctrY" refFor="ch" refForName="bullet4a"/>
                    <dgm:constr type="w" for="ch" forName="textBox4a" refType="w" fact="0.11"/>
                    <dgm:constr type="h" for="ch" forName="textBox4a" refType="h" fact="0.762"/>
                    <dgm:constr type="userA" refType="h" refFor="ch" refForName="bullet4a" fact="0.53"/>
                    <dgm:constr type="rMarg" for="ch" forName="textBox4a" refType="userA" fact="2.834"/>
                    <dgm:constr type="ctrX" for="ch" forName="bullet4b" refType="w" fact="0.281"/>
                    <dgm:constr type="ctrY" for="ch" forName="bullet4b" refType="h" fact="0.543"/>
                    <dgm:constr type="w" for="ch" forName="bullet4b" refType="w" fact="0.04"/>
                    <dgm:constr type="h" for="ch" forName="bullet4b" refType="w" refFor="ch" refForName="bullet4b"/>
                    <dgm:constr type="r" for="ch" forName="textBox4b" refType="ctrX" refFor="ch" refForName="bullet4b"/>
                    <dgm:constr type="b" for="ch" forName="textBox4b" refType="ctrY" refFor="ch" refForName="bullet4b"/>
                    <dgm:constr type="w" for="ch" forName="textBox4b" refType="w" fact="0.171"/>
                    <dgm:constr type="h" for="ch" forName="textBox4b" refType="h" fact="0.543"/>
                    <dgm:constr type="userB" refType="h" refFor="ch" refForName="bullet4b" fact="0.53"/>
                    <dgm:constr type="rMarg" for="ch" forName="textBox4b" refType="userB" fact="2.834"/>
                    <dgm:constr type="ctrX" for="ch" forName="bullet4c" refType="w" fact="0.495"/>
                    <dgm:constr type="ctrY" for="ch" forName="bullet4c" refType="h" fact="0.382"/>
                    <dgm:constr type="w" for="ch" forName="bullet4c" refType="w" fact="0.053"/>
                    <dgm:constr type="h" for="ch" forName="bullet4c" refType="w" refFor="ch" refForName="bullet4c"/>
                    <dgm:constr type="r" for="ch" forName="textBox4c" refType="ctrX" refFor="ch" refForName="bullet4c"/>
                    <dgm:constr type="b" for="ch" forName="textBox4c" refType="ctrY" refFor="ch" refForName="bullet4c"/>
                    <dgm:constr type="w" for="ch" forName="textBox4c" refType="w" fact="0.21"/>
                    <dgm:constr type="h" for="ch" forName="textBox4c" refType="h" fact="0.382"/>
                    <dgm:constr type="userC" refType="h" refFor="ch" refForName="bullet4c" fact="0.53"/>
                    <dgm:constr type="rMarg" for="ch" forName="textBox4c" refType="userC" fact="2.834"/>
                    <dgm:constr type="ctrX" for="ch" forName="bullet4d" refType="w" fact="0.73"/>
                    <dgm:constr type="ctrY" for="ch" forName="bullet4d" refType="h" fact="0.283"/>
                    <dgm:constr type="w" for="ch" forName="bullet4d" refType="w" fact="0.071"/>
                    <dgm:constr type="h" for="ch" forName="bullet4d" refType="w" refFor="ch" refForName="bullet4d"/>
                    <dgm:constr type="r" for="ch" forName="textBox4d" refType="ctrX" refFor="ch" refForName="bullet4d"/>
                    <dgm:constr type="b" for="ch" forName="textBox4d" refType="ctrY" refFor="ch" refForName="bullet4d"/>
                    <dgm:constr type="w" for="ch" forName="textBox4d" refType="w" fact="0.21"/>
                    <dgm:constr type="h" for="ch" forName="textBox4d" refType="h" fact="0.283"/>
                    <dgm:constr type="userD" refType="h" refFor="ch" refForName="bullet4d" fact="0.53"/>
                    <dgm:constr type="rMarg" for="ch" forName="textBox4d" refType="userD" fact="2.834"/>
                    <dgm:constr type="primFontSz" for="ch" ptType="node" op="equ" val="65"/>
                  </dgm:constrLst>
                </dgm:else>
              </dgm:choose>
              <dgm:ruleLst/>
              <dgm:forEach name="Name83" axis="ch" ptType="node" cnt="1">
                <dgm:layoutNode name="bullet4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a" styleLbl="revTx">
                  <dgm:varLst>
                    <dgm:bulletEnabled val="1"/>
                  </dgm:varLst>
                  <dgm:choose name="Name84">
                    <dgm:if name="Name85" func="var" arg="dir" op="equ" val="norm">
                      <dgm:choose name="Name86">
                        <dgm:if name="Name87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88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89">
                      <dgm:choose name="Name90">
                        <dgm:if name="Name91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92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93">
                    <dgm:if name="Name94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95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96" axis="ch" ptType="node" st="2" cnt="1">
                <dgm:layoutNode name="bullet4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b" styleLbl="revTx">
                  <dgm:varLst>
                    <dgm:bulletEnabled val="1"/>
                  </dgm:varLst>
                  <dgm:choose name="Name97">
                    <dgm:if name="Name98" func="var" arg="dir" op="equ" val="norm">
                      <dgm:choose name="Name99">
                        <dgm:if name="Name100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01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05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06">
                    <dgm:if name="Name107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08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09" axis="ch" ptType="node" st="3" cnt="1">
                <dgm:layoutNode name="bullet4c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c" styleLbl="revTx">
                  <dgm:varLst>
                    <dgm:bulletEnabled val="1"/>
                  </dgm:varLst>
                  <dgm:choose name="Name110">
                    <dgm:if name="Name111" func="var" arg="dir" op="equ" val="norm">
                      <dgm:choose name="Name112">
                        <dgm:if name="Name113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14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15">
                      <dgm:choose name="Name116">
                        <dgm:if name="Name117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18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19">
                    <dgm:if name="Name120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21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22" axis="ch" ptType="node" st="4" cnt="1">
                <dgm:layoutNode name="bullet4d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d" styleLbl="revTx">
                  <dgm:varLst>
                    <dgm:bulletEnabled val="1"/>
                  </dgm:varLst>
                  <dgm:choose name="Name123">
                    <dgm:if name="Name124" func="var" arg="dir" op="equ" val="norm">
                      <dgm:choose name="Name125">
                        <dgm:if name="Name126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27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28">
                      <dgm:choose name="Name129">
                        <dgm:if name="Name130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31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32">
                    <dgm:if name="Name133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34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if>
          <dgm:else name="Name135">
            <dgm:layoutNode name="arrowDiagram5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136">
                <dgm:if name="Name137" func="var" arg="dir" op="equ" val="norm">
                  <dgm:constrLst>
                    <dgm:constr type="ctrX" for="ch" forName="bullet5a" refType="w" fact="0.11"/>
                    <dgm:constr type="ctrY" for="ch" forName="bullet5a" refType="h" fact="0.762"/>
                    <dgm:constr type="w" for="ch" forName="bullet5a" refType="w" fact="0.023"/>
                    <dgm:constr type="h" for="ch" forName="bullet5a" refType="w" refFor="ch" refForName="bullet5a"/>
                    <dgm:constr type="l" for="ch" forName="textBox5a" refType="ctrX" refFor="ch" refForName="bullet5a"/>
                    <dgm:constr type="t" for="ch" forName="textBox5a" refType="ctrY" refFor="ch" refForName="bullet5a"/>
                    <dgm:constr type="w" for="ch" forName="textBox5a" refType="w" fact="0.131"/>
                    <dgm:constr type="h" for="ch" forName="textBox5a" refType="h" fact="0.238"/>
                    <dgm:constr type="userA" refType="h" refFor="ch" refForName="bullet5a" fact="0.53"/>
                    <dgm:constr type="lMarg" for="ch" forName="textBox5a" refType="userA" fact="2.834"/>
                    <dgm:constr type="ctrX" for="ch" forName="bullet5b" refType="w" fact="0.241"/>
                    <dgm:constr type="ctrY" for="ch" forName="bullet5b" refType="h" fact="0.581"/>
                    <dgm:constr type="w" for="ch" forName="bullet5b" refType="w" fact="0.036"/>
                    <dgm:constr type="h" for="ch" forName="bullet5b" refType="w" refFor="ch" refForName="bullet5b"/>
                    <dgm:constr type="l" for="ch" forName="textBox5b" refType="ctrX" refFor="ch" refForName="bullet5b"/>
                    <dgm:constr type="t" for="ch" forName="textBox5b" refType="ctrY" refFor="ch" refForName="bullet5b"/>
                    <dgm:constr type="w" for="ch" forName="textBox5b" refType="w" fact="0.166"/>
                    <dgm:constr type="h" for="ch" forName="textBox5b" refType="h" fact="0.419"/>
                    <dgm:constr type="userB" refType="h" refFor="ch" refForName="bullet5b" fact="0.53"/>
                    <dgm:constr type="lMarg" for="ch" forName="textBox5b" refType="userB" fact="2.834"/>
                    <dgm:constr type="ctrX" for="ch" forName="bullet5c" refType="w" fact="0.407"/>
                    <dgm:constr type="ctrY" for="ch" forName="bullet5c" refType="h" fact="0.438"/>
                    <dgm:constr type="w" for="ch" forName="bullet5c" refType="w" fact="0.048"/>
                    <dgm:constr type="h" for="ch" forName="bullet5c" refType="w" refFor="ch" refForName="bullet5c"/>
                    <dgm:constr type="l" for="ch" forName="textBox5c" refType="ctrX" refFor="ch" refForName="bullet5c"/>
                    <dgm:constr type="t" for="ch" forName="textBox5c" refType="ctrY" refFor="ch" refForName="bullet5c"/>
                    <dgm:constr type="w" for="ch" forName="textBox5c" refType="w" fact="0.193"/>
                    <dgm:constr type="h" for="ch" forName="textBox5c" refType="h" fact="0.562"/>
                    <dgm:constr type="userC" refType="h" refFor="ch" refForName="bullet5c" fact="0.53"/>
                    <dgm:constr type="lMarg" for="ch" forName="textBox5c" refType="userC" fact="2.834"/>
                    <dgm:constr type="ctrX" for="ch" forName="bullet5d" refType="w" fact="0.6"/>
                    <dgm:constr type="ctrY" for="ch" forName="bullet5d" refType="h" fact="0.33"/>
                    <dgm:constr type="w" for="ch" forName="bullet5d" refType="w" fact="0.062"/>
                    <dgm:constr type="h" for="ch" forName="bullet5d" refType="w" refFor="ch" refForName="bullet5d"/>
                    <dgm:constr type="l" for="ch" forName="textBox5d" refType="ctrX" refFor="ch" refForName="bullet5d"/>
                    <dgm:constr type="t" for="ch" forName="textBox5d" refType="ctrY" refFor="ch" refForName="bullet5d"/>
                    <dgm:constr type="w" for="ch" forName="textBox5d" refType="w" fact="0.2"/>
                    <dgm:constr type="h" for="ch" forName="textBox5d" refType="h" fact="0.67"/>
                    <dgm:constr type="userD" refType="h" refFor="ch" refForName="bullet5d" fact="0.53"/>
                    <dgm:constr type="lMarg" for="ch" forName="textBox5d" refType="userD" fact="2.834"/>
                    <dgm:constr type="ctrX" for="ch" forName="bullet5e" refType="w" fact="0.8"/>
                    <dgm:constr type="ctrY" for="ch" forName="bullet5e" refType="h" fact="0.264"/>
                    <dgm:constr type="w" for="ch" forName="bullet5e" refType="w" fact="0.079"/>
                    <dgm:constr type="h" for="ch" forName="bullet5e" refType="w" refFor="ch" refForName="bullet5e"/>
                    <dgm:constr type="l" for="ch" forName="textBox5e" refType="ctrX" refFor="ch" refForName="bullet5e"/>
                    <dgm:constr type="t" for="ch" forName="textBox5e" refType="ctrY" refFor="ch" refForName="bullet5e"/>
                    <dgm:constr type="w" for="ch" forName="textBox5e" refType="w" fact="0.2"/>
                    <dgm:constr type="h" for="ch" forName="textBox5e" refType="h" fact="0.736"/>
                    <dgm:constr type="userE" refType="h" refFor="ch" refForName="bullet5e" fact="0.53"/>
                    <dgm:constr type="lMarg" for="ch" forName="textBox5e" refType="userE" fact="2.834"/>
                    <dgm:constr type="primFontSz" for="ch" ptType="node" op="equ" val="65"/>
                  </dgm:constrLst>
                </dgm:if>
                <dgm:else name="Name138">
                  <dgm:constrLst>
                    <dgm:constr type="ctrX" for="ch" forName="bullet5a" refType="w" fact="0.11"/>
                    <dgm:constr type="ctrY" for="ch" forName="bullet5a" refType="h" fact="0.762"/>
                    <dgm:constr type="w" for="ch" forName="bullet5a" refType="w" fact="0.023"/>
                    <dgm:constr type="h" for="ch" forName="bullet5a" refType="w" refFor="ch" refForName="bullet5a"/>
                    <dgm:constr type="r" for="ch" forName="textBox5a" refType="ctrX" refFor="ch" refForName="bullet5a"/>
                    <dgm:constr type="b" for="ch" forName="textBox5a" refType="ctrY" refFor="ch" refForName="bullet5a"/>
                    <dgm:constr type="w" for="ch" forName="textBox5a" refType="w" fact="0.11"/>
                    <dgm:constr type="h" for="ch" forName="textBox5a" refType="h" fact="0.762"/>
                    <dgm:constr type="userA" refType="h" refFor="ch" refForName="bullet5a" fact="0.53"/>
                    <dgm:constr type="rMarg" for="ch" forName="textBox5a" refType="userA" fact="2.834"/>
                    <dgm:constr type="ctrX" for="ch" forName="bullet5b" refType="w" fact="0.241"/>
                    <dgm:constr type="ctrY" for="ch" forName="bullet5b" refType="h" fact="0.581"/>
                    <dgm:constr type="w" for="ch" forName="bullet5b" refType="w" fact="0.036"/>
                    <dgm:constr type="h" for="ch" forName="bullet5b" refType="w" refFor="ch" refForName="bullet5b"/>
                    <dgm:constr type="r" for="ch" forName="textBox5b" refType="ctrX" refFor="ch" refForName="bullet5b"/>
                    <dgm:constr type="b" for="ch" forName="textBox5b" refType="ctrY" refFor="ch" refForName="bullet5b"/>
                    <dgm:constr type="w" for="ch" forName="textBox5b" refType="w" fact="0.131"/>
                    <dgm:constr type="h" for="ch" forName="textBox5b" refType="h" fact="0.581"/>
                    <dgm:constr type="userB" refType="h" refFor="ch" refForName="bullet5b" fact="0.53"/>
                    <dgm:constr type="rMarg" for="ch" forName="textBox5b" refType="userB" fact="2.834"/>
                    <dgm:constr type="ctrX" for="ch" forName="bullet5c" refType="w" fact="0.407"/>
                    <dgm:constr type="ctrY" for="ch" forName="bullet5c" refType="h" fact="0.438"/>
                    <dgm:constr type="w" for="ch" forName="bullet5c" refType="w" fact="0.048"/>
                    <dgm:constr type="h" for="ch" forName="bullet5c" refType="w" refFor="ch" refForName="bullet5c"/>
                    <dgm:constr type="r" for="ch" forName="textBox5c" refType="ctrX" refFor="ch" refForName="bullet5c"/>
                    <dgm:constr type="b" for="ch" forName="textBox5c" refType="ctrY" refFor="ch" refForName="bullet5c"/>
                    <dgm:constr type="w" for="ch" forName="textBox5c" refType="w" fact="0.166"/>
                    <dgm:constr type="h" for="ch" forName="textBox5c" refType="h" fact="0.438"/>
                    <dgm:constr type="userC" refType="h" refFor="ch" refForName="bullet5c" fact="0.53"/>
                    <dgm:constr type="rMarg" for="ch" forName="textBox5c" refType="userC" fact="2.834"/>
                    <dgm:constr type="ctrX" for="ch" forName="bullet5d" refType="w" fact="0.6"/>
                    <dgm:constr type="ctrY" for="ch" forName="bullet5d" refType="h" fact="0.33"/>
                    <dgm:constr type="w" for="ch" forName="bullet5d" refType="w" fact="0.062"/>
                    <dgm:constr type="h" for="ch" forName="bullet5d" refType="w" refFor="ch" refForName="bullet5d"/>
                    <dgm:constr type="r" for="ch" forName="textBox5d" refType="ctrX" refFor="ch" refForName="bullet5d"/>
                    <dgm:constr type="b" for="ch" forName="textBox5d" refType="ctrY" refFor="ch" refForName="bullet5d"/>
                    <dgm:constr type="w" for="ch" forName="textBox5d" refType="w" fact="0.193"/>
                    <dgm:constr type="h" for="ch" forName="textBox5d" refType="h" fact="0.33"/>
                    <dgm:constr type="userD" refType="h" refFor="ch" refForName="bullet5d" fact="0.53"/>
                    <dgm:constr type="rMarg" for="ch" forName="textBox5d" refType="userD" fact="2.834"/>
                    <dgm:constr type="ctrX" for="ch" forName="bullet5e" refType="w" fact="0.8"/>
                    <dgm:constr type="ctrY" for="ch" forName="bullet5e" refType="h" fact="0.264"/>
                    <dgm:constr type="w" for="ch" forName="bullet5e" refType="w" fact="0.079"/>
                    <dgm:constr type="h" for="ch" forName="bullet5e" refType="w" refFor="ch" refForName="bullet5e"/>
                    <dgm:constr type="r" for="ch" forName="textBox5e" refType="ctrX" refFor="ch" refForName="bullet5e"/>
                    <dgm:constr type="b" for="ch" forName="textBox5e" refType="ctrY" refFor="ch" refForName="bullet5e"/>
                    <dgm:constr type="w" for="ch" forName="textBox5e" refType="w" fact="0.2"/>
                    <dgm:constr type="h" for="ch" forName="textBox5e" refType="h" fact="0.264"/>
                    <dgm:constr type="userE" refType="h" refFor="ch" refForName="bullet5e" fact="0.53"/>
                    <dgm:constr type="rMarg" for="ch" forName="textBox5e" refType="userE" fact="2.834"/>
                    <dgm:constr type="primFontSz" for="ch" ptType="node" op="equ" val="65"/>
                  </dgm:constrLst>
                </dgm:else>
              </dgm:choose>
              <dgm:ruleLst/>
              <dgm:forEach name="Name139" axis="ch" ptType="node" cnt="1">
                <dgm:layoutNode name="bullet5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a" styleLbl="revTx">
                  <dgm:varLst>
                    <dgm:bulletEnabled val="1"/>
                  </dgm:varLst>
                  <dgm:choose name="Name140">
                    <dgm:if name="Name141" func="var" arg="dir" op="equ" val="norm">
                      <dgm:choose name="Name142">
                        <dgm:if name="Name143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44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45">
                      <dgm:choose name="Name146">
                        <dgm:if name="Name147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48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49">
                    <dgm:if name="Name150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51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52" axis="ch" ptType="node" st="2" cnt="1">
                <dgm:layoutNode name="bullet5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b" styleLbl="revTx">
                  <dgm:varLst>
                    <dgm:bulletEnabled val="1"/>
                  </dgm:varLst>
                  <dgm:choose name="Name153">
                    <dgm:if name="Name154" func="var" arg="dir" op="equ" val="norm">
                      <dgm:choose name="Name155">
                        <dgm:if name="Name156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57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58">
                      <dgm:choose name="Name159">
                        <dgm:if name="Name160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61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62">
                    <dgm:if name="Name163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64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65" axis="ch" ptType="node" st="3" cnt="1">
                <dgm:layoutNode name="bullet5c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c" styleLbl="revTx">
                  <dgm:varLst>
                    <dgm:bulletEnabled val="1"/>
                  </dgm:varLst>
                  <dgm:choose name="Name166">
                    <dgm:if name="Name167" func="var" arg="dir" op="equ" val="norm">
                      <dgm:choose name="Name168">
                        <dgm:if name="Name169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70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71">
                      <dgm:choose name="Name172">
                        <dgm:if name="Name173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74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75">
                    <dgm:if name="Name176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77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78" axis="ch" ptType="node" st="4" cnt="1">
                <dgm:layoutNode name="bullet5d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d" styleLbl="revTx">
                  <dgm:varLst>
                    <dgm:bulletEnabled val="1"/>
                  </dgm:varLst>
                  <dgm:choose name="Name179">
                    <dgm:if name="Name180" func="var" arg="dir" op="equ" val="norm">
                      <dgm:choose name="Name181">
                        <dgm:if name="Name182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83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84">
                      <dgm:choose name="Name185">
                        <dgm:if name="Name186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87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88">
                    <dgm:if name="Name189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90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91" axis="ch" ptType="node" st="5" cnt="1">
                <dgm:layoutNode name="bullet5e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e" styleLbl="revTx">
                  <dgm:varLst>
                    <dgm:bulletEnabled val="1"/>
                  </dgm:varLst>
                  <dgm:choose name="Name192">
                    <dgm:if name="Name193" func="var" arg="dir" op="equ" val="norm">
                      <dgm:choose name="Name194">
                        <dgm:if name="Name195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96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97">
                      <dgm:choose name="Name198">
                        <dgm:if name="Name199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200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201">
                    <dgm:if name="Name202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203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else>
        </dgm:choose>
      </dgm:if>
      <dgm:else name="Name204"/>
    </dgm:choose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hList7">
  <dgm:title val=""/>
  <dgm:desc val=""/>
  <dgm:catLst>
    <dgm:cat type="list" pri="12000"/>
    <dgm:cat type="process" pri="20000"/>
    <dgm:cat type="relationship" pri="14000"/>
    <dgm:cat type="convert" pri="8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fgShape" refType="w" fact="0.92"/>
      <dgm:constr type="h" for="ch" forName="fgShape" refType="h" fact="0.15"/>
      <dgm:constr type="b" for="ch" forName="fgShape" refType="h" fact="0.95"/>
      <dgm:constr type="ctrX" for="ch" forName="fgShape" refType="w" fact="0.5"/>
      <dgm:constr type="w" for="ch" forName="linComp" refType="w"/>
      <dgm:constr type="h" for="ch" forName="linComp" refType="h"/>
      <dgm:constr type="ctrX" for="ch" forName="linComp" refType="w" fact="0.5"/>
    </dgm:constrLst>
    <dgm:ruleLst/>
    <dgm:layoutNode name="fgShape" styleLbl="fgShp">
      <dgm:alg type="sp"/>
      <dgm:shape xmlns:r="http://schemas.openxmlformats.org/officeDocument/2006/relationships" type="leftRightArrow" r:blip="" zOrderOff="99999">
        <dgm:adjLst/>
      </dgm:shape>
      <dgm:presOf/>
      <dgm:constrLst/>
      <dgm:ruleLst/>
    </dgm:layoutNode>
    <dgm:layoutNode name="linComp">
      <dgm:choose name="Name1">
        <dgm:if name="Name2" func="var" arg="dir" op="equ" val="norm">
          <dgm:alg type="lin"/>
        </dgm:if>
        <dgm:else name="Name3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Node" refType="w"/>
        <dgm:constr type="h" for="ch" forName="compNode" refType="h"/>
        <dgm:constr type="w" for="ch" ptType="sibTrans" refType="w" refFor="ch" refForName="compNode" fact="0.03"/>
        <dgm:constr type="primFontSz" for="des" ptType="node" op="equ" val="65"/>
      </dgm:constrLst>
      <dgm:ruleLst/>
      <dgm:forEach name="nodesForEach" axis="ch" ptType="node">
        <dgm:layoutNode name="comp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ch" forName="bkgdShape" refType="w"/>
            <dgm:constr type="h" for="ch" forName="bkgdShape" refType="h"/>
            <dgm:constr type="w" for="ch" forName="nodeTx" refType="w"/>
            <dgm:constr type="h" for="ch" forName="nodeTx" refType="h" fact="0.4"/>
            <dgm:constr type="b" for="ch" forName="nodeTx" refType="h" fact="0.8"/>
            <dgm:constr type="w" for="ch" forName="invisiNode" refType="w" fact="0.01"/>
            <dgm:constr type="h" for="ch" forName="invisiNode" refType="h" fact="0.06"/>
            <dgm:constr type="t" for="ch" forName="invisiNode"/>
            <dgm:constr type="ctrX" for="ch" forName="invisiNode" refType="w" fact="0.5"/>
            <dgm:constr type="h" for="ch" forName="imagNode" refType="h" fact="0.333"/>
            <dgm:constr type="w" for="ch" forName="imagNode" refType="h" refFor="ch" refForName="imagNode"/>
            <dgm:constr type="ctrX" for="ch" forName="imagNode" refType="w" fact="0.5"/>
            <dgm:constr type="t" for="ch" forName="imagNode" refType="h" fact="0.06"/>
            <dgm:constr type="w" for="ch" forName="imagNode" refType="w" op="lte" fact="0.94"/>
          </dgm:constrLst>
          <dgm:ruleLst/>
          <dgm:layoutNode name="bkgdShape">
            <dgm:alg type="sp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nodeTx">
            <dgm:varLst>
              <dgm:bulletEnabled val="1"/>
            </dgm:varLst>
            <dgm:alg type="tx">
              <dgm:param type="txAnchorVert" val="mid"/>
              <dgm:param type="txAnchorHorzCh" val="ctr"/>
              <dgm:param type="stBulletLvl" val="2"/>
            </dgm:alg>
            <dgm:shape xmlns:r="http://schemas.openxmlformats.org/officeDocument/2006/relationships" type="rect" r:blip="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  <dgm:layoutNode name="invisiNode">
            <dgm:alg type="sp"/>
            <dgm:shape xmlns:r="http://schemas.openxmlformats.org/officeDocument/2006/relationships" type="roundRect" r:blip="" hideGeom="1">
              <dgm:adjLst>
                <dgm:adj idx="1" val="0.1"/>
              </dgm:adjLst>
            </dgm:shape>
            <dgm:presOf/>
            <dgm:constrLst/>
            <dgm:ruleLst/>
          </dgm:layoutNode>
          <dgm:layoutNode name="imagNode" styleLbl="fgImgPlace1">
            <dgm:alg type="sp"/>
            <dgm:shape xmlns:r="http://schemas.openxmlformats.org/officeDocument/2006/relationships" type="ellipse" r:blip="" blipPhldr="1">
              <dgm:adjLst/>
            </dgm:shape>
            <dgm:presOf/>
            <dgm:constrLst/>
            <dgm:ruleLst/>
          </dgm:layoutNode>
        </dgm:layoutNode>
        <dgm:forEach name="sibTransForEach" axis="followSib" ptType="sibTrans" cnt="1">
          <dgm:layoutNode name="sibTrans">
            <dgm:alg type="sp"/>
            <dgm:shape xmlns:r="http://schemas.openxmlformats.org/officeDocument/2006/relationships" type="rect" r:blip="" hideGeom="1">
              <dgm:adjLst/>
            </dgm:shape>
            <dgm:presOf axis="self"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2">
  <dgm:title val=""/>
  <dgm:desc val=""/>
  <dgm:catLst>
    <dgm:cat type="pyramid" pri="3000"/>
    <dgm:cat type="list" pri="21000"/>
    <dgm:cat type="convert" pri="1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compositeShape">
    <dgm:alg type="composite"/>
    <dgm:shape xmlns:r="http://schemas.openxmlformats.org/officeDocument/2006/relationships" r:blip="">
      <dgm:adjLst/>
    </dgm:shape>
    <dgm:presOf/>
    <dgm:varLst>
      <dgm:dir/>
      <dgm:resizeHandles/>
    </dgm:varLst>
    <dgm:choose name="Name0">
      <dgm:if name="Name1" func="var" arg="dir" op="equ" val="norm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l" for="ch" forName="theList" refType="w" refFor="ch" refForName="pyramid" fact="0.5"/>
          <dgm:constr type="h" for="des" forName="aSpace" refType="h" fact="0.1"/>
        </dgm:constrLst>
      </dgm:if>
      <dgm:else name="Name2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r" for="ch" forName="theList" refType="w" refFor="ch" refForName="pyramid" fact="0.5"/>
          <dgm:constr type="h" for="des" forName="aSpace" refType="h" fact="0.1"/>
        </dgm:constrLst>
      </dgm:else>
    </dgm:choose>
    <dgm:ruleLst/>
    <dgm:choose name="Name3">
      <dgm:if name="Name4" axis="ch" ptType="node" func="cnt" op="gte" val="1">
        <dgm:layoutNode name="pyramid" styleLbl="node1">
          <dgm:alg type="sp"/>
          <dgm:shape xmlns:r="http://schemas.openxmlformats.org/officeDocument/2006/relationships" type="triangle" r:blip="">
            <dgm:adjLst/>
          </dgm:shape>
          <dgm:presOf/>
          <dgm:constrLst/>
          <dgm:ruleLst/>
        </dgm:layoutNode>
        <dgm:layoutNode name="theList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aNode" refType="w"/>
            <dgm:constr type="h" for="ch" forName="aNode" refType="h"/>
            <dgm:constr type="primFontSz" for="ch" ptType="node" op="equ"/>
          </dgm:constrLst>
          <dgm:ruleLst/>
          <dgm:forEach name="aNodeForEach" axis="ch" ptType="node">
            <dgm:layoutNode name="aNode" styleLbl="fgAcc1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layoutNode name="a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layoutNode>
      </dgm:if>
      <dgm:else name="Name5"/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matrix1">
  <dgm:title val=""/>
  <dgm:desc val=""/>
  <dgm:catLst>
    <dgm:cat type="matrix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3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3" destOrd="0"/>
      </dgm:cxnLst>
      <dgm:bg/>
      <dgm:whole/>
    </dgm:dataModel>
  </dgm:clrData>
  <dgm:layoutNode name="diagram">
    <dgm:varLst>
      <dgm:chMax val="1"/>
      <dgm:dir/>
      <dgm:animLvl val="ctr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ctrX" for="ch" forName="matrix" refType="w" fact="0.5"/>
      <dgm:constr type="ctrY" for="ch" forName="matrix" refType="h" fact="0.5"/>
      <dgm:constr type="w" for="ch" forName="matrix" refType="w"/>
      <dgm:constr type="h" for="ch" forName="matrix" refType="h"/>
      <dgm:constr type="ctrX" for="ch" forName="centerTile" refType="w" fact="0.5"/>
      <dgm:constr type="ctrY" for="ch" forName="centerTile" refType="h" fact="0.5"/>
      <dgm:constr type="w" for="ch" forName="centerTile" refType="w" fact="0.3"/>
      <dgm:constr type="h" for="ch" forName="centerTile" refType="h" fact="0.25"/>
      <dgm:constr type="primFontSz" for="des" ptType="node" op="equ" val="65"/>
    </dgm:constrLst>
    <dgm:ruleLst/>
    <dgm:choose name="Name0">
      <dgm:if name="Name1" axis="ch" ptType="node" func="cnt" op="gte" val="1">
        <dgm:layoutNode name="matrix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l" for="ch" forName="tile1"/>
            <dgm:constr type="t" for="ch" forName="tile1"/>
            <dgm:constr type="r" for="ch" forName="tile1" refType="w" fact="0.5"/>
            <dgm:constr type="b" for="ch" forName="tile1" refType="h" fact="0.5"/>
            <dgm:constr type="l" for="ch" forName="tile1text" refType="l" refFor="ch" refForName="tile1"/>
            <dgm:constr type="t" for="ch" forName="tile1text" refType="t" refFor="ch" refForName="tile1"/>
            <dgm:constr type="w" for="ch" forName="tile1text" refType="w" refFor="ch" refForName="tile1"/>
            <dgm:constr type="h" for="ch" forName="tile1text" refType="h" refFor="ch" refForName="tile1" fact="0.75"/>
            <dgm:constr type="r" for="ch" forName="tile2" refType="w"/>
            <dgm:constr type="t" for="ch" forName="tile2"/>
            <dgm:constr type="l" for="ch" forName="tile2" refType="w" fact="0.5"/>
            <dgm:constr type="b" for="ch" forName="tile2" refType="h" fact="0.5"/>
            <dgm:constr type="r" for="ch" forName="tile2text" refType="r" refFor="ch" refForName="tile2"/>
            <dgm:constr type="t" for="ch" forName="tile2text" refType="t" refFor="ch" refForName="tile2"/>
            <dgm:constr type="w" for="ch" forName="tile2text" refType="w" refFor="ch" refForName="tile2"/>
            <dgm:constr type="h" for="ch" forName="tile2text" refType="h" refFor="ch" refForName="tile2" fact="0.75"/>
            <dgm:constr type="l" for="ch" forName="tile3"/>
            <dgm:constr type="b" for="ch" forName="tile3" refType="h"/>
            <dgm:constr type="r" for="ch" forName="tile3" refType="w" fact="0.5"/>
            <dgm:constr type="t" for="ch" forName="tile3" refType="h" fact="0.5"/>
            <dgm:constr type="l" for="ch" forName="tile3text" refType="l" refFor="ch" refForName="tile3"/>
            <dgm:constr type="b" for="ch" forName="tile3text" refType="b" refFor="ch" refForName="tile3"/>
            <dgm:constr type="w" for="ch" forName="tile3text" refType="w" refFor="ch" refForName="tile3"/>
            <dgm:constr type="h" for="ch" forName="tile3text" refType="h" refFor="ch" refForName="tile3" fact="0.75"/>
            <dgm:constr type="r" for="ch" forName="tile4" refType="w"/>
            <dgm:constr type="b" for="ch" forName="tile4" refType="h"/>
            <dgm:constr type="l" for="ch" forName="tile4" refType="w" fact="0.5"/>
            <dgm:constr type="t" for="ch" forName="tile4" refType="h" fact="0.5"/>
            <dgm:constr type="r" for="ch" forName="tile4text" refType="r" refFor="ch" refForName="tile4"/>
            <dgm:constr type="b" for="ch" forName="tile4text" refType="b" refFor="ch" refForName="tile4"/>
            <dgm:constr type="w" for="ch" forName="tile4text" refType="w" refFor="ch" refForName="tile4"/>
            <dgm:constr type="h" for="ch" forName="tile4text" refType="h" refFor="ch" refForName="tile4" fact="0.75"/>
          </dgm:constrLst>
          <dgm:ruleLst/>
          <dgm:layoutNode name="tile1" styleLbl="node1">
            <dgm:alg type="sp"/>
            <dgm:shape xmlns:r="http://schemas.openxmlformats.org/officeDocument/2006/relationships" rot="270" type="round1Rect" r:blip="">
              <dgm:adjLst/>
            </dgm:shape>
            <dgm:choose name="Name2">
              <dgm:if name="Name3" func="var" arg="dir" op="equ" val="norm">
                <dgm:presOf axis="ch ch desOrSelf" ptType="node node node" st="1 1 1" cnt="1 1 0"/>
              </dgm:if>
              <dgm:else name="Name4">
                <dgm:presOf axis="ch ch desOrSelf" ptType="node node node" st="1 2 1" cnt="1 1 0"/>
              </dgm:else>
            </dgm:choose>
            <dgm:constrLst/>
            <dgm:ruleLst/>
          </dgm:layoutNode>
          <dgm:layoutNode name="tile1text" styleLbl="node1">
            <dgm:varLst>
              <dgm:chMax val="0"/>
              <dgm:chPref val="0"/>
              <dgm:bulletEnabled val="1"/>
            </dgm:varLst>
            <dgm:choose name="Name5">
              <dgm:if name="Name6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7">
                <dgm:alg type="tx"/>
              </dgm:else>
            </dgm:choose>
            <dgm:shape xmlns:r="http://schemas.openxmlformats.org/officeDocument/2006/relationships" rot="270" type="rect" r:blip="" hideGeom="1">
              <dgm:adjLst>
                <dgm:adj idx="1" val="0.2"/>
              </dgm:adjLst>
            </dgm:shape>
            <dgm:choose name="Name8">
              <dgm:if name="Name9" func="var" arg="dir" op="equ" val="norm">
                <dgm:presOf axis="ch ch desOrSelf" ptType="node node node" st="1 1 1" cnt="1 1 0"/>
              </dgm:if>
              <dgm:else name="Name10">
                <dgm:presOf axis="ch ch desOrSelf" ptType="node node node" st="1 2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2" styleLbl="node1">
            <dgm:alg type="sp"/>
            <dgm:shape xmlns:r="http://schemas.openxmlformats.org/officeDocument/2006/relationships" type="round1Rect" r:blip="">
              <dgm:adjLst/>
            </dgm:shape>
            <dgm:choose name="Name11">
              <dgm:if name="Name12" func="var" arg="dir" op="equ" val="norm">
                <dgm:presOf axis="ch ch desOrSelf" ptType="node node node" st="1 2 1" cnt="1 1 0"/>
              </dgm:if>
              <dgm:else name="Name13">
                <dgm:presOf axis="ch ch desOrSelf" ptType="node node node" st="1 1 1" cnt="1 1 0"/>
              </dgm:else>
            </dgm:choose>
            <dgm:constrLst/>
            <dgm:ruleLst/>
          </dgm:layoutNode>
          <dgm:layoutNode name="tile2text" styleLbl="node1">
            <dgm:varLst>
              <dgm:chMax val="0"/>
              <dgm:chPref val="0"/>
              <dgm:bulletEnabled val="1"/>
            </dgm:varLst>
            <dgm:choose name="Name14">
              <dgm:if name="Name15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16">
                <dgm:alg type="tx"/>
              </dgm:else>
            </dgm:choose>
            <dgm:shape xmlns:r="http://schemas.openxmlformats.org/officeDocument/2006/relationships" type="rect" r:blip="" hideGeom="1">
              <dgm:adjLst/>
            </dgm:shape>
            <dgm:choose name="Name17">
              <dgm:if name="Name18" func="var" arg="dir" op="equ" val="norm">
                <dgm:presOf axis="ch ch desOrSelf" ptType="node node node" st="1 2 1" cnt="1 1 0"/>
              </dgm:if>
              <dgm:else name="Name19">
                <dgm:presOf axis="ch ch desOrSelf" ptType="node node node" st="1 1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3" styleLbl="node1">
            <dgm:alg type="sp"/>
            <dgm:shape xmlns:r="http://schemas.openxmlformats.org/officeDocument/2006/relationships" rot="180" type="round1Rect" r:blip="">
              <dgm:adjLst/>
            </dgm:shape>
            <dgm:choose name="Name20">
              <dgm:if name="Name21" func="var" arg="dir" op="equ" val="norm">
                <dgm:presOf axis="ch ch desOrSelf" ptType="node node node" st="1 3 1" cnt="1 1 0"/>
              </dgm:if>
              <dgm:else name="Name22">
                <dgm:presOf axis="ch ch desOrSelf" ptType="node node node" st="1 4 1" cnt="1 1 0"/>
              </dgm:else>
            </dgm:choose>
            <dgm:constrLst/>
            <dgm:ruleLst/>
          </dgm:layoutNode>
          <dgm:layoutNode name="tile3text" styleLbl="node1">
            <dgm:varLst>
              <dgm:chMax val="0"/>
              <dgm:chPref val="0"/>
              <dgm:bulletEnabled val="1"/>
            </dgm:varLst>
            <dgm:choose name="Name23">
              <dgm:if name="Name24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25">
                <dgm:alg type="tx"/>
              </dgm:else>
            </dgm:choose>
            <dgm:shape xmlns:r="http://schemas.openxmlformats.org/officeDocument/2006/relationships" rot="180" type="rect" r:blip="" hideGeom="1">
              <dgm:adjLst/>
            </dgm:shape>
            <dgm:choose name="Name26">
              <dgm:if name="Name27" func="var" arg="dir" op="equ" val="norm">
                <dgm:presOf axis="ch ch desOrSelf" ptType="node node node" st="1 3 1" cnt="1 1 0"/>
              </dgm:if>
              <dgm:else name="Name28">
                <dgm:presOf axis="ch ch desOrSelf" ptType="node node node" st="1 4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4" styleLbl="node1">
            <dgm:alg type="sp"/>
            <dgm:shape xmlns:r="http://schemas.openxmlformats.org/officeDocument/2006/relationships" rot="90" type="round1Rect" r:blip="">
              <dgm:adjLst/>
            </dgm:shape>
            <dgm:choose name="Name29">
              <dgm:if name="Name30" func="var" arg="dir" op="equ" val="norm">
                <dgm:presOf axis="ch ch desOrSelf" ptType="node node node" st="1 4 1" cnt="1 1 0"/>
              </dgm:if>
              <dgm:else name="Name31">
                <dgm:presOf axis="ch ch desOrSelf" ptType="node node node" st="1 3 1" cnt="1 1 0"/>
              </dgm:else>
            </dgm:choose>
            <dgm:constrLst/>
            <dgm:ruleLst/>
          </dgm:layoutNode>
          <dgm:layoutNode name="tile4text" styleLbl="node1">
            <dgm:varLst>
              <dgm:chMax val="0"/>
              <dgm:chPref val="0"/>
              <dgm:bulletEnabled val="1"/>
            </dgm:varLst>
            <dgm:choose name="Name32">
              <dgm:if name="Name33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34">
                <dgm:alg type="tx"/>
              </dgm:else>
            </dgm:choose>
            <dgm:shape xmlns:r="http://schemas.openxmlformats.org/officeDocument/2006/relationships" rot="90" type="rect" r:blip="" hideGeom="1">
              <dgm:adjLst/>
            </dgm:shape>
            <dgm:choose name="Name35">
              <dgm:if name="Name36" func="var" arg="dir" op="equ" val="norm">
                <dgm:presOf axis="ch ch desOrSelf" ptType="node node node" st="1 4 1" cnt="1 1 0"/>
              </dgm:if>
              <dgm:else name="Name37">
                <dgm:presOf axis="ch ch desOrSelf" ptType="node node node" st="1 3 1" cnt="1 1 0"/>
              </dgm:else>
            </dgm:choose>
            <dgm:constrLst/>
            <dgm:ruleLst>
              <dgm:rule type="primFontSz" val="5" fact="NaN" max="NaN"/>
            </dgm:ruleLst>
          </dgm:layoutNode>
        </dgm:layoutNode>
        <dgm:layoutNode name="centerTile" styleLbl="fgShp">
          <dgm:varLst>
            <dgm:chMax val="0"/>
            <dgm:chPref val="0"/>
          </dgm:varLst>
          <dgm:alg type="tx"/>
          <dgm:shape xmlns:r="http://schemas.openxmlformats.org/officeDocument/2006/relationships" type="roundRect" r:blip="">
            <dgm:adjLst/>
          </dgm:shape>
          <dgm:presOf axis="ch" ptType="node" cnt="1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38"/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gear1">
  <dgm:title val=""/>
  <dgm:desc val=""/>
  <dgm:catLst>
    <dgm:cat type="relationship" pri="3000"/>
    <dgm:cat type="process" pri="28000"/>
    <dgm:cat type="cycle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 useDef="1">
    <dgm:dataModel>
      <dgm:ptLst/>
      <dgm:bg/>
      <dgm:whole/>
    </dgm:dataModel>
  </dgm:clrData>
  <dgm:layoutNode name="composite">
    <dgm:varLst>
      <dgm:chMax val="3"/>
      <dgm:animLvl val="lvl"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0">
      <dgm:if name="Name1" axis="ch" ptType="node" func="cnt" op="lte" val="1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05"/>
          <dgm:constr type="t" for="ch" forName="gear1" refType="w" fact="0.05"/>
          <dgm:constr type="w" for="ch" forName="gear1srcNode" val="1"/>
          <dgm:constr type="h" for="ch" forName="gear1srcNode" val="1"/>
          <dgm:constr type="l" for="ch" forName="gear1srcNode" refType="w" fact="0.32"/>
          <dgm:constr type="t" for="ch" forName="gear1srcNode"/>
          <dgm:constr type="w" for="ch" forName="gear1dstNode" val="1"/>
          <dgm:constr type="h" for="ch" forName="gear1dstNode" val="1"/>
          <dgm:constr type="r" for="ch" forName="gear1dstNode" refType="w" fact="0.58"/>
          <dgm:constr type="t" for="ch" forName="gear1dstNode" refType="h" fact="0.55"/>
          <dgm:constr type="diam" for="des" forName="connector1" refType="w" refFor="ch" refForName="gear1" op="equ" fact="1.1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/>
          <dgm:constr type="b" for="ch" forName="gear1ch" refType="h" fact="0.6"/>
        </dgm:constrLst>
      </dgm:if>
      <dgm:if name="Name2" axis="ch" ptType="node" func="cnt" op="equ" val="2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45"/>
          <dgm:constr type="t" for="ch" forName="gear1" refType="w" fact="0.25"/>
          <dgm:constr type="w" for="ch" forName="gear1srcNode" val="1"/>
          <dgm:constr type="h" for="ch" forName="gear1srcNode" val="1"/>
          <dgm:constr type="l" for="ch" forName="gear1srcNode" refType="w" fact="0.72"/>
          <dgm:constr type="t" for="ch" forName="gear1srcNode" refType="w" fact="0.2"/>
          <dgm:constr type="w" for="ch" forName="gear1dstNode" val="1"/>
          <dgm:constr type="h" for="ch" forName="gear1dstNode" val="1"/>
          <dgm:constr type="r" for="ch" forName="gear1dstNode" refType="w" fact="0.98"/>
          <dgm:constr type="t" for="ch" forName="gear1dstNode" refType="h" fact="0.75"/>
          <dgm:constr type="diam" for="des" forName="connector1" refType="w" refFor="ch" refForName="gear1" op="equ" fact="1.1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 refType="w" fact="0.38"/>
          <dgm:constr type="b" for="ch" forName="gear1ch" refType="w" fact="0.8"/>
          <dgm:constr type="w" for="ch" forName="gear2" refType="w" fact="0.4"/>
          <dgm:constr type="h" for="ch" forName="gear2" refType="w" fact="0.4"/>
          <dgm:constr type="l" for="ch" forName="gear2" refType="w" fact="0.13"/>
          <dgm:constr type="t" for="ch" forName="gear2" refType="w" fact="0.12"/>
          <dgm:constr type="w" for="ch" forName="gear2srcNode" val="1"/>
          <dgm:constr type="h" for="ch" forName="gear2srcNode" val="1"/>
          <dgm:constr type="l" for="ch" forName="gear2srcNode" refType="w" fact="0.23"/>
          <dgm:constr type="t" for="ch" forName="gear2srcNode" refType="w" fact="0.08"/>
          <dgm:constr type="w" for="ch" forName="gear2dstNode" val="1"/>
          <dgm:constr type="h" for="ch" forName="gear2dstNode" val="1"/>
          <dgm:constr type="l" for="ch" forName="gear2dstNode" refType="w" fact="0.1"/>
          <dgm:constr type="t" for="ch" forName="gear2dstNode" refType="h" fact="0.33"/>
          <dgm:constr type="diam" for="des" forName="connector2" refType="w" refFor="ch" refForName="gear2" op="equ" fact="-1.1"/>
          <dgm:constr type="h" for="des" forName="connector2" refType="w" refFor="ch" refForName="gear1" op="equ" fact="0.1"/>
          <dgm:constr type="w" for="ch" forName="gear2ch" refType="w" fact="0.35"/>
          <dgm:constr type="h" for="ch" forName="gear2ch" refType="w" refFor="ch" refForName="gear2ch" fact="0.6"/>
          <dgm:constr type="l" for="ch" forName="gear2ch" refType="w" fact="0.34"/>
          <dgm:constr type="t" for="ch" forName="gear2ch" refType="w" fact="0.04"/>
        </dgm:constrLst>
      </dgm:if>
      <dgm:else name="Name3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45"/>
          <dgm:constr type="t" for="ch" forName="gear1" refType="w" fact="0.45"/>
          <dgm:constr type="w" for="ch" forName="gear1srcNode" val="1"/>
          <dgm:constr type="h" for="ch" forName="gear1srcNode" val="1"/>
          <dgm:constr type="l" for="ch" forName="gear1srcNode" refType="w" fact="0.72"/>
          <dgm:constr type="t" for="ch" forName="gear1srcNode" refType="w" fact="0.4"/>
          <dgm:constr type="w" for="ch" forName="gear1dstNode" val="1"/>
          <dgm:constr type="h" for="ch" forName="gear1dstNode" val="1"/>
          <dgm:constr type="r" for="ch" forName="gear1dstNode" refType="w" fact="0.98"/>
          <dgm:constr type="t" for="ch" forName="gear1dstNode" refType="h" fact="0.95"/>
          <dgm:constr type="diam" for="des" forName="connector1" refType="w" refFor="ch" refForName="gear1" op="equ" fact="1.15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 refType="w" fact="0.38"/>
          <dgm:constr type="b" for="ch" forName="gear1ch" refType="h"/>
          <dgm:constr type="w" for="ch" forName="gear2" refType="w" fact="0.4"/>
          <dgm:constr type="h" for="ch" forName="gear2" refType="w" fact="0.4"/>
          <dgm:constr type="l" for="ch" forName="gear2" refType="w" fact="0.13"/>
          <dgm:constr type="t" for="ch" forName="gear2" refType="w" fact="0.32"/>
          <dgm:constr type="w" for="ch" forName="gear2srcNode" val="1"/>
          <dgm:constr type="h" for="ch" forName="gear2srcNode" val="1"/>
          <dgm:constr type="l" for="ch" forName="gear2srcNode" refType="w" fact="0.23"/>
          <dgm:constr type="t" for="ch" forName="gear2srcNode" refType="w" fact="0.28"/>
          <dgm:constr type="w" for="ch" forName="gear2dstNode" val="1"/>
          <dgm:constr type="h" for="ch" forName="gear2dstNode" val="1"/>
          <dgm:constr type="l" for="ch" forName="gear2dstNode" refType="w" fact="0.1"/>
          <dgm:constr type="t" for="ch" forName="gear2dstNode" refType="h" fact="0.53"/>
          <dgm:constr type="diam" for="des" forName="connector2" refType="w" refFor="ch" refForName="gear2" op="equ" fact="-1.1"/>
          <dgm:constr type="h" for="des" forName="connector2" refType="w" refFor="ch" refForName="gear1" op="equ" fact="0.1"/>
          <dgm:constr type="w" for="ch" forName="gear2ch" refType="w" fact="0.35"/>
          <dgm:constr type="h" for="ch" forName="gear2ch" refType="w" refFor="ch" refForName="gear2ch" fact="0.6"/>
          <dgm:constr type="l" for="ch" forName="gear2ch"/>
          <dgm:constr type="t" for="ch" forName="gear2ch" refType="w" fact="0.58"/>
          <dgm:constr type="w" for="ch" forName="gear3" refType="w" fact="0.48"/>
          <dgm:constr type="h" for="ch" forName="gear3" refType="w" fact="0.48"/>
          <dgm:constr type="l" for="ch" forName="gear3" refType="w" fact="0.31"/>
          <dgm:constr type="t" for="ch" forName="gear3"/>
          <dgm:constr type="w" for="ch" forName="gear3tx" refType="w" fact="0.22"/>
          <dgm:constr type="h" for="ch" forName="gear3tx" refType="w" fact="0.22"/>
          <dgm:constr type="ctrX" for="ch" forName="gear3tx" refType="ctrX" refFor="ch" refForName="gear3"/>
          <dgm:constr type="ctrY" for="ch" forName="gear3tx" refType="ctrY" refFor="ch" refForName="gear3"/>
          <dgm:constr type="w" for="ch" forName="gear3srcNode" val="1"/>
          <dgm:constr type="h" for="ch" forName="gear3srcNode" val="1"/>
          <dgm:constr type="l" for="ch" forName="gear3srcNode" refType="w" fact="0.3"/>
          <dgm:constr type="t" for="ch" forName="gear3srcNode" refType="w" fact="0.25"/>
          <dgm:constr type="w" for="ch" forName="gear3dstNode" val="1"/>
          <dgm:constr type="h" for="ch" forName="gear3dstNode" val="1"/>
          <dgm:constr type="l" for="ch" forName="gear3dstNode" refType="w" fact="0.38"/>
          <dgm:constr type="t" for="ch" forName="gear3dstNode" refType="h" fact="0.05"/>
          <dgm:constr type="diam" for="des" forName="connector3" refType="w" refFor="ch" refForName="gear3" op="equ"/>
          <dgm:constr type="h" for="des" forName="connector3" refType="w" refFor="ch" refForName="gear1" op="equ" fact="0.1"/>
          <dgm:constr type="w" for="ch" forName="gear3ch" refType="w" fact="0.35"/>
          <dgm:constr type="h" for="ch" forName="gear3ch" refType="w" refFor="ch" refForName="gear3ch" fact="0.6"/>
          <dgm:constr type="l" for="ch" forName="gear3ch" refType="w" fact="0.65"/>
          <dgm:constr type="t" for="ch" forName="gear3ch" refType="h" fact="0.13"/>
        </dgm:constrLst>
      </dgm:else>
    </dgm:choose>
    <dgm:ruleLst/>
    <dgm:forEach name="Name4" axis="ch" ptType="node" cnt="1">
      <dgm:layoutNode name="gear1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gear9" r:blip="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1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1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5">
        <dgm:if name="Name6" axis="ch" ptType="node" func="cnt" op="gte" val="1">
          <dgm:layoutNode name="gear1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7"/>
      </dgm:choose>
    </dgm:forEach>
    <dgm:forEach name="Name8" axis="ch" ptType="node" st="2" cnt="1">
      <dgm:layoutNode name="gear2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gear6" r:blip="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2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2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9">
        <dgm:if name="Name10" axis="ch" ptType="node" func="cnt" op="gte" val="1">
          <dgm:layoutNode name="gear2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11"/>
      </dgm:choose>
    </dgm:forEach>
    <dgm:forEach name="Name12" axis="ch" ptType="node" st="3" cnt="1">
      <dgm:layoutNode name="gear3" styleLbl="node1">
        <dgm:alg type="sp"/>
        <dgm:shape xmlns:r="http://schemas.openxmlformats.org/officeDocument/2006/relationships" rot="-15" type="gear6" r:blip="">
          <dgm:adjLst/>
        </dgm:shape>
        <dgm:presOf axis="self"/>
        <dgm:constrLst/>
        <dgm:ruleLst/>
      </dgm:layoutNode>
      <dgm:layoutNode name="gear3tx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3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3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13">
        <dgm:if name="Name14" axis="ch" ptType="node" func="cnt" op="gte" val="1">
          <dgm:layoutNode name="gear3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15"/>
      </dgm:choose>
    </dgm:forEach>
    <dgm:forEach name="Name16" axis="ch" ptType="sibTrans" hideLastTrans="0" cnt="1">
      <dgm:layoutNode name="connector1" styleLbl="sibTrans2D1">
        <dgm:alg type="conn">
          <dgm:param type="connRout" val="curve"/>
          <dgm:param type="srcNode" val="gear1srcNode"/>
          <dgm:param type="dstNode" val="gear1dstNode"/>
          <dgm:param type="begPts" val="midR"/>
          <dgm:param type="endPts" val="tCtr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  <dgm:forEach name="Name17" axis="ch" ptType="sibTrans" hideLastTrans="0" st="2" cnt="1">
      <dgm:layoutNode name="connector2" styleLbl="sibTrans2D1">
        <dgm:alg type="conn">
          <dgm:param type="connRout" val="curve"/>
          <dgm:param type="srcNode" val="gear2srcNode"/>
          <dgm:param type="dstNode" val="gear2dstNode"/>
          <dgm:param type="begPts" val="midL"/>
          <dgm:param type="endPts" val="midL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  <dgm:forEach name="Name18" axis="ch" ptType="sibTrans" hideLastTrans="0" st="3" cnt="1">
      <dgm:layoutNode name="connector3" styleLbl="sibTrans2D1">
        <dgm:alg type="conn">
          <dgm:param type="connRout" val="curve"/>
          <dgm:param type="srcNode" val="gear3srcNode"/>
          <dgm:param type="dstNode" val="gear3dstNode"/>
          <dgm:param type="begPts" val="midL"/>
          <dgm:param type="endPts" val="midL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cycle8">
  <dgm:title val=""/>
  <dgm:desc val=""/>
  <dgm:catLst>
    <dgm:cat type="cycle" pri="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clrData>
  <dgm:layoutNode name="compositeShape">
    <dgm:varLst>
      <dgm:chMax val="7"/>
      <dgm:dir/>
      <dgm:resizeHandles val="exact"/>
    </dgm:varLst>
    <dgm:alg type="composite">
      <dgm:param type="horzAlign" val="ctr"/>
      <dgm:param type="vertAlign" val="mid"/>
      <dgm:param type="ar" val="1"/>
    </dgm:alg>
    <dgm:shape xmlns:r="http://schemas.openxmlformats.org/officeDocument/2006/relationships" r:blip="">
      <dgm:adjLst/>
    </dgm:shape>
    <dgm:presOf/>
    <dgm:choose name="Name0">
      <dgm:if name="Name1" axis="ch" ptType="node" func="cnt" op="equ" val="1">
        <dgm:constrLst>
          <dgm:constr type="l" for="ch" forName="wedge1" refType="w" fact="0.08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dummy1a" refType="w" fact="0.5"/>
          <dgm:constr type="t" for="ch" forName="dummy1a" refType="h" fact="0.08"/>
          <dgm:constr type="l" for="ch" forName="dummy1b" refType="w" fact="0.5"/>
          <dgm:constr type="t" for="ch" forName="dummy1b" refType="h" fact="0.08"/>
          <dgm:constr type="l" for="ch" forName="wedge1Tx" refType="w" fact="0.22"/>
          <dgm:constr type="t" for="ch" forName="wedge1Tx" refType="h" fact="0.22"/>
          <dgm:constr type="w" for="ch" forName="wedge1Tx" refType="w" fact="0.56"/>
          <dgm:constr type="h" for="ch" forName="wedge1Tx" refType="h" fact="0.56"/>
          <dgm:constr type="h" for="ch" forName="arrowWedge1single" refType="w" fact="0.08"/>
          <dgm:constr type="diam" for="ch" forName="arrowWedge1single" refType="w" fact="0.84"/>
          <dgm:constr type="l" for="ch" forName="arrowWedge1single" refType="w" fact="0.5"/>
          <dgm:constr type="t" for="ch" forName="arrowWedge1single" refType="w" fact="0.5"/>
          <dgm:constr type="primFontSz" for="ch" ptType="node" op="equ"/>
        </dgm:constrLst>
      </dgm:if>
      <dgm:if name="Name2" axis="ch" ptType="node" func="cnt" op="equ" val="2">
        <dgm:constrLst>
          <dgm:constr type="l" for="ch" forName="wedge1" refType="w" fact="0.1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dummy1a" refType="w" fact="0.52"/>
          <dgm:constr type="t" for="ch" forName="dummy1a" refType="h" fact="0.08"/>
          <dgm:constr type="l" for="ch" forName="dummy1b" refType="w" fact="0.52"/>
          <dgm:constr type="t" for="ch" forName="dummy1b" refType="h" fact="0.92"/>
          <dgm:constr type="l" for="ch" forName="wedge1Tx" refType="w" fact="0.559"/>
          <dgm:constr type="t" for="ch" forName="wedge1Tx" refType="h" fact="0.3"/>
          <dgm:constr type="w" for="ch" forName="wedge1Tx" refType="w" fact="0.3"/>
          <dgm:constr type="h" for="ch" forName="wedge1Tx" refType="h" fact="0.4"/>
          <dgm:constr type="l" for="ch" forName="wedge2" refType="w" fact="0.06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dummy2a" refType="w" fact="0.48"/>
          <dgm:constr type="t" for="ch" forName="dummy2a" refType="h" fact="0.92"/>
          <dgm:constr type="l" for="ch" forName="dummy2b" refType="w" fact="0.48"/>
          <dgm:constr type="t" for="ch" forName="dummy2b" refType="h" fact="0.08"/>
          <dgm:constr type="r" for="ch" forName="wedge2Tx" refType="w" fact="0.441"/>
          <dgm:constr type="t" for="ch" forName="wedge2Tx" refType="h" fact="0.3"/>
          <dgm:constr type="w" for="ch" forName="wedge2Tx" refType="w" fact="0.3"/>
          <dgm:constr type="h" for="ch" forName="wedge2Tx" refType="h" fact="0.4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primFontSz" for="ch" ptType="node" op="equ"/>
        </dgm:constrLst>
      </dgm:if>
      <dgm:if name="Name3" axis="ch" ptType="node" func="cnt" op="equ" val="3">
        <dgm:constrLst>
          <dgm:constr type="l" for="ch" forName="wedge1" refType="w" fact="0.0973"/>
          <dgm:constr type="t" for="ch" forName="wedge1" refType="w" fact="0.07"/>
          <dgm:constr type="w" for="ch" forName="wedge1" refType="w" fact="0.84"/>
          <dgm:constr type="h" for="ch" forName="wedge1" refType="h" fact="0.84"/>
          <dgm:constr type="l" for="ch" forName="dummy1a" refType="w" fact="0.5173"/>
          <dgm:constr type="t" for="ch" forName="dummy1a" refType="h" fact="0.07"/>
          <dgm:constr type="l" for="ch" forName="dummy1b" refType="w" fact="0.8811"/>
          <dgm:constr type="t" for="ch" forName="dummy1b" refType="h" fact="0.7"/>
          <dgm:constr type="l" for="ch" forName="wedge1Tx" refType="w" fact="0.54"/>
          <dgm:constr type="t" for="ch" forName="wedge1Tx" refType="h" fact="0.248"/>
          <dgm:constr type="w" for="ch" forName="wedge1Tx" refType="w" fact="0.3"/>
          <dgm:constr type="h" for="ch" forName="wedge1Tx" refType="h" fact="0.25"/>
          <dgm:constr type="l" for="ch" forName="wedge2" refType="w" fact="0.08"/>
          <dgm:constr type="t" for="ch" forName="wedge2" refType="w" fact="0.1"/>
          <dgm:constr type="w" for="ch" forName="wedge2" refType="w" fact="0.84"/>
          <dgm:constr type="h" for="ch" forName="wedge2" refType="h" fact="0.84"/>
          <dgm:constr type="l" for="ch" forName="dummy2a" refType="w" fact="0.8637"/>
          <dgm:constr type="t" for="ch" forName="dummy2a" refType="h" fact="0.73"/>
          <dgm:constr type="l" for="ch" forName="dummy2b" refType="w" fact="0.1363"/>
          <dgm:constr type="t" for="ch" forName="dummy2b" refType="h" fact="0.73"/>
          <dgm:constr type="l" for="ch" forName="wedge2Tx" refType="w" fact="0.28"/>
          <dgm:constr type="t" for="ch" forName="wedge2Tx" refType="h" fact="0.645"/>
          <dgm:constr type="w" for="ch" forName="wedge2Tx" refType="w" fact="0.45"/>
          <dgm:constr type="h" for="ch" forName="wedge2Tx" refType="h" fact="0.22"/>
          <dgm:constr type="l" for="ch" forName="wedge3" refType="w" fact="0.0627"/>
          <dgm:constr type="t" for="ch" forName="wedge3" refType="w" fact="0.07"/>
          <dgm:constr type="w" for="ch" forName="wedge3" refType="w" fact="0.84"/>
          <dgm:constr type="h" for="ch" forName="wedge3" refType="h" fact="0.84"/>
          <dgm:constr type="l" for="ch" forName="dummy3a" refType="w" fact="0.1189"/>
          <dgm:constr type="t" for="ch" forName="dummy3a" refType="h" fact="0.7"/>
          <dgm:constr type="l" for="ch" forName="dummy3b" refType="w" fact="0.4827"/>
          <dgm:constr type="t" for="ch" forName="dummy3b" refType="h" fact="0.07"/>
          <dgm:constr type="r" for="ch" forName="wedge3Tx" refType="w" fact="0.46"/>
          <dgm:constr type="t" for="ch" forName="wedge3Tx" refType="h" fact="0.248"/>
          <dgm:constr type="w" for="ch" forName="wedge3Tx" refType="w" fact="0.3"/>
          <dgm:constr type="h" for="ch" forName="wedge3Tx" refType="h" fact="0.25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primFontSz" for="ch" ptType="node" op="equ"/>
        </dgm:constrLst>
      </dgm:if>
      <dgm:if name="Name4" axis="ch" ptType="node" func="cnt" op="equ" val="4">
        <dgm:constrLst>
          <dgm:constr type="l" for="ch" forName="wedge1" refType="w" fact="0.0941"/>
          <dgm:constr type="t" for="ch" forName="wedge1" refType="w" fact="0.0659"/>
          <dgm:constr type="w" for="ch" forName="wedge1" refType="w" fact="0.84"/>
          <dgm:constr type="h" for="ch" forName="wedge1" refType="h" fact="0.84"/>
          <dgm:constr type="l" for="ch" forName="dummy1a" refType="w" fact="0.5141"/>
          <dgm:constr type="t" for="ch" forName="dummy1a" refType="h" fact="0.0659"/>
          <dgm:constr type="l" for="ch" forName="dummy1b" refType="w" fact="0.9341"/>
          <dgm:constr type="t" for="ch" forName="dummy1b" refType="h" fact="0.4859"/>
          <dgm:constr type="l" for="ch" forName="wedge1Tx" refType="w" fact="0.54"/>
          <dgm:constr type="t" for="ch" forName="wedge1Tx" refType="h" fact="0.24"/>
          <dgm:constr type="w" for="ch" forName="wedge1Tx" refType="w" fact="0.31"/>
          <dgm:constr type="h" for="ch" forName="wedge1Tx" refType="h" fact="0.23"/>
          <dgm:constr type="l" for="ch" forName="wedge2" refType="w" fact="0.0941"/>
          <dgm:constr type="t" for="ch" forName="wedge2" refType="w" fact="0.0941"/>
          <dgm:constr type="w" for="ch" forName="wedge2" refType="w" fact="0.84"/>
          <dgm:constr type="h" for="ch" forName="wedge2" refType="h" fact="0.84"/>
          <dgm:constr type="l" for="ch" forName="dummy2a" refType="w" fact="0.9341"/>
          <dgm:constr type="t" for="ch" forName="dummy2a" refType="h" fact="0.5141"/>
          <dgm:constr type="l" for="ch" forName="dummy2b" refType="w" fact="0.5141"/>
          <dgm:constr type="t" for="ch" forName="dummy2b" refType="h" fact="0.9341"/>
          <dgm:constr type="l" for="ch" forName="wedge2Tx" refType="w" fact="0.54"/>
          <dgm:constr type="t" for="ch" forName="wedge2Tx" refType="h" fact="0.53"/>
          <dgm:constr type="w" for="ch" forName="wedge2Tx" refType="w" fact="0.31"/>
          <dgm:constr type="h" for="ch" forName="wedge2Tx" refType="h" fact="0.23"/>
          <dgm:constr type="l" for="ch" forName="wedge3" refType="w" fact="0.0659"/>
          <dgm:constr type="t" for="ch" forName="wedge3" refType="w" fact="0.0941"/>
          <dgm:constr type="w" for="ch" forName="wedge3" refType="w" fact="0.84"/>
          <dgm:constr type="h" for="ch" forName="wedge3" refType="h" fact="0.84"/>
          <dgm:constr type="l" for="ch" forName="dummy3a" refType="w" fact="0.4859"/>
          <dgm:constr type="t" for="ch" forName="dummy3a" refType="h" fact="0.9341"/>
          <dgm:constr type="l" for="ch" forName="dummy3b" refType="w" fact="0.0659"/>
          <dgm:constr type="t" for="ch" forName="dummy3b" refType="h" fact="0.5141"/>
          <dgm:constr type="r" for="ch" forName="wedge3Tx" refType="w" fact="0.46"/>
          <dgm:constr type="t" for="ch" forName="wedge3Tx" refType="h" fact="0.53"/>
          <dgm:constr type="w" for="ch" forName="wedge3Tx" refType="w" fact="0.31"/>
          <dgm:constr type="h" for="ch" forName="wedge3Tx" refType="h" fact="0.23"/>
          <dgm:constr type="l" for="ch" forName="wedge4" refType="w" fact="0.0659"/>
          <dgm:constr type="t" for="ch" forName="wedge4" refType="h" fact="0.0659"/>
          <dgm:constr type="w" for="ch" forName="wedge4" refType="w" fact="0.84"/>
          <dgm:constr type="h" for="ch" forName="wedge4" refType="h" fact="0.84"/>
          <dgm:constr type="l" for="ch" forName="dummy4a" refType="w" fact="0.0659"/>
          <dgm:constr type="t" for="ch" forName="dummy4a" refType="h" fact="0.4859"/>
          <dgm:constr type="l" for="ch" forName="dummy4b" refType="w" fact="0.4859"/>
          <dgm:constr type="t" for="ch" forName="dummy4b" refType="h" fact="0.0659"/>
          <dgm:constr type="r" for="ch" forName="wedge4Tx" refType="w" fact="0.46"/>
          <dgm:constr type="t" for="ch" forName="wedge4Tx" refType="h" fact="0.24"/>
          <dgm:constr type="w" for="ch" forName="wedge4Tx" refType="w" fact="0.31"/>
          <dgm:constr type="h" for="ch" forName="wedge4Tx" refType="h" fact="0.23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primFontSz" for="ch" ptType="node" op="equ"/>
        </dgm:constrLst>
      </dgm:if>
      <dgm:if name="Name5" axis="ch" ptType="node" func="cnt" op="equ" val="5">
        <dgm:constrLst>
          <dgm:constr type="l" for="ch" forName="wedge1" refType="w" fact="0.0918"/>
          <dgm:constr type="t" for="ch" forName="wedge1" refType="w" fact="0.0638"/>
          <dgm:constr type="w" for="ch" forName="wedge1" refType="w" fact="0.84"/>
          <dgm:constr type="h" for="ch" forName="wedge1" refType="h" fact="0.84"/>
          <dgm:constr type="l" for="ch" forName="dummy1a" refType="w" fact="0.5118"/>
          <dgm:constr type="t" for="ch" forName="dummy1a" refType="h" fact="0.0638"/>
          <dgm:constr type="l" for="ch" forName="dummy1b" refType="w" fact="0.9112"/>
          <dgm:constr type="t" for="ch" forName="dummy1b" refType="h" fact="0.354"/>
          <dgm:constr type="l" for="ch" forName="wedge1Tx" refType="w" fact="0.53"/>
          <dgm:constr type="t" for="ch" forName="wedge1Tx" refType="h" fact="0.205"/>
          <dgm:constr type="w" for="ch" forName="wedge1Tx" refType="w" fact="0.27"/>
          <dgm:constr type="h" for="ch" forName="wedge1Tx" refType="h" fact="0.18"/>
          <dgm:constr type="l" for="ch" forName="wedge2" refType="w" fact="0.099"/>
          <dgm:constr type="t" for="ch" forName="wedge2" refType="w" fact="0.0862"/>
          <dgm:constr type="w" for="ch" forName="wedge2" refType="w" fact="0.84"/>
          <dgm:constr type="h" for="ch" forName="wedge2" refType="h" fact="0.84"/>
          <dgm:constr type="l" for="ch" forName="dummy2a" refType="w" fact="0.9185"/>
          <dgm:constr type="t" for="ch" forName="dummy2a" refType="h" fact="0.3764"/>
          <dgm:constr type="l" for="ch" forName="dummy2b" refType="w" fact="0.7659"/>
          <dgm:constr type="t" for="ch" forName="dummy2b" refType="h" fact="0.846"/>
          <dgm:constr type="l" for="ch" forName="wedge2Tx" refType="w" fact="0.64"/>
          <dgm:constr type="t" for="ch" forName="wedge2Tx" refType="h" fact="0.47"/>
          <dgm:constr type="w" for="ch" forName="wedge2Tx" refType="w" fact="0.25"/>
          <dgm:constr type="h" for="ch" forName="wedge2Tx" refType="h" fact="0.2"/>
          <dgm:constr type="l" for="ch" forName="wedge3" refType="w" fact="0.08"/>
          <dgm:constr type="t" for="ch" forName="wedge3" refType="w" fact="0.1"/>
          <dgm:constr type="w" for="ch" forName="wedge3" refType="w" fact="0.84"/>
          <dgm:constr type="h" for="ch" forName="wedge3" refType="h" fact="0.84"/>
          <dgm:constr type="l" for="ch" forName="dummy3a" refType="w" fact="0.7469"/>
          <dgm:constr type="t" for="ch" forName="dummy3a" refType="h" fact="0.8598"/>
          <dgm:constr type="l" for="ch" forName="dummy3b" refType="w" fact="0.2531"/>
          <dgm:constr type="t" for="ch" forName="dummy3b" refType="h" fact="0.8598"/>
          <dgm:constr type="l" for="ch" forName="wedge3Tx" refType="w" fact="0.38"/>
          <dgm:constr type="t" for="ch" forName="wedge3Tx" refType="h" fact="0.69"/>
          <dgm:constr type="w" for="ch" forName="wedge3Tx" refType="w" fact="0.24"/>
          <dgm:constr type="h" for="ch" forName="wedge3Tx" refType="h" fact="0.22"/>
          <dgm:constr type="l" for="ch" forName="wedge4" refType="w" fact="0.061"/>
          <dgm:constr type="t" for="ch" forName="wedge4" refType="h" fact="0.0862"/>
          <dgm:constr type="w" for="ch" forName="wedge4" refType="w" fact="0.84"/>
          <dgm:constr type="h" for="ch" forName="wedge4" refType="h" fact="0.84"/>
          <dgm:constr type="l" for="ch" forName="dummy4a" refType="w" fact="0.2341"/>
          <dgm:constr type="t" for="ch" forName="dummy4a" refType="h" fact="0.846"/>
          <dgm:constr type="l" for="ch" forName="dummy4b" refType="w" fact="0.0815"/>
          <dgm:constr type="t" for="ch" forName="dummy4b" refType="h" fact="0.3764"/>
          <dgm:constr type="r" for="ch" forName="wedge4Tx" refType="w" fact="0.36"/>
          <dgm:constr type="t" for="ch" forName="wedge4Tx" refType="h" fact="0.47"/>
          <dgm:constr type="w" for="ch" forName="wedge4Tx" refType="w" fact="0.25"/>
          <dgm:constr type="h" for="ch" forName="wedge4Tx" refType="h" fact="0.2"/>
          <dgm:constr type="l" for="ch" forName="wedge5" refType="w" fact="0.0682"/>
          <dgm:constr type="t" for="ch" forName="wedge5" refType="h" fact="0.0638"/>
          <dgm:constr type="w" for="ch" forName="wedge5" refType="w" fact="0.84"/>
          <dgm:constr type="h" for="ch" forName="wedge5" refType="h" fact="0.84"/>
          <dgm:constr type="l" for="ch" forName="dummy5a" refType="w" fact="0.0888"/>
          <dgm:constr type="t" for="ch" forName="dummy5a" refType="h" fact="0.354"/>
          <dgm:constr type="l" for="ch" forName="dummy5b" refType="w" fact="0.4882"/>
          <dgm:constr type="t" for="ch" forName="dummy5b" refType="h" fact="0.0638"/>
          <dgm:constr type="r" for="ch" forName="wedge5Tx" refType="w" fact="0.47"/>
          <dgm:constr type="t" for="ch" forName="wedge5Tx" refType="h" fact="0.205"/>
          <dgm:constr type="w" for="ch" forName="wedge5Tx" refType="w" fact="0.27"/>
          <dgm:constr type="h" for="ch" forName="wedge5Tx" refType="h" fact="0.18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h" for="ch" forName="arrowWedge5" refType="w" fact="0.08"/>
          <dgm:constr type="diam" for="ch" forName="arrowWedge5" refType="w" fact="0.84"/>
          <dgm:constr type="l" for="ch" forName="arrowWedge5" refType="w" fact="0.5"/>
          <dgm:constr type="t" for="ch" forName="arrowWedge5" refType="w" fact="0.5"/>
          <dgm:constr type="primFontSz" for="ch" ptType="node" op="equ"/>
        </dgm:constrLst>
      </dgm:if>
      <dgm:if name="Name6" axis="ch" ptType="node" func="cnt" op="equ" val="6">
        <dgm:constrLst>
          <dgm:constr type="l" for="ch" forName="wedge1" refType="w" fact="0.09"/>
          <dgm:constr type="t" for="ch" forName="wedge1" refType="w" fact="0.0627"/>
          <dgm:constr type="w" for="ch" forName="wedge1" refType="w" fact="0.84"/>
          <dgm:constr type="h" for="ch" forName="wedge1" refType="h" fact="0.84"/>
          <dgm:constr type="l" for="ch" forName="dummy1a" refType="w" fact="0.51"/>
          <dgm:constr type="t" for="ch" forName="dummy1a" refType="h" fact="0.0627"/>
          <dgm:constr type="l" for="ch" forName="dummy1b" refType="w" fact="0.8737"/>
          <dgm:constr type="t" for="ch" forName="dummy1b" refType="h" fact="0.2727"/>
          <dgm:constr type="l" for="ch" forName="wedge1Tx" refType="w" fact="0.53"/>
          <dgm:constr type="t" for="ch" forName="wedge1Tx" refType="h" fact="0.17"/>
          <dgm:constr type="w" for="ch" forName="wedge1Tx" refType="w" fact="0.22"/>
          <dgm:constr type="h" for="ch" forName="wedge1Tx" refType="h" fact="0.17"/>
          <dgm:constr type="l" for="ch" forName="wedge2" refType="w" fact="0.1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dummy2a" refType="w" fact="0.8837"/>
          <dgm:constr type="t" for="ch" forName="dummy2a" refType="h" fact="0.29"/>
          <dgm:constr type="l" for="ch" forName="dummy2b" refType="w" fact="0.8837"/>
          <dgm:constr type="t" for="ch" forName="dummy2b" refType="h" fact="0.71"/>
          <dgm:constr type="l" for="ch" forName="wedge2Tx" refType="w" fact="0.67"/>
          <dgm:constr type="t" for="ch" forName="wedge2Tx" refType="h" fact="0.42"/>
          <dgm:constr type="w" for="ch" forName="wedge2Tx" refType="w" fact="0.23"/>
          <dgm:constr type="h" for="ch" forName="wedge2Tx" refType="h" fact="0.165"/>
          <dgm:constr type="l" for="ch" forName="wedge3" refType="w" fact="0.09"/>
          <dgm:constr type="t" for="ch" forName="wedge3" refType="w" fact="0.0973"/>
          <dgm:constr type="w" for="ch" forName="wedge3" refType="w" fact="0.84"/>
          <dgm:constr type="h" for="ch" forName="wedge3" refType="h" fact="0.84"/>
          <dgm:constr type="l" for="ch" forName="dummy3a" refType="w" fact="0.8737"/>
          <dgm:constr type="t" for="ch" forName="dummy3a" refType="h" fact="0.7273"/>
          <dgm:constr type="l" for="ch" forName="dummy3b" refType="w" fact="0.51"/>
          <dgm:constr type="t" for="ch" forName="dummy3b" refType="h" fact="0.9373"/>
          <dgm:constr type="l" for="ch" forName="wedge3Tx" refType="w" fact="0.53"/>
          <dgm:constr type="t" for="ch" forName="wedge3Tx" refType="h" fact="0.665"/>
          <dgm:constr type="w" for="ch" forName="wedge3Tx" refType="w" fact="0.22"/>
          <dgm:constr type="h" for="ch" forName="wedge3Tx" refType="h" fact="0.17"/>
          <dgm:constr type="l" for="ch" forName="wedge4" refType="w" fact="0.07"/>
          <dgm:constr type="t" for="ch" forName="wedge4" refType="h" fact="0.0973"/>
          <dgm:constr type="w" for="ch" forName="wedge4" refType="w" fact="0.84"/>
          <dgm:constr type="h" for="ch" forName="wedge4" refType="h" fact="0.84"/>
          <dgm:constr type="l" for="ch" forName="dummy4a" refType="w" fact="0.49"/>
          <dgm:constr type="t" for="ch" forName="dummy4a" refType="h" fact="0.9373"/>
          <dgm:constr type="l" for="ch" forName="dummy4b" refType="w" fact="0.1263"/>
          <dgm:constr type="t" for="ch" forName="dummy4b" refType="h" fact="0.7273"/>
          <dgm:constr type="r" for="ch" forName="wedge4Tx" refType="w" fact="0.47"/>
          <dgm:constr type="t" for="ch" forName="wedge4Tx" refType="h" fact="0.665"/>
          <dgm:constr type="w" for="ch" forName="wedge4Tx" refType="w" fact="0.22"/>
          <dgm:constr type="h" for="ch" forName="wedge4Tx" refType="h" fact="0.17"/>
          <dgm:constr type="l" for="ch" forName="wedge5" refType="w" fact="0.06"/>
          <dgm:constr type="t" for="ch" forName="wedge5" refType="h" fact="0.08"/>
          <dgm:constr type="w" for="ch" forName="wedge5" refType="w" fact="0.84"/>
          <dgm:constr type="h" for="ch" forName="wedge5" refType="h" fact="0.84"/>
          <dgm:constr type="l" for="ch" forName="dummy5a" refType="w" fact="0.1163"/>
          <dgm:constr type="t" for="ch" forName="dummy5a" refType="h" fact="0.71"/>
          <dgm:constr type="l" for="ch" forName="dummy5b" refType="w" fact="0.1163"/>
          <dgm:constr type="t" for="ch" forName="dummy5b" refType="h" fact="0.29"/>
          <dgm:constr type="r" for="ch" forName="wedge5Tx" refType="w" fact="0.33"/>
          <dgm:constr type="t" for="ch" forName="wedge5Tx" refType="h" fact="0.42"/>
          <dgm:constr type="w" for="ch" forName="wedge5Tx" refType="w" fact="0.23"/>
          <dgm:constr type="h" for="ch" forName="wedge5Tx" refType="h" fact="0.165"/>
          <dgm:constr type="l" for="ch" forName="wedge6" refType="w" fact="0.07"/>
          <dgm:constr type="t" for="ch" forName="wedge6" refType="h" fact="0.0627"/>
          <dgm:constr type="w" for="ch" forName="wedge6" refType="w" fact="0.84"/>
          <dgm:constr type="h" for="ch" forName="wedge6" refType="h" fact="0.84"/>
          <dgm:constr type="l" for="ch" forName="dummy6a" refType="w" fact="0.1263"/>
          <dgm:constr type="t" for="ch" forName="dummy6a" refType="h" fact="0.2727"/>
          <dgm:constr type="l" for="ch" forName="dummy6b" refType="w" fact="0.49"/>
          <dgm:constr type="t" for="ch" forName="dummy6b" refType="h" fact="0.0627"/>
          <dgm:constr type="r" for="ch" forName="wedge6Tx" refType="w" fact="0.47"/>
          <dgm:constr type="t" for="ch" forName="wedge6Tx" refType="h" fact="0.17"/>
          <dgm:constr type="w" for="ch" forName="wedge6Tx" refType="w" fact="0.22"/>
          <dgm:constr type="h" for="ch" forName="wedge6Tx" refType="h" fact="0.17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h" for="ch" forName="arrowWedge5" refType="w" fact="0.08"/>
          <dgm:constr type="diam" for="ch" forName="arrowWedge5" refType="w" fact="0.84"/>
          <dgm:constr type="l" for="ch" forName="arrowWedge5" refType="w" fact="0.5"/>
          <dgm:constr type="t" for="ch" forName="arrowWedge5" refType="w" fact="0.5"/>
          <dgm:constr type="h" for="ch" forName="arrowWedge6" refType="w" fact="0.08"/>
          <dgm:constr type="diam" for="ch" forName="arrowWedge6" refType="w" fact="0.84"/>
          <dgm:constr type="l" for="ch" forName="arrowWedge6" refType="w" fact="0.5"/>
          <dgm:constr type="t" for="ch" forName="arrowWedge6" refType="w" fact="0.5"/>
          <dgm:constr type="primFontSz" for="ch" ptType="node" op="equ"/>
        </dgm:constrLst>
      </dgm:if>
      <dgm:else name="Name7">
        <dgm:constrLst>
          <dgm:constr type="l" for="ch" forName="wedge1" refType="w" fact="0.0887"/>
          <dgm:constr type="t" for="ch" forName="wedge1" refType="w" fact="0.062"/>
          <dgm:constr type="w" for="ch" forName="wedge1" refType="w" fact="0.84"/>
          <dgm:constr type="h" for="ch" forName="wedge1" refType="h" fact="0.84"/>
          <dgm:constr type="l" for="ch" forName="dummy1a" refType="w" fact="0.5087"/>
          <dgm:constr type="t" for="ch" forName="dummy1a" refType="h" fact="0.062"/>
          <dgm:constr type="l" for="ch" forName="dummy1b" refType="w" fact="0.837"/>
          <dgm:constr type="t" for="ch" forName="dummy1b" refType="h" fact="0.2201"/>
          <dgm:constr type="l" for="ch" forName="wedge1Tx" refType="w" fact="0.53"/>
          <dgm:constr type="t" for="ch" forName="wedge1Tx" refType="h" fact="0.14"/>
          <dgm:constr type="w" for="ch" forName="wedge1Tx" refType="w" fact="0.2"/>
          <dgm:constr type="h" for="ch" forName="wedge1Tx" refType="h" fact="0.16"/>
          <dgm:constr type="l" for="ch" forName="wedge2" refType="w" fact="0.0995"/>
          <dgm:constr type="t" for="ch" forName="wedge2" refType="w" fact="0.0755"/>
          <dgm:constr type="w" for="ch" forName="wedge2" refType="w" fact="0.84"/>
          <dgm:constr type="h" for="ch" forName="wedge2" refType="h" fact="0.84"/>
          <dgm:constr type="l" for="ch" forName="dummy2a" refType="w" fact="0.8479"/>
          <dgm:constr type="t" for="ch" forName="dummy2a" refType="h" fact="0.2337"/>
          <dgm:constr type="l" for="ch" forName="dummy2b" refType="w" fact="0.929"/>
          <dgm:constr type="t" for="ch" forName="dummy2b" refType="h" fact="0.589"/>
          <dgm:constr type="l" for="ch" forName="wedge2Tx" refType="w" fact="0.67"/>
          <dgm:constr type="t" for="ch" forName="wedge2Tx" refType="h" fact="0.38"/>
          <dgm:constr type="w" for="ch" forName="wedge2Tx" refType="w" fact="0.23"/>
          <dgm:constr type="h" for="ch" forName="wedge2Tx" refType="h" fact="0.14"/>
          <dgm:constr type="l" for="ch" forName="wedge3" refType="w" fact="0.0956"/>
          <dgm:constr type="t" for="ch" forName="wedge3" refType="w" fact="0.0925"/>
          <dgm:constr type="w" for="ch" forName="wedge3" refType="w" fact="0.84"/>
          <dgm:constr type="h" for="ch" forName="wedge3" refType="h" fact="0.84"/>
          <dgm:constr type="l" for="ch" forName="dummy3a" refType="w" fact="0.9251"/>
          <dgm:constr type="t" for="ch" forName="dummy3a" refType="h" fact="0.6059"/>
          <dgm:constr type="l" for="ch" forName="dummy3b" refType="w" fact="0.6979"/>
          <dgm:constr type="t" for="ch" forName="dummy3b" refType="h" fact="0.8909"/>
          <dgm:constr type="l" for="ch" forName="wedge3Tx" refType="w" fact="0.635"/>
          <dgm:constr type="t" for="ch" forName="wedge3Tx" refType="h" fact="0.59"/>
          <dgm:constr type="w" for="ch" forName="wedge3Tx" refType="w" fact="0.2"/>
          <dgm:constr type="h" for="ch" forName="wedge3Tx" refType="h" fact="0.155"/>
          <dgm:constr type="l" for="ch" forName="wedge4" refType="w" fact="0.08"/>
          <dgm:constr type="t" for="ch" forName="wedge4" refType="h" fact="0.1"/>
          <dgm:constr type="w" for="ch" forName="wedge4" refType="w" fact="0.84"/>
          <dgm:constr type="h" for="ch" forName="wedge4" refType="h" fact="0.84"/>
          <dgm:constr type="l" for="ch" forName="dummy4a" refType="w" fact="0.6822"/>
          <dgm:constr type="t" for="ch" forName="dummy4a" refType="h" fact="0.8984"/>
          <dgm:constr type="l" for="ch" forName="dummy4b" refType="w" fact="0.3178"/>
          <dgm:constr type="t" for="ch" forName="dummy4b" refType="h" fact="0.8984"/>
          <dgm:constr type="l" for="ch" forName="wedge4Tx" refType="w" fact="0.4025"/>
          <dgm:constr type="t" for="ch" forName="wedge4Tx" refType="h" fact="0.76"/>
          <dgm:constr type="w" for="ch" forName="wedge4Tx" refType="w" fact="0.195"/>
          <dgm:constr type="h" for="ch" forName="wedge4Tx" refType="h" fact="0.14"/>
          <dgm:constr type="l" for="ch" forName="wedge5" refType="w" fact="0.0644"/>
          <dgm:constr type="t" for="ch" forName="wedge5" refType="h" fact="0.0925"/>
          <dgm:constr type="w" for="ch" forName="wedge5" refType="w" fact="0.84"/>
          <dgm:constr type="h" for="ch" forName="wedge5" refType="h" fact="0.84"/>
          <dgm:constr type="l" for="ch" forName="dummy5a" refType="w" fact="0.3021"/>
          <dgm:constr type="t" for="ch" forName="dummy5a" refType="h" fact="0.8909"/>
          <dgm:constr type="l" for="ch" forName="dummy5b" refType="w" fact="0.0749"/>
          <dgm:constr type="t" for="ch" forName="dummy5b" refType="h" fact="0.6059"/>
          <dgm:constr type="r" for="ch" forName="wedge5Tx" refType="w" fact="0.365"/>
          <dgm:constr type="t" for="ch" forName="wedge5Tx" refType="h" fact="0.59"/>
          <dgm:constr type="w" for="ch" forName="wedge5Tx" refType="w" fact="0.2"/>
          <dgm:constr type="h" for="ch" forName="wedge5Tx" refType="h" fact="0.155"/>
          <dgm:constr type="l" for="ch" forName="wedge6" refType="w" fact="0.0605"/>
          <dgm:constr type="t" for="ch" forName="wedge6" refType="h" fact="0.0755"/>
          <dgm:constr type="w" for="ch" forName="wedge6" refType="w" fact="0.84"/>
          <dgm:constr type="h" for="ch" forName="wedge6" refType="h" fact="0.84"/>
          <dgm:constr type="l" for="ch" forName="dummy6a" refType="w" fact="0.071"/>
          <dgm:constr type="t" for="ch" forName="dummy6a" refType="h" fact="0.589"/>
          <dgm:constr type="l" for="ch" forName="dummy6b" refType="w" fact="0.1521"/>
          <dgm:constr type="t" for="ch" forName="dummy6b" refType="h" fact="0.2337"/>
          <dgm:constr type="r" for="ch" forName="wedge6Tx" refType="w" fact="0.33"/>
          <dgm:constr type="t" for="ch" forName="wedge6Tx" refType="h" fact="0.38"/>
          <dgm:constr type="w" for="ch" forName="wedge6Tx" refType="w" fact="0.23"/>
          <dgm:constr type="h" for="ch" forName="wedge6Tx" refType="h" fact="0.14"/>
          <dgm:constr type="l" for="ch" forName="wedge7" refType="w" fact="0.0713"/>
          <dgm:constr type="t" for="ch" forName="wedge7" refType="h" fact="0.062"/>
          <dgm:constr type="w" for="ch" forName="wedge7" refType="w" fact="0.84"/>
          <dgm:constr type="h" for="ch" forName="wedge7" refType="h" fact="0.84"/>
          <dgm:constr type="l" for="ch" forName="dummy7a" refType="w" fact="0.163"/>
          <dgm:constr type="t" for="ch" forName="dummy7a" refType="h" fact="0.2201"/>
          <dgm:constr type="l" for="ch" forName="dummy7b" refType="w" fact="0.4913"/>
          <dgm:constr type="t" for="ch" forName="dummy7b" refType="h" fact="0.062"/>
          <dgm:constr type="r" for="ch" forName="wedge7Tx" refType="w" fact="0.47"/>
          <dgm:constr type="t" for="ch" forName="wedge7Tx" refType="h" fact="0.14"/>
          <dgm:constr type="w" for="ch" forName="wedge7Tx" refType="w" fact="0.2"/>
          <dgm:constr type="h" for="ch" forName="wedge7Tx" refType="h" fact="0.16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h" for="ch" forName="arrowWedge5" refType="w" fact="0.08"/>
          <dgm:constr type="diam" for="ch" forName="arrowWedge5" refType="w" fact="0.84"/>
          <dgm:constr type="l" for="ch" forName="arrowWedge5" refType="w" fact="0.5"/>
          <dgm:constr type="t" for="ch" forName="arrowWedge5" refType="w" fact="0.5"/>
          <dgm:constr type="h" for="ch" forName="arrowWedge6" refType="w" fact="0.08"/>
          <dgm:constr type="diam" for="ch" forName="arrowWedge6" refType="w" fact="0.84"/>
          <dgm:constr type="l" for="ch" forName="arrowWedge6" refType="w" fact="0.5"/>
          <dgm:constr type="t" for="ch" forName="arrowWedge6" refType="w" fact="0.5"/>
          <dgm:constr type="h" for="ch" forName="arrowWedge7" refType="w" fact="0.08"/>
          <dgm:constr type="diam" for="ch" forName="arrowWedge7" refType="w" fact="0.84"/>
          <dgm:constr type="l" for="ch" forName="arrowWedge7" refType="w" fact="0.5"/>
          <dgm:constr type="t" for="ch" forName="arrowWedge7" refType="w" fact="0.5"/>
          <dgm:constr type="primFontSz" for="ch" ptType="node" op="equ"/>
        </dgm:constrLst>
      </dgm:else>
    </dgm:choose>
    <dgm:ruleLst/>
    <dgm:choose name="Name8">
      <dgm:if name="Name9" axis="ch" ptType="node" func="cnt" op="gte" val="1">
        <dgm:layoutNode name="wedge1">
          <dgm:alg type="sp"/>
          <dgm:choose name="Name10">
            <dgm:if name="Name11" axis="ch" ptType="node" func="cnt" op="equ" val="1">
              <dgm:shape xmlns:r="http://schemas.openxmlformats.org/officeDocument/2006/relationships" type="ellipse" r:blip="">
                <dgm:adjLst/>
              </dgm:shape>
            </dgm:if>
            <dgm:if name="Name12" axis="ch" ptType="node" func="cnt" op="equ" val="2">
              <dgm:shape xmlns:r="http://schemas.openxmlformats.org/officeDocument/2006/relationships" type="pie" r:blip="">
                <dgm:adjLst>
                  <dgm:adj idx="1" val="270"/>
                  <dgm:adj idx="2" val="90"/>
                </dgm:adjLst>
              </dgm:shape>
            </dgm:if>
            <dgm:if name="Name13" axis="ch" ptType="node" func="cnt" op="equ" val="3">
              <dgm:shape xmlns:r="http://schemas.openxmlformats.org/officeDocument/2006/relationships" type="pie" r:blip="">
                <dgm:adjLst>
                  <dgm:adj idx="1" val="270"/>
                  <dgm:adj idx="2" val="30"/>
                </dgm:adjLst>
              </dgm:shape>
            </dgm:if>
            <dgm:if name="Name14" axis="ch" ptType="node" func="cnt" op="equ" val="4">
              <dgm:shape xmlns:r="http://schemas.openxmlformats.org/officeDocument/2006/relationships" type="pie" r:blip="">
                <dgm:adjLst>
                  <dgm:adj idx="1" val="270"/>
                  <dgm:adj idx="2" val="0"/>
                </dgm:adjLst>
              </dgm:shape>
            </dgm:if>
            <dgm:if name="Name15" axis="ch" ptType="node" func="cnt" op="equ" val="5">
              <dgm:shape xmlns:r="http://schemas.openxmlformats.org/officeDocument/2006/relationships" type="pie" r:blip="">
                <dgm:adjLst>
                  <dgm:adj idx="1" val="270"/>
                  <dgm:adj idx="2" val="342"/>
                </dgm:adjLst>
              </dgm:shape>
            </dgm:if>
            <dgm:if name="Name16" axis="ch" ptType="node" func="cnt" op="equ" val="6">
              <dgm:shape xmlns:r="http://schemas.openxmlformats.org/officeDocument/2006/relationships" type="pie" r:blip="">
                <dgm:adjLst>
                  <dgm:adj idx="1" val="270"/>
                  <dgm:adj idx="2" val="330"/>
                </dgm:adjLst>
              </dgm:shape>
            </dgm:if>
            <dgm:else name="Name17">
              <dgm:shape xmlns:r="http://schemas.openxmlformats.org/officeDocument/2006/relationships" type="pie" r:blip="">
                <dgm:adjLst>
                  <dgm:adj idx="1" val="270"/>
                  <dgm:adj idx="2" val="321.4286"/>
                </dgm:adjLst>
              </dgm:shape>
            </dgm:else>
          </dgm:choose>
          <dgm:choose name="Name18">
            <dgm:if name="Name19" func="var" arg="dir" op="equ" val="norm">
              <dgm:presOf axis="ch desOrSelf" ptType="node node" st="1 1" cnt="1 0"/>
            </dgm:if>
            <dgm:else name="Name20">
              <dgm:choose name="Name21">
                <dgm:if name="Name22" axis="ch" ptType="node" func="cnt" op="equ" val="1">
                  <dgm:presOf axis="ch desOrSelf" ptType="node node" st="1 1" cnt="1 0"/>
                </dgm:if>
                <dgm:if name="Name23" axis="ch" ptType="node" func="cnt" op="equ" val="2">
                  <dgm:presOf axis="ch desOrSelf" ptType="node node" st="2 1" cnt="1 0"/>
                </dgm:if>
                <dgm:if name="Name24" axis="ch" ptType="node" func="cnt" op="equ" val="3">
                  <dgm:presOf axis="ch desOrSelf" ptType="node node" st="3 1" cnt="1 0"/>
                </dgm:if>
                <dgm:if name="Name25" axis="ch" ptType="node" func="cnt" op="equ" val="4">
                  <dgm:presOf axis="ch desOrSelf" ptType="node node" st="4 1" cnt="1 0"/>
                </dgm:if>
                <dgm:if name="Name26" axis="ch" ptType="node" func="cnt" op="equ" val="5">
                  <dgm:presOf axis="ch desOrSelf" ptType="node node" st="5 1" cnt="1 0"/>
                </dgm:if>
                <dgm:if name="Name27" axis="ch" ptType="node" func="cnt" op="equ" val="6">
                  <dgm:presOf axis="ch desOrSelf" ptType="node node" st="6 1" cnt="1 0"/>
                </dgm:if>
                <dgm:else name="Name28">
                  <dgm:presOf axis="ch desOrSelf" ptType="node node" st="7 1" cnt="1 0"/>
                </dgm:else>
              </dgm:choose>
            </dgm:else>
          </dgm:choose>
          <dgm:constrLst/>
          <dgm:ruleLst/>
        </dgm:layoutNode>
        <dgm:layoutNode name="dummy1a" moveWith="wedge1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1b" moveWith="wedge1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1Tx" moveWith="wedg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29">
            <dgm:if name="Name30" func="var" arg="dir" op="equ" val="norm">
              <dgm:presOf axis="ch desOrSelf" ptType="node node" st="1 1" cnt="1 0"/>
            </dgm:if>
            <dgm:else name="Name31">
              <dgm:choose name="Name32">
                <dgm:if name="Name33" axis="ch" ptType="node" func="cnt" op="equ" val="1">
                  <dgm:presOf axis="ch desOrSelf" ptType="node node" st="1 1" cnt="1 0"/>
                </dgm:if>
                <dgm:if name="Name34" axis="ch" ptType="node" func="cnt" op="equ" val="2">
                  <dgm:presOf axis="ch desOrSelf" ptType="node node" st="2 1" cnt="1 0"/>
                </dgm:if>
                <dgm:if name="Name35" axis="ch" ptType="node" func="cnt" op="equ" val="3">
                  <dgm:presOf axis="ch desOrSelf" ptType="node node" st="3 1" cnt="1 0"/>
                </dgm:if>
                <dgm:if name="Name36" axis="ch" ptType="node" func="cnt" op="equ" val="4">
                  <dgm:presOf axis="ch desOrSelf" ptType="node node" st="4 1" cnt="1 0"/>
                </dgm:if>
                <dgm:if name="Name37" axis="ch" ptType="node" func="cnt" op="equ" val="5">
                  <dgm:presOf axis="ch desOrSelf" ptType="node node" st="5 1" cnt="1 0"/>
                </dgm:if>
                <dgm:if name="Name38" axis="ch" ptType="node" func="cnt" op="equ" val="6">
                  <dgm:presOf axis="ch desOrSelf" ptType="node node" st="6 1" cnt="1 0"/>
                </dgm:if>
                <dgm:else name="Name39">
                  <dgm:presOf axis="ch desOrSelf" ptType="node node" st="7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40"/>
    </dgm:choose>
    <dgm:choose name="Name41">
      <dgm:if name="Name42" axis="ch" ptType="node" func="cnt" op="gte" val="2">
        <dgm:layoutNode name="wedge2">
          <dgm:alg type="sp"/>
          <dgm:choose name="Name43">
            <dgm:if name="Name44" axis="ch" ptType="node" func="cnt" op="equ" val="2">
              <dgm:shape xmlns:r="http://schemas.openxmlformats.org/officeDocument/2006/relationships" type="pie" r:blip="">
                <dgm:adjLst>
                  <dgm:adj idx="1" val="90"/>
                  <dgm:adj idx="2" val="270"/>
                </dgm:adjLst>
              </dgm:shape>
            </dgm:if>
            <dgm:if name="Name45" axis="ch" ptType="node" func="cnt" op="equ" val="3">
              <dgm:shape xmlns:r="http://schemas.openxmlformats.org/officeDocument/2006/relationships" type="pie" r:blip="">
                <dgm:adjLst>
                  <dgm:adj idx="1" val="30"/>
                  <dgm:adj idx="2" val="150"/>
                </dgm:adjLst>
              </dgm:shape>
            </dgm:if>
            <dgm:if name="Name46" axis="ch" ptType="node" func="cnt" op="equ" val="4">
              <dgm:shape xmlns:r="http://schemas.openxmlformats.org/officeDocument/2006/relationships" type="pie" r:blip="">
                <dgm:adjLst>
                  <dgm:adj idx="1" val="0"/>
                  <dgm:adj idx="2" val="90"/>
                </dgm:adjLst>
              </dgm:shape>
            </dgm:if>
            <dgm:if name="Name47" axis="ch" ptType="node" func="cnt" op="equ" val="5">
              <dgm:shape xmlns:r="http://schemas.openxmlformats.org/officeDocument/2006/relationships" type="pie" r:blip="">
                <dgm:adjLst>
                  <dgm:adj idx="1" val="342"/>
                  <dgm:adj idx="2" val="54"/>
                </dgm:adjLst>
              </dgm:shape>
            </dgm:if>
            <dgm:if name="Name48" axis="ch" ptType="node" func="cnt" op="equ" val="6">
              <dgm:shape xmlns:r="http://schemas.openxmlformats.org/officeDocument/2006/relationships" type="pie" r:blip="">
                <dgm:adjLst>
                  <dgm:adj idx="1" val="330"/>
                  <dgm:adj idx="2" val="30"/>
                </dgm:adjLst>
              </dgm:shape>
            </dgm:if>
            <dgm:else name="Name49">
              <dgm:shape xmlns:r="http://schemas.openxmlformats.org/officeDocument/2006/relationships" type="pie" r:blip="">
                <dgm:adjLst>
                  <dgm:adj idx="1" val="321.4286"/>
                  <dgm:adj idx="2" val="12.85714"/>
                </dgm:adjLst>
              </dgm:shape>
            </dgm:else>
          </dgm:choose>
          <dgm:choose name="Name50">
            <dgm:if name="Name51" func="var" arg="dir" op="equ" val="norm">
              <dgm:presOf axis="ch desOrSelf" ptType="node node" st="2 1" cnt="1 0"/>
            </dgm:if>
            <dgm:else name="Name52">
              <dgm:choose name="Name53">
                <dgm:if name="Name54" axis="ch" ptType="node" func="cnt" op="equ" val="2">
                  <dgm:presOf axis="ch desOrSelf" ptType="node node" st="1 1" cnt="1 0"/>
                </dgm:if>
                <dgm:if name="Name55" axis="ch" ptType="node" func="cnt" op="equ" val="3">
                  <dgm:presOf axis="ch desOrSelf" ptType="node node" st="2 1" cnt="1 0"/>
                </dgm:if>
                <dgm:if name="Name56" axis="ch" ptType="node" func="cnt" op="equ" val="4">
                  <dgm:presOf axis="ch desOrSelf" ptType="node node" st="3 1" cnt="1 0"/>
                </dgm:if>
                <dgm:if name="Name57" axis="ch" ptType="node" func="cnt" op="equ" val="5">
                  <dgm:presOf axis="ch desOrSelf" ptType="node node" st="4 1" cnt="1 0"/>
                </dgm:if>
                <dgm:if name="Name58" axis="ch" ptType="node" func="cnt" op="equ" val="6">
                  <dgm:presOf axis="ch desOrSelf" ptType="node node" st="5 1" cnt="1 0"/>
                </dgm:if>
                <dgm:else name="Name59">
                  <dgm:presOf axis="ch desOrSelf" ptType="node node" st="6 1" cnt="1 0"/>
                </dgm:else>
              </dgm:choose>
            </dgm:else>
          </dgm:choose>
          <dgm:constrLst/>
          <dgm:ruleLst/>
        </dgm:layoutNode>
        <dgm:layoutNode name="dummy2a" moveWith="wedge2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2b" moveWith="wedge2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2Tx" moveWith="wedge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60">
            <dgm:if name="Name61" func="var" arg="dir" op="equ" val="norm">
              <dgm:presOf axis="ch desOrSelf" ptType="node node" st="2 1" cnt="1 0"/>
            </dgm:if>
            <dgm:else name="Name62">
              <dgm:choose name="Name63">
                <dgm:if name="Name64" axis="ch" ptType="node" func="cnt" op="equ" val="2">
                  <dgm:presOf axis="ch desOrSelf" ptType="node node" st="1 1" cnt="1 0"/>
                </dgm:if>
                <dgm:if name="Name65" axis="ch" ptType="node" func="cnt" op="equ" val="3">
                  <dgm:presOf axis="ch desOrSelf" ptType="node node" st="2 1" cnt="1 0"/>
                </dgm:if>
                <dgm:if name="Name66" axis="ch" ptType="node" func="cnt" op="equ" val="4">
                  <dgm:presOf axis="ch desOrSelf" ptType="node node" st="3 1" cnt="1 0"/>
                </dgm:if>
                <dgm:if name="Name67" axis="ch" ptType="node" func="cnt" op="equ" val="5">
                  <dgm:presOf axis="ch desOrSelf" ptType="node node" st="4 1" cnt="1 0"/>
                </dgm:if>
                <dgm:if name="Name68" axis="ch" ptType="node" func="cnt" op="equ" val="6">
                  <dgm:presOf axis="ch desOrSelf" ptType="node node" st="5 1" cnt="1 0"/>
                </dgm:if>
                <dgm:else name="Name69">
                  <dgm:presOf axis="ch desOrSelf" ptType="node node" st="6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70"/>
    </dgm:choose>
    <dgm:choose name="Name71">
      <dgm:if name="Name72" axis="ch" ptType="node" func="cnt" op="gte" val="3">
        <dgm:layoutNode name="wedge3">
          <dgm:alg type="sp"/>
          <dgm:choose name="Name73">
            <dgm:if name="Name74" axis="ch" ptType="node" func="cnt" op="equ" val="3">
              <dgm:shape xmlns:r="http://schemas.openxmlformats.org/officeDocument/2006/relationships" type="pie" r:blip="">
                <dgm:adjLst>
                  <dgm:adj idx="1" val="150"/>
                  <dgm:adj idx="2" val="270"/>
                </dgm:adjLst>
              </dgm:shape>
            </dgm:if>
            <dgm:if name="Name75" axis="ch" ptType="node" func="cnt" op="equ" val="4">
              <dgm:shape xmlns:r="http://schemas.openxmlformats.org/officeDocument/2006/relationships" type="pie" r:blip="">
                <dgm:adjLst>
                  <dgm:adj idx="1" val="90"/>
                  <dgm:adj idx="2" val="180"/>
                </dgm:adjLst>
              </dgm:shape>
            </dgm:if>
            <dgm:if name="Name76" axis="ch" ptType="node" func="cnt" op="equ" val="5">
              <dgm:shape xmlns:r="http://schemas.openxmlformats.org/officeDocument/2006/relationships" type="pie" r:blip="">
                <dgm:adjLst>
                  <dgm:adj idx="1" val="54"/>
                  <dgm:adj idx="2" val="126"/>
                </dgm:adjLst>
              </dgm:shape>
            </dgm:if>
            <dgm:if name="Name77" axis="ch" ptType="node" func="cnt" op="equ" val="6">
              <dgm:shape xmlns:r="http://schemas.openxmlformats.org/officeDocument/2006/relationships" type="pie" r:blip="">
                <dgm:adjLst>
                  <dgm:adj idx="1" val="30"/>
                  <dgm:adj idx="2" val="90"/>
                </dgm:adjLst>
              </dgm:shape>
            </dgm:if>
            <dgm:else name="Name78">
              <dgm:shape xmlns:r="http://schemas.openxmlformats.org/officeDocument/2006/relationships" type="pie" r:blip="">
                <dgm:adjLst>
                  <dgm:adj idx="1" val="12.85714"/>
                  <dgm:adj idx="2" val="64.28571"/>
                </dgm:adjLst>
              </dgm:shape>
            </dgm:else>
          </dgm:choose>
          <dgm:choose name="Name79">
            <dgm:if name="Name80" func="var" arg="dir" op="equ" val="norm">
              <dgm:presOf axis="ch desOrSelf" ptType="node node" st="3 1" cnt="1 0"/>
            </dgm:if>
            <dgm:else name="Name81">
              <dgm:choose name="Name82">
                <dgm:if name="Name83" axis="ch" ptType="node" func="cnt" op="equ" val="3">
                  <dgm:presOf axis="ch desOrSelf" ptType="node node" st="1 1" cnt="1 0"/>
                </dgm:if>
                <dgm:if name="Name84" axis="ch" ptType="node" func="cnt" op="equ" val="4">
                  <dgm:presOf axis="ch desOrSelf" ptType="node node" st="2 1" cnt="1 0"/>
                </dgm:if>
                <dgm:if name="Name85" axis="ch" ptType="node" func="cnt" op="equ" val="5">
                  <dgm:presOf axis="ch desOrSelf" ptType="node node" st="3 1" cnt="1 0"/>
                </dgm:if>
                <dgm:if name="Name86" axis="ch" ptType="node" func="cnt" op="equ" val="6">
                  <dgm:presOf axis="ch desOrSelf" ptType="node node" st="4 1" cnt="1 0"/>
                </dgm:if>
                <dgm:else name="Name87">
                  <dgm:presOf axis="ch desOrSelf" ptType="node node" st="5 1" cnt="1 0"/>
                </dgm:else>
              </dgm:choose>
            </dgm:else>
          </dgm:choose>
          <dgm:constrLst/>
          <dgm:ruleLst/>
        </dgm:layoutNode>
        <dgm:layoutNode name="dummy3a" moveWith="wedge3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3b" moveWith="wedge3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3Tx" moveWith="wedge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88">
            <dgm:if name="Name89" func="var" arg="dir" op="equ" val="norm">
              <dgm:presOf axis="ch desOrSelf" ptType="node node" st="3 1" cnt="1 0"/>
            </dgm:if>
            <dgm:else name="Name90">
              <dgm:choose name="Name91">
                <dgm:if name="Name92" axis="ch" ptType="node" func="cnt" op="equ" val="3">
                  <dgm:presOf axis="ch desOrSelf" ptType="node node" st="1 1" cnt="1 0"/>
                </dgm:if>
                <dgm:if name="Name93" axis="ch" ptType="node" func="cnt" op="equ" val="4">
                  <dgm:presOf axis="ch desOrSelf" ptType="node node" st="2 1" cnt="1 0"/>
                </dgm:if>
                <dgm:if name="Name94" axis="ch" ptType="node" func="cnt" op="equ" val="5">
                  <dgm:presOf axis="ch desOrSelf" ptType="node node" st="3 1" cnt="1 0"/>
                </dgm:if>
                <dgm:if name="Name95" axis="ch" ptType="node" func="cnt" op="equ" val="6">
                  <dgm:presOf axis="ch desOrSelf" ptType="node node" st="4 1" cnt="1 0"/>
                </dgm:if>
                <dgm:else name="Name96">
                  <dgm:presOf axis="ch desOrSelf" ptType="node node" st="5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97"/>
    </dgm:choose>
    <dgm:choose name="Name98">
      <dgm:if name="Name99" axis="ch" ptType="node" func="cnt" op="gte" val="4">
        <dgm:layoutNode name="wedge4">
          <dgm:alg type="sp"/>
          <dgm:choose name="Name100">
            <dgm:if name="Name101" axis="ch" ptType="node" func="cnt" op="equ" val="4">
              <dgm:shape xmlns:r="http://schemas.openxmlformats.org/officeDocument/2006/relationships" type="pie" r:blip="">
                <dgm:adjLst>
                  <dgm:adj idx="1" val="180"/>
                  <dgm:adj idx="2" val="270"/>
                </dgm:adjLst>
              </dgm:shape>
            </dgm:if>
            <dgm:if name="Name102" axis="ch" ptType="node" func="cnt" op="equ" val="5">
              <dgm:shape xmlns:r="http://schemas.openxmlformats.org/officeDocument/2006/relationships" type="pie" r:blip="">
                <dgm:adjLst>
                  <dgm:adj idx="1" val="126"/>
                  <dgm:adj idx="2" val="198"/>
                </dgm:adjLst>
              </dgm:shape>
            </dgm:if>
            <dgm:if name="Name103" axis="ch" ptType="node" func="cnt" op="equ" val="6">
              <dgm:shape xmlns:r="http://schemas.openxmlformats.org/officeDocument/2006/relationships" type="pie" r:blip="">
                <dgm:adjLst>
                  <dgm:adj idx="1" val="90"/>
                  <dgm:adj idx="2" val="150"/>
                </dgm:adjLst>
              </dgm:shape>
            </dgm:if>
            <dgm:else name="Name104">
              <dgm:shape xmlns:r="http://schemas.openxmlformats.org/officeDocument/2006/relationships" type="pie" r:blip="">
                <dgm:adjLst>
                  <dgm:adj idx="1" val="64.2871"/>
                  <dgm:adj idx="2" val="115.7143"/>
                </dgm:adjLst>
              </dgm:shape>
            </dgm:else>
          </dgm:choose>
          <dgm:choose name="Name105">
            <dgm:if name="Name106" func="var" arg="dir" op="equ" val="norm">
              <dgm:presOf axis="ch desOrSelf" ptType="node node" st="4 1" cnt="1 0"/>
            </dgm:if>
            <dgm:else name="Name107">
              <dgm:choose name="Name108">
                <dgm:if name="Name109" axis="ch" ptType="node" func="cnt" op="equ" val="4">
                  <dgm:presOf axis="ch desOrSelf" ptType="node node" st="1 1" cnt="1 0"/>
                </dgm:if>
                <dgm:if name="Name110" axis="ch" ptType="node" func="cnt" op="equ" val="5">
                  <dgm:presOf axis="ch desOrSelf" ptType="node node" st="2 1" cnt="1 0"/>
                </dgm:if>
                <dgm:if name="Name111" axis="ch" ptType="node" func="cnt" op="equ" val="6">
                  <dgm:presOf axis="ch desOrSelf" ptType="node node" st="3 1" cnt="1 0"/>
                </dgm:if>
                <dgm:else name="Name112">
                  <dgm:presOf axis="ch desOrSelf" ptType="node node" st="4 1" cnt="1 0"/>
                </dgm:else>
              </dgm:choose>
            </dgm:else>
          </dgm:choose>
          <dgm:constrLst/>
          <dgm:ruleLst/>
        </dgm:layoutNode>
        <dgm:layoutNode name="dummy4a" moveWith="wedge4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4b" moveWith="wedge4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4Tx" moveWith="wedge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13">
            <dgm:if name="Name114" func="var" arg="dir" op="equ" val="norm">
              <dgm:presOf axis="ch desOrSelf" ptType="node node" st="4 1" cnt="1 0"/>
            </dgm:if>
            <dgm:else name="Name115">
              <dgm:choose name="Name116">
                <dgm:if name="Name117" axis="ch" ptType="node" func="cnt" op="equ" val="4">
                  <dgm:presOf axis="ch desOrSelf" ptType="node node" st="1 1" cnt="1 0"/>
                </dgm:if>
                <dgm:if name="Name118" axis="ch" ptType="node" func="cnt" op="equ" val="5">
                  <dgm:presOf axis="ch desOrSelf" ptType="node node" st="2 1" cnt="1 0"/>
                </dgm:if>
                <dgm:if name="Name119" axis="ch" ptType="node" func="cnt" op="equ" val="6">
                  <dgm:presOf axis="ch desOrSelf" ptType="node node" st="3 1" cnt="1 0"/>
                </dgm:if>
                <dgm:else name="Name120">
                  <dgm:presOf axis="ch desOrSelf" ptType="node node" st="4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21"/>
    </dgm:choose>
    <dgm:choose name="Name122">
      <dgm:if name="Name123" axis="ch" ptType="node" func="cnt" op="gte" val="5">
        <dgm:layoutNode name="wedge5">
          <dgm:alg type="sp"/>
          <dgm:choose name="Name124">
            <dgm:if name="Name125" axis="ch" ptType="node" func="cnt" op="equ" val="5">
              <dgm:shape xmlns:r="http://schemas.openxmlformats.org/officeDocument/2006/relationships" type="pie" r:blip="">
                <dgm:adjLst>
                  <dgm:adj idx="1" val="198"/>
                  <dgm:adj idx="2" val="270"/>
                </dgm:adjLst>
              </dgm:shape>
            </dgm:if>
            <dgm:if name="Name126" axis="ch" ptType="node" func="cnt" op="equ" val="6">
              <dgm:shape xmlns:r="http://schemas.openxmlformats.org/officeDocument/2006/relationships" type="pie" r:blip="">
                <dgm:adjLst>
                  <dgm:adj idx="1" val="150"/>
                  <dgm:adj idx="2" val="210"/>
                </dgm:adjLst>
              </dgm:shape>
            </dgm:if>
            <dgm:else name="Name127">
              <dgm:shape xmlns:r="http://schemas.openxmlformats.org/officeDocument/2006/relationships" type="pie" r:blip="">
                <dgm:adjLst>
                  <dgm:adj idx="1" val="115.7143"/>
                  <dgm:adj idx="2" val="167.1429"/>
                </dgm:adjLst>
              </dgm:shape>
            </dgm:else>
          </dgm:choose>
          <dgm:choose name="Name128">
            <dgm:if name="Name129" func="var" arg="dir" op="equ" val="norm">
              <dgm:presOf axis="ch desOrSelf" ptType="node node" st="5 1" cnt="1 0"/>
            </dgm:if>
            <dgm:else name="Name130">
              <dgm:choose name="Name131">
                <dgm:if name="Name132" axis="ch" ptType="node" func="cnt" op="equ" val="5">
                  <dgm:presOf axis="ch desOrSelf" ptType="node node" st="1 1" cnt="1 0"/>
                </dgm:if>
                <dgm:if name="Name133" axis="ch" ptType="node" func="cnt" op="equ" val="6">
                  <dgm:presOf axis="ch desOrSelf" ptType="node node" st="2 1" cnt="1 0"/>
                </dgm:if>
                <dgm:else name="Name134">
                  <dgm:presOf axis="ch desOrSelf" ptType="node node" st="3 1" cnt="1 0"/>
                </dgm:else>
              </dgm:choose>
            </dgm:else>
          </dgm:choose>
          <dgm:constrLst/>
          <dgm:ruleLst/>
        </dgm:layoutNode>
        <dgm:layoutNode name="dummy5a" moveWith="wedge5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5b" moveWith="wedge5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5Tx" moveWith="wedge5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35">
            <dgm:if name="Name136" func="var" arg="dir" op="equ" val="norm">
              <dgm:presOf axis="ch desOrSelf" ptType="node node" st="5 1" cnt="1 0"/>
            </dgm:if>
            <dgm:else name="Name137">
              <dgm:choose name="Name138">
                <dgm:if name="Name139" axis="ch" ptType="node" func="cnt" op="equ" val="5">
                  <dgm:presOf axis="ch desOrSelf" ptType="node node" st="1 1" cnt="1 0"/>
                </dgm:if>
                <dgm:if name="Name140" axis="ch" ptType="node" func="cnt" op="equ" val="6">
                  <dgm:presOf axis="ch desOrSelf" ptType="node node" st="2 1" cnt="1 0"/>
                </dgm:if>
                <dgm:else name="Name141">
                  <dgm:presOf axis="ch desOrSelf" ptType="node node" st="3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42"/>
    </dgm:choose>
    <dgm:choose name="Name143">
      <dgm:if name="Name144" axis="ch" ptType="node" func="cnt" op="gte" val="6">
        <dgm:layoutNode name="wedge6">
          <dgm:alg type="sp"/>
          <dgm:choose name="Name145">
            <dgm:if name="Name146" axis="ch" ptType="node" func="cnt" op="equ" val="6">
              <dgm:shape xmlns:r="http://schemas.openxmlformats.org/officeDocument/2006/relationships" type="pie" r:blip="">
                <dgm:adjLst>
                  <dgm:adj idx="1" val="210"/>
                  <dgm:adj idx="2" val="270"/>
                </dgm:adjLst>
              </dgm:shape>
            </dgm:if>
            <dgm:else name="Name147">
              <dgm:shape xmlns:r="http://schemas.openxmlformats.org/officeDocument/2006/relationships" type="pie" r:blip="">
                <dgm:adjLst>
                  <dgm:adj idx="1" val="167.1429"/>
                  <dgm:adj idx="2" val="218.5714"/>
                </dgm:adjLst>
              </dgm:shape>
            </dgm:else>
          </dgm:choose>
          <dgm:choose name="Name148">
            <dgm:if name="Name149" func="var" arg="dir" op="equ" val="norm">
              <dgm:presOf axis="ch desOrSelf" ptType="node node" st="6 1" cnt="1 0"/>
            </dgm:if>
            <dgm:else name="Name150">
              <dgm:choose name="Name151">
                <dgm:if name="Name152" axis="ch" ptType="node" func="cnt" op="equ" val="6">
                  <dgm:presOf axis="ch desOrSelf" ptType="node node" st="1 1" cnt="1 0"/>
                </dgm:if>
                <dgm:else name="Name153">
                  <dgm:presOf axis="ch desOrSelf" ptType="node node" st="2 1" cnt="1 0"/>
                </dgm:else>
              </dgm:choose>
            </dgm:else>
          </dgm:choose>
          <dgm:constrLst/>
          <dgm:ruleLst/>
        </dgm:layoutNode>
        <dgm:layoutNode name="dummy6a" moveWith="wedge6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6b" moveWith="wedge6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6Tx" moveWith="wedge6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54">
            <dgm:if name="Name155" func="var" arg="dir" op="equ" val="norm">
              <dgm:presOf axis="ch desOrSelf" ptType="node node" st="6 1" cnt="1 0"/>
            </dgm:if>
            <dgm:else name="Name156">
              <dgm:choose name="Name157">
                <dgm:if name="Name158" axis="ch" ptType="node" func="cnt" op="equ" val="6">
                  <dgm:presOf axis="ch desOrSelf" ptType="node node" st="1 1" cnt="1 0"/>
                </dgm:if>
                <dgm:else name="Name159">
                  <dgm:presOf axis="ch desOrSelf" ptType="node node" st="2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60"/>
    </dgm:choose>
    <dgm:choose name="Name161">
      <dgm:if name="Name162" axis="ch" ptType="node" func="cnt" op="gte" val="7">
        <dgm:layoutNode name="wedge7">
          <dgm:alg type="sp"/>
          <dgm:shape xmlns:r="http://schemas.openxmlformats.org/officeDocument/2006/relationships" type="pie" r:blip="">
            <dgm:adjLst>
              <dgm:adj idx="1" val="218.5714"/>
              <dgm:adj idx="2" val="270"/>
            </dgm:adjLst>
          </dgm:shape>
          <dgm:choose name="Name163">
            <dgm:if name="Name164" func="var" arg="dir" op="equ" val="norm">
              <dgm:presOf axis="ch desOrSelf" ptType="node node" st="7 1" cnt="1 0"/>
            </dgm:if>
            <dgm:else name="Name165">
              <dgm:presOf axis="ch desOrSelf" ptType="node node" st="1 1" cnt="1 0"/>
            </dgm:else>
          </dgm:choose>
          <dgm:constrLst/>
          <dgm:ruleLst/>
        </dgm:layoutNode>
        <dgm:layoutNode name="dummy7a" moveWith="wedge7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7b" moveWith="wedge7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7Tx" moveWith="wedge7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66">
            <dgm:if name="Name167" func="var" arg="dir" op="equ" val="norm">
              <dgm:presOf axis="ch desOrSelf" ptType="node node" st="7 1" cnt="1 0"/>
            </dgm:if>
            <dgm:else name="Name168">
              <dgm:presOf axis="ch desOrSelf" ptType="node node" st="1 1" cnt="1 0"/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69"/>
    </dgm:choose>
    <dgm:choose name="Name170">
      <dgm:if name="Name171" axis="ch" ptType="node" func="cnt" op="equ" val="1">
        <dgm:forEach name="Name172" axis="ch" ptType="sibTrans" hideLastTrans="0" cnt="1">
          <dgm:layoutNode name="arrowWedge1single" styleLbl="fgSibTrans2D1">
            <dgm:choose name="Name173">
              <dgm:if name="Name174" func="var" arg="dir" op="equ" val="norm">
                <dgm:alg type="conn">
                  <dgm:param type="connRout" val="longCurve"/>
                  <dgm:param type="srcNode" val="dummy1a"/>
                  <dgm:param type="dstNode" val="dummy1b"/>
                  <dgm:param type="begPts" val="tL"/>
                  <dgm:param type="endPts" val="tR"/>
                  <dgm:param type="begSty" val="arr"/>
                  <dgm:param type="endSty" val="noArr"/>
                </dgm:alg>
              </dgm:if>
              <dgm:else name="Name175">
                <dgm:alg type="conn">
                  <dgm:param type="connRout" val="longCurve"/>
                  <dgm:param type="srcNode" val="dummy1a"/>
                  <dgm:param type="dstNode" val="dummy1b"/>
                  <dgm:param type="begPts" val="tL"/>
                  <dgm:param type="endPts" val="tR"/>
                  <dgm:param type="begSty" val="noArr"/>
                  <dgm:param type="endSty" val="arr"/>
                </dgm:alg>
              </dgm:else>
            </dgm:choose>
            <dgm:shape xmlns:r="http://schemas.openxmlformats.org/officeDocument/2006/relationships" type="conn" r:blip="">
              <dgm:adjLst/>
            </dgm:shape>
            <dgm:presOf/>
            <dgm:constrLst>
              <dgm:constr type="w" val="1"/>
              <dgm:constr type="begPad"/>
              <dgm:constr type="endPad"/>
            </dgm:constrLst>
            <dgm:ruleLst/>
          </dgm:layoutNode>
        </dgm:forEach>
      </dgm:if>
      <dgm:if name="Name176" axis="ch" ptType="node" func="cnt" op="gte" val="2">
        <dgm:forEach name="Name177" axis="ch" ptType="sibTrans" hideLastTrans="0" cnt="1">
          <dgm:layoutNode name="arrowWedge1" styleLbl="fgSibTrans2D1">
            <dgm:choose name="Name178">
              <dgm:if name="Name179" func="var" arg="dir" op="equ" val="norm">
                <dgm:alg type="conn">
                  <dgm:param type="connRout" val="curve"/>
                  <dgm:param type="srcNode" val="dummy1a"/>
                  <dgm:param type="dstNode" val="dummy1b"/>
                  <dgm:param type="begPts" val="tL"/>
                  <dgm:param type="endPts" val="tL"/>
                  <dgm:param type="begSty" val="noArr"/>
                  <dgm:param type="endSty" val="arr"/>
                </dgm:alg>
              </dgm:if>
              <dgm:else name="Name180">
                <dgm:alg type="conn">
                  <dgm:param type="connRout" val="curve"/>
                  <dgm:param type="srcNode" val="dummy1a"/>
                  <dgm:param type="dstNode" val="dummy1b"/>
                  <dgm:param type="begPts" val="tL"/>
                  <dgm:param type="endPts" val="tL"/>
                  <dgm:param type="begSty" val="arr"/>
                  <dgm:param type="endSty" val="noArr"/>
                </dgm:alg>
              </dgm:else>
            </dgm:choose>
            <dgm:shape xmlns:r="http://schemas.openxmlformats.org/officeDocument/2006/relationships" type="conn" r:blip="">
              <dgm:adjLst/>
            </dgm:shape>
            <dgm:presOf/>
            <dgm:constrLst>
              <dgm:constr type="w" val="1"/>
              <dgm:constr type="begPad"/>
              <dgm:constr type="endPad"/>
            </dgm:constrLst>
            <dgm:ruleLst/>
          </dgm:layoutNode>
        </dgm:forEach>
      </dgm:if>
      <dgm:else name="Name181"/>
    </dgm:choose>
    <dgm:forEach name="Name182" axis="ch" ptType="sibTrans" hideLastTrans="0" st="2" cnt="1">
      <dgm:layoutNode name="arrowWedge2" styleLbl="fgSibTrans2D1">
        <dgm:choose name="Name183">
          <dgm:if name="Name184" func="var" arg="dir" op="equ" val="norm">
            <dgm:alg type="conn">
              <dgm:param type="connRout" val="curve"/>
              <dgm:param type="srcNode" val="dummy2a"/>
              <dgm:param type="dstNode" val="dummy2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85">
            <dgm:alg type="conn">
              <dgm:param type="connRout" val="curve"/>
              <dgm:param type="srcNode" val="dummy2a"/>
              <dgm:param type="dstNode" val="dummy2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86" axis="ch" ptType="sibTrans" hideLastTrans="0" st="3" cnt="1">
      <dgm:layoutNode name="arrowWedge3" styleLbl="fgSibTrans2D1">
        <dgm:choose name="Name187">
          <dgm:if name="Name188" func="var" arg="dir" op="equ" val="norm">
            <dgm:alg type="conn">
              <dgm:param type="connRout" val="curve"/>
              <dgm:param type="srcNode" val="dummy3a"/>
              <dgm:param type="dstNode" val="dummy3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89">
            <dgm:alg type="conn">
              <dgm:param type="connRout" val="curve"/>
              <dgm:param type="srcNode" val="dummy3a"/>
              <dgm:param type="dstNode" val="dummy3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90" axis="ch" ptType="sibTrans" hideLastTrans="0" st="4" cnt="1">
      <dgm:layoutNode name="arrowWedge4" styleLbl="fgSibTrans2D1">
        <dgm:choose name="Name191">
          <dgm:if name="Name192" func="var" arg="dir" op="equ" val="norm">
            <dgm:alg type="conn">
              <dgm:param type="connRout" val="curve"/>
              <dgm:param type="srcNode" val="dummy4a"/>
              <dgm:param type="dstNode" val="dummy4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93">
            <dgm:alg type="conn">
              <dgm:param type="connRout" val="curve"/>
              <dgm:param type="srcNode" val="dummy4a"/>
              <dgm:param type="dstNode" val="dummy4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94" axis="ch" ptType="sibTrans" hideLastTrans="0" st="5" cnt="1">
      <dgm:layoutNode name="arrowWedge5" styleLbl="fgSibTrans2D1">
        <dgm:choose name="Name195">
          <dgm:if name="Name196" func="var" arg="dir" op="equ" val="norm">
            <dgm:alg type="conn">
              <dgm:param type="connRout" val="curve"/>
              <dgm:param type="srcNode" val="dummy5a"/>
              <dgm:param type="dstNode" val="dummy5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97">
            <dgm:alg type="conn">
              <dgm:param type="connRout" val="curve"/>
              <dgm:param type="srcNode" val="dummy5a"/>
              <dgm:param type="dstNode" val="dummy5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98" axis="ch" ptType="sibTrans" hideLastTrans="0" st="6" cnt="1">
      <dgm:layoutNode name="arrowWedge6" styleLbl="fgSibTrans2D1">
        <dgm:choose name="Name199">
          <dgm:if name="Name200" func="var" arg="dir" op="equ" val="norm">
            <dgm:alg type="conn">
              <dgm:param type="connRout" val="curve"/>
              <dgm:param type="srcNode" val="dummy6a"/>
              <dgm:param type="dstNode" val="dummy6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201">
            <dgm:alg type="conn">
              <dgm:param type="connRout" val="curve"/>
              <dgm:param type="srcNode" val="dummy6a"/>
              <dgm:param type="dstNode" val="dummy6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202" axis="ch" ptType="sibTrans" hideLastTrans="0" st="7" cnt="1">
      <dgm:layoutNode name="arrowWedge7" styleLbl="fgSibTrans2D1">
        <dgm:choose name="Name203">
          <dgm:if name="Name204" func="var" arg="dir" op="equ" val="norm">
            <dgm:alg type="conn">
              <dgm:param type="connRout" val="curve"/>
              <dgm:param type="srcNode" val="dummy7a"/>
              <dgm:param type="dstNode" val="dummy7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205">
            <dgm:alg type="conn">
              <dgm:param type="connRout" val="curve"/>
              <dgm:param type="srcNode" val="dummy7a"/>
              <dgm:param type="dstNode" val="dummy7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2.xml"/><Relationship Id="rId13" Type="http://schemas.openxmlformats.org/officeDocument/2006/relationships/diagramData" Target="../diagrams/data4.xml"/><Relationship Id="rId18" Type="http://schemas.openxmlformats.org/officeDocument/2006/relationships/diagramLayout" Target="../diagrams/layout5.xml"/><Relationship Id="rId26" Type="http://schemas.openxmlformats.org/officeDocument/2006/relationships/diagramLayout" Target="../diagrams/layout7.xml"/><Relationship Id="rId39" Type="http://schemas.openxmlformats.org/officeDocument/2006/relationships/diagramQuickStyle" Target="../diagrams/quickStyle10.xml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6.xml"/><Relationship Id="rId34" Type="http://schemas.openxmlformats.org/officeDocument/2006/relationships/diagramLayout" Target="../diagrams/layout9.xml"/><Relationship Id="rId42" Type="http://schemas.openxmlformats.org/officeDocument/2006/relationships/diagramLayout" Target="../diagrams/layout11.xml"/><Relationship Id="rId47" Type="http://schemas.openxmlformats.org/officeDocument/2006/relationships/diagramQuickStyle" Target="../diagrams/quickStyle12.xml"/><Relationship Id="rId7" Type="http://schemas.openxmlformats.org/officeDocument/2006/relationships/diagramQuickStyle" Target="../diagrams/quickStyle2.xml"/><Relationship Id="rId12" Type="http://schemas.openxmlformats.org/officeDocument/2006/relationships/diagramColors" Target="../diagrams/colors3.xml"/><Relationship Id="rId17" Type="http://schemas.openxmlformats.org/officeDocument/2006/relationships/diagramData" Target="../diagrams/data5.xml"/><Relationship Id="rId25" Type="http://schemas.openxmlformats.org/officeDocument/2006/relationships/diagramData" Target="../diagrams/data7.xml"/><Relationship Id="rId33" Type="http://schemas.openxmlformats.org/officeDocument/2006/relationships/diagramData" Target="../diagrams/data9.xml"/><Relationship Id="rId38" Type="http://schemas.openxmlformats.org/officeDocument/2006/relationships/diagramLayout" Target="../diagrams/layout10.xml"/><Relationship Id="rId46" Type="http://schemas.openxmlformats.org/officeDocument/2006/relationships/diagramLayout" Target="../diagrams/layout12.xml"/><Relationship Id="rId2" Type="http://schemas.openxmlformats.org/officeDocument/2006/relationships/diagramLayout" Target="../diagrams/layout1.xml"/><Relationship Id="rId16" Type="http://schemas.openxmlformats.org/officeDocument/2006/relationships/diagramColors" Target="../diagrams/colors4.xml"/><Relationship Id="rId20" Type="http://schemas.openxmlformats.org/officeDocument/2006/relationships/diagramColors" Target="../diagrams/colors5.xml"/><Relationship Id="rId29" Type="http://schemas.openxmlformats.org/officeDocument/2006/relationships/diagramData" Target="../diagrams/data8.xml"/><Relationship Id="rId41" Type="http://schemas.openxmlformats.org/officeDocument/2006/relationships/diagramData" Target="../diagrams/data11.xml"/><Relationship Id="rId1" Type="http://schemas.openxmlformats.org/officeDocument/2006/relationships/diagramData" Target="../diagrams/data1.xml"/><Relationship Id="rId6" Type="http://schemas.openxmlformats.org/officeDocument/2006/relationships/diagramLayout" Target="../diagrams/layout2.xml"/><Relationship Id="rId11" Type="http://schemas.openxmlformats.org/officeDocument/2006/relationships/diagramQuickStyle" Target="../diagrams/quickStyle3.xml"/><Relationship Id="rId24" Type="http://schemas.openxmlformats.org/officeDocument/2006/relationships/diagramColors" Target="../diagrams/colors6.xml"/><Relationship Id="rId32" Type="http://schemas.openxmlformats.org/officeDocument/2006/relationships/diagramColors" Target="../diagrams/colors8.xml"/><Relationship Id="rId37" Type="http://schemas.openxmlformats.org/officeDocument/2006/relationships/diagramData" Target="../diagrams/data10.xml"/><Relationship Id="rId40" Type="http://schemas.openxmlformats.org/officeDocument/2006/relationships/diagramColors" Target="../diagrams/colors10.xml"/><Relationship Id="rId45" Type="http://schemas.openxmlformats.org/officeDocument/2006/relationships/diagramData" Target="../diagrams/data12.xml"/><Relationship Id="rId5" Type="http://schemas.openxmlformats.org/officeDocument/2006/relationships/diagramData" Target="../diagrams/data2.xml"/><Relationship Id="rId15" Type="http://schemas.openxmlformats.org/officeDocument/2006/relationships/diagramQuickStyle" Target="../diagrams/quickStyle4.xml"/><Relationship Id="rId23" Type="http://schemas.openxmlformats.org/officeDocument/2006/relationships/diagramQuickStyle" Target="../diagrams/quickStyle6.xml"/><Relationship Id="rId28" Type="http://schemas.openxmlformats.org/officeDocument/2006/relationships/diagramColors" Target="../diagrams/colors7.xml"/><Relationship Id="rId36" Type="http://schemas.openxmlformats.org/officeDocument/2006/relationships/diagramColors" Target="../diagrams/colors9.xml"/><Relationship Id="rId10" Type="http://schemas.openxmlformats.org/officeDocument/2006/relationships/diagramLayout" Target="../diagrams/layout3.xml"/><Relationship Id="rId19" Type="http://schemas.openxmlformats.org/officeDocument/2006/relationships/diagramQuickStyle" Target="../diagrams/quickStyle5.xml"/><Relationship Id="rId31" Type="http://schemas.openxmlformats.org/officeDocument/2006/relationships/diagramQuickStyle" Target="../diagrams/quickStyle8.xml"/><Relationship Id="rId44" Type="http://schemas.openxmlformats.org/officeDocument/2006/relationships/diagramColors" Target="../diagrams/colors11.xml"/><Relationship Id="rId4" Type="http://schemas.openxmlformats.org/officeDocument/2006/relationships/diagramColors" Target="../diagrams/colors1.xml"/><Relationship Id="rId9" Type="http://schemas.openxmlformats.org/officeDocument/2006/relationships/diagramData" Target="../diagrams/data3.xml"/><Relationship Id="rId14" Type="http://schemas.openxmlformats.org/officeDocument/2006/relationships/diagramLayout" Target="../diagrams/layout4.xml"/><Relationship Id="rId22" Type="http://schemas.openxmlformats.org/officeDocument/2006/relationships/diagramLayout" Target="../diagrams/layout6.xml"/><Relationship Id="rId27" Type="http://schemas.openxmlformats.org/officeDocument/2006/relationships/diagramQuickStyle" Target="../diagrams/quickStyle7.xml"/><Relationship Id="rId30" Type="http://schemas.openxmlformats.org/officeDocument/2006/relationships/diagramLayout" Target="../diagrams/layout8.xml"/><Relationship Id="rId35" Type="http://schemas.openxmlformats.org/officeDocument/2006/relationships/diagramQuickStyle" Target="../diagrams/quickStyle9.xml"/><Relationship Id="rId43" Type="http://schemas.openxmlformats.org/officeDocument/2006/relationships/diagramQuickStyle" Target="../diagrams/quickStyle11.xml"/><Relationship Id="rId48" Type="http://schemas.openxmlformats.org/officeDocument/2006/relationships/diagramColors" Target="../diagrams/colors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35943</xdr:colOff>
      <xdr:row>15</xdr:row>
      <xdr:rowOff>98845</xdr:rowOff>
    </xdr:from>
    <xdr:to>
      <xdr:col>13</xdr:col>
      <xdr:colOff>5930</xdr:colOff>
      <xdr:row>25</xdr:row>
      <xdr:rowOff>24442</xdr:rowOff>
    </xdr:to>
    <xdr:pic>
      <xdr:nvPicPr>
        <xdr:cNvPr id="1025" name="Picture 1" descr="C:\Program Files (x86)\Microsoft Office\MEDIA\CAGCAT10\j0195384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6320" y="2929387"/>
          <a:ext cx="1803101" cy="1812626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</xdr:row>
      <xdr:rowOff>1</xdr:rowOff>
    </xdr:from>
    <xdr:to>
      <xdr:col>2</xdr:col>
      <xdr:colOff>600075</xdr:colOff>
      <xdr:row>7</xdr:row>
      <xdr:rowOff>170731</xdr:rowOff>
    </xdr:to>
    <xdr:pic>
      <xdr:nvPicPr>
        <xdr:cNvPr id="2" name="Picture 1" descr="tech-solution-high-resolution-logo.png"/>
        <xdr:cNvPicPr>
          <a:picLocks noChangeAspect="1"/>
        </xdr:cNvPicPr>
      </xdr:nvPicPr>
      <xdr:blipFill>
        <a:blip xmlns:r="http://schemas.openxmlformats.org/officeDocument/2006/relationships" r:embed="rId2" cstate="print">
          <a:lum/>
        </a:blip>
        <a:stretch>
          <a:fillRect/>
        </a:stretch>
      </xdr:blipFill>
      <xdr:spPr>
        <a:xfrm>
          <a:off x="611039" y="377407"/>
          <a:ext cx="1211111" cy="1114244"/>
        </a:xfrm>
        <a:prstGeom prst="ellipse">
          <a:avLst/>
        </a:prstGeom>
        <a:ln>
          <a:noFill/>
        </a:ln>
        <a:effectLst>
          <a:softEdge rad="112500"/>
        </a:effectLst>
        <a:scene3d>
          <a:camera prst="orthographicFront"/>
          <a:lightRig rig="threePt" dir="t"/>
        </a:scene3d>
        <a:sp3d>
          <a:bevelT w="139700" h="139700" prst="divot"/>
        </a:sp3d>
      </xdr:spPr>
    </xdr:pic>
    <xdr:clientData/>
  </xdr:twoCellAnchor>
  <xdr:twoCellAnchor>
    <xdr:from>
      <xdr:col>3</xdr:col>
      <xdr:colOff>161745</xdr:colOff>
      <xdr:row>20</xdr:row>
      <xdr:rowOff>1</xdr:rowOff>
    </xdr:from>
    <xdr:to>
      <xdr:col>4</xdr:col>
      <xdr:colOff>395377</xdr:colOff>
      <xdr:row>23</xdr:row>
      <xdr:rowOff>71887</xdr:rowOff>
    </xdr:to>
    <xdr:cxnSp macro="">
      <xdr:nvCxnSpPr>
        <xdr:cNvPr id="4" name="Straight Arrow Connector 3"/>
        <xdr:cNvCxnSpPr/>
      </xdr:nvCxnSpPr>
      <xdr:spPr>
        <a:xfrm flipV="1">
          <a:off x="1994858" y="3774058"/>
          <a:ext cx="844670" cy="637994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233632</xdr:colOff>
      <xdr:row>23</xdr:row>
      <xdr:rowOff>44929</xdr:rowOff>
    </xdr:from>
    <xdr:to>
      <xdr:col>3</xdr:col>
      <xdr:colOff>179716</xdr:colOff>
      <xdr:row>25</xdr:row>
      <xdr:rowOff>161744</xdr:rowOff>
    </xdr:to>
    <xdr:sp macro="" textlink="">
      <xdr:nvSpPr>
        <xdr:cNvPr id="8" name="Round Single Corner Rectangle 7"/>
        <xdr:cNvSpPr/>
      </xdr:nvSpPr>
      <xdr:spPr>
        <a:xfrm>
          <a:off x="844670" y="4385094"/>
          <a:ext cx="1168159" cy="494221"/>
        </a:xfrm>
        <a:prstGeom prst="round1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0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lowest</a:t>
          </a:r>
        </a:p>
      </xdr:txBody>
    </xdr:sp>
    <xdr:clientData/>
  </xdr:twoCellAnchor>
  <xdr:twoCellAnchor editAs="oneCell">
    <xdr:from>
      <xdr:col>11</xdr:col>
      <xdr:colOff>467265</xdr:colOff>
      <xdr:row>13</xdr:row>
      <xdr:rowOff>98844</xdr:rowOff>
    </xdr:from>
    <xdr:to>
      <xdr:col>14</xdr:col>
      <xdr:colOff>134574</xdr:colOff>
      <xdr:row>18</xdr:row>
      <xdr:rowOff>89858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188680" y="2551981"/>
          <a:ext cx="1500422" cy="934528"/>
        </a:xfrm>
        <a:prstGeom prst="rect">
          <a:avLst/>
        </a:prstGeom>
        <a:noFill/>
      </xdr:spPr>
    </xdr:pic>
    <xdr:clientData/>
  </xdr:twoCellAnchor>
  <xdr:twoCellAnchor>
    <xdr:from>
      <xdr:col>13</xdr:col>
      <xdr:colOff>470006</xdr:colOff>
      <xdr:row>19</xdr:row>
      <xdr:rowOff>47467</xdr:rowOff>
    </xdr:from>
    <xdr:to>
      <xdr:col>15</xdr:col>
      <xdr:colOff>482371</xdr:colOff>
      <xdr:row>25</xdr:row>
      <xdr:rowOff>151127</xdr:rowOff>
    </xdr:to>
    <xdr:sp macro="" textlink="">
      <xdr:nvSpPr>
        <xdr:cNvPr id="7" name="Pie 6"/>
        <xdr:cNvSpPr/>
      </xdr:nvSpPr>
      <xdr:spPr>
        <a:xfrm rot="8700000">
          <a:off x="8413497" y="3632821"/>
          <a:ext cx="1234440" cy="1235877"/>
        </a:xfrm>
        <a:prstGeom prst="pi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2</xdr:row>
      <xdr:rowOff>114299</xdr:rowOff>
    </xdr:from>
    <xdr:to>
      <xdr:col>3</xdr:col>
      <xdr:colOff>581025</xdr:colOff>
      <xdr:row>11</xdr:row>
      <xdr:rowOff>9524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219075</xdr:colOff>
      <xdr:row>2</xdr:row>
      <xdr:rowOff>161925</xdr:rowOff>
    </xdr:from>
    <xdr:to>
      <xdr:col>8</xdr:col>
      <xdr:colOff>571500</xdr:colOff>
      <xdr:row>11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0</xdr:col>
      <xdr:colOff>457200</xdr:colOff>
      <xdr:row>14</xdr:row>
      <xdr:rowOff>76200</xdr:rowOff>
    </xdr:from>
    <xdr:to>
      <xdr:col>4</xdr:col>
      <xdr:colOff>57150</xdr:colOff>
      <xdr:row>21</xdr:row>
      <xdr:rowOff>9525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" r:lo="rId10" r:qs="rId11" r:cs="rId12"/>
        </a:graphicData>
      </a:graphic>
    </xdr:graphicFrame>
    <xdr:clientData/>
  </xdr:twoCellAnchor>
  <xdr:twoCellAnchor>
    <xdr:from>
      <xdr:col>9</xdr:col>
      <xdr:colOff>342900</xdr:colOff>
      <xdr:row>2</xdr:row>
      <xdr:rowOff>19050</xdr:rowOff>
    </xdr:from>
    <xdr:to>
      <xdr:col>13</xdr:col>
      <xdr:colOff>514350</xdr:colOff>
      <xdr:row>11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" r:lo="rId14" r:qs="rId15" r:cs="rId16"/>
        </a:graphicData>
      </a:graphic>
    </xdr:graphicFrame>
    <xdr:clientData/>
  </xdr:twoCellAnchor>
  <xdr:twoCellAnchor>
    <xdr:from>
      <xdr:col>5</xdr:col>
      <xdr:colOff>476250</xdr:colOff>
      <xdr:row>13</xdr:row>
      <xdr:rowOff>57150</xdr:rowOff>
    </xdr:from>
    <xdr:to>
      <xdr:col>10</xdr:col>
      <xdr:colOff>247650</xdr:colOff>
      <xdr:row>23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" r:lo="rId18" r:qs="rId19" r:cs="rId20"/>
        </a:graphicData>
      </a:graphic>
    </xdr:graphicFrame>
    <xdr:clientData/>
  </xdr:twoCellAnchor>
  <xdr:twoCellAnchor>
    <xdr:from>
      <xdr:col>1</xdr:col>
      <xdr:colOff>152400</xdr:colOff>
      <xdr:row>26</xdr:row>
      <xdr:rowOff>9526</xdr:rowOff>
    </xdr:from>
    <xdr:to>
      <xdr:col>6</xdr:col>
      <xdr:colOff>228600</xdr:colOff>
      <xdr:row>35</xdr:row>
      <xdr:rowOff>161926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14</xdr:col>
      <xdr:colOff>371475</xdr:colOff>
      <xdr:row>2</xdr:row>
      <xdr:rowOff>142875</xdr:rowOff>
    </xdr:from>
    <xdr:to>
      <xdr:col>19</xdr:col>
      <xdr:colOff>57150</xdr:colOff>
      <xdr:row>13</xdr:row>
      <xdr:rowOff>104775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5" r:lo="rId26" r:qs="rId27" r:cs="rId28"/>
        </a:graphicData>
      </a:graphic>
    </xdr:graphicFrame>
    <xdr:clientData/>
  </xdr:twoCellAnchor>
  <xdr:twoCellAnchor>
    <xdr:from>
      <xdr:col>11</xdr:col>
      <xdr:colOff>304800</xdr:colOff>
      <xdr:row>13</xdr:row>
      <xdr:rowOff>123825</xdr:rowOff>
    </xdr:from>
    <xdr:to>
      <xdr:col>14</xdr:col>
      <xdr:colOff>200025</xdr:colOff>
      <xdr:row>22</xdr:row>
      <xdr:rowOff>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9" r:lo="rId30" r:qs="rId31" r:cs="rId32"/>
        </a:graphicData>
      </a:graphic>
    </xdr:graphicFrame>
    <xdr:clientData/>
  </xdr:twoCellAnchor>
  <xdr:twoCellAnchor>
    <xdr:from>
      <xdr:col>8</xdr:col>
      <xdr:colOff>133350</xdr:colOff>
      <xdr:row>27</xdr:row>
      <xdr:rowOff>104775</xdr:rowOff>
    </xdr:from>
    <xdr:to>
      <xdr:col>12</xdr:col>
      <xdr:colOff>304800</xdr:colOff>
      <xdr:row>36</xdr:row>
      <xdr:rowOff>38100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3" r:lo="rId34" r:qs="rId35" r:cs="rId36"/>
        </a:graphicData>
      </a:graphic>
    </xdr:graphicFrame>
    <xdr:clientData/>
  </xdr:twoCellAnchor>
  <xdr:twoCellAnchor>
    <xdr:from>
      <xdr:col>15</xdr:col>
      <xdr:colOff>295275</xdr:colOff>
      <xdr:row>14</xdr:row>
      <xdr:rowOff>161925</xdr:rowOff>
    </xdr:from>
    <xdr:to>
      <xdr:col>20</xdr:col>
      <xdr:colOff>381000</xdr:colOff>
      <xdr:row>25</xdr:row>
      <xdr:rowOff>142875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7" r:lo="rId38" r:qs="rId39" r:cs="rId40"/>
        </a:graphicData>
      </a:graphic>
    </xdr:graphicFrame>
    <xdr:clientData/>
  </xdr:twoCellAnchor>
  <xdr:twoCellAnchor>
    <xdr:from>
      <xdr:col>14</xdr:col>
      <xdr:colOff>123825</xdr:colOff>
      <xdr:row>28</xdr:row>
      <xdr:rowOff>133350</xdr:rowOff>
    </xdr:from>
    <xdr:to>
      <xdr:col>18</xdr:col>
      <xdr:colOff>514350</xdr:colOff>
      <xdr:row>38</xdr:row>
      <xdr:rowOff>19050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1" r:lo="rId42" r:qs="rId43" r:cs="rId44"/>
        </a:graphicData>
      </a:graphic>
    </xdr:graphicFrame>
    <xdr:clientData/>
  </xdr:twoCellAnchor>
  <xdr:twoCellAnchor>
    <xdr:from>
      <xdr:col>21</xdr:col>
      <xdr:colOff>190500</xdr:colOff>
      <xdr:row>3</xdr:row>
      <xdr:rowOff>171450</xdr:rowOff>
    </xdr:from>
    <xdr:to>
      <xdr:col>25</xdr:col>
      <xdr:colOff>419100</xdr:colOff>
      <xdr:row>13</xdr:row>
      <xdr:rowOff>95250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5" r:lo="rId46" r:qs="rId47" r:cs="rId4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F11" totalsRowCount="1" tableBorderDxfId="24">
  <autoFilter ref="B3:F10">
    <filterColumn colId="2"/>
    <filterColumn colId="3"/>
  </autoFilter>
  <sortState ref="B4:F8">
    <sortCondition ref="B3:B13"/>
  </sortState>
  <tableColumns count="5">
    <tableColumn id="1" name="item name" totalsRowLabel="Total" totalsRowDxfId="23"/>
    <tableColumn id="2" name="details" dataDxfId="22" totalsRowDxfId="21"/>
    <tableColumn id="10" name="quantity" dataDxfId="20" totalsRowDxfId="19"/>
    <tableColumn id="9" name="price" dataDxfId="18" totalsRowDxfId="17"/>
    <tableColumn id="3" name="total" totalsRowFunction="sum" dataDxfId="16" totalsRowDxfId="15">
      <calculatedColumnFormula>SUM(E4*D4)</calculatedColumnFormula>
    </tableColumn>
  </tableColumns>
  <tableStyleInfo name="TableStyleLight20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3:E9" totalsRowShown="0" headerRowDxfId="14" dataDxfId="13">
  <autoFilter ref="A3:E9"/>
  <tableColumns count="5">
    <tableColumn id="1" name="name " dataDxfId="12"/>
    <tableColumn id="2" name="age" dataDxfId="11"/>
    <tableColumn id="3" name="occupation" dataDxfId="10"/>
    <tableColumn id="4" name="email" dataDxfId="9" dataCellStyle="Hyperlink"/>
    <tableColumn id="5" name="phone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2:E19" totalsRowShown="0">
  <autoFilter ref="B12:E19"/>
  <tableColumns count="4">
    <tableColumn id="1" name="date" dataDxfId="7"/>
    <tableColumn id="2" name="category"/>
    <tableColumn id="3" name="details"/>
    <tableColumn id="4" name="amount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H13:I17" totalsRowShown="0" headerRowDxfId="6" headerRowBorderDxfId="5" tableBorderDxfId="4">
  <autoFilter ref="H13:I17"/>
  <tableColumns count="2">
    <tableColumn id="1" name="Category"/>
    <tableColumn id="2" name="To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Dahduh@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jshcyusg@d" TargetMode="External"/><Relationship Id="rId1" Type="http://schemas.openxmlformats.org/officeDocument/2006/relationships/hyperlink" Target="mailto:rasfk@f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ti@fjff" TargetMode="External"/><Relationship Id="rId4" Type="http://schemas.openxmlformats.org/officeDocument/2006/relationships/hyperlink" Target="mailto:jsbfj@gj" TargetMode="External"/><Relationship Id="rId9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7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5"/>
  <cols>
    <col min="1" max="2" width="9.7109375" customWidth="1"/>
  </cols>
  <sheetData>
    <row r="1" spans="1:13" ht="27">
      <c r="A1" s="92" t="s">
        <v>0</v>
      </c>
      <c r="B1" s="92"/>
      <c r="C1" s="92"/>
      <c r="D1" s="92"/>
      <c r="E1" s="92"/>
      <c r="F1" s="92"/>
      <c r="G1" s="92"/>
      <c r="H1" s="92"/>
      <c r="I1" s="92"/>
    </row>
    <row r="2" spans="1:13" ht="15.75" thickBot="1"/>
    <row r="3" spans="1:13" ht="15.75" thickBot="1">
      <c r="A3" s="3" t="s">
        <v>1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/>
      <c r="I3" s="5"/>
    </row>
    <row r="4" spans="1:13">
      <c r="A4" t="s">
        <v>2</v>
      </c>
      <c r="B4">
        <v>20000</v>
      </c>
      <c r="C4">
        <v>40000</v>
      </c>
      <c r="D4">
        <v>36000</v>
      </c>
      <c r="E4">
        <v>18500</v>
      </c>
      <c r="F4">
        <v>17400</v>
      </c>
      <c r="G4">
        <f>SUM(B4:F4)</f>
        <v>131900</v>
      </c>
    </row>
    <row r="5" spans="1:13">
      <c r="A5" t="s">
        <v>3</v>
      </c>
      <c r="B5">
        <v>50000</v>
      </c>
      <c r="C5">
        <v>16000</v>
      </c>
      <c r="D5">
        <v>40000</v>
      </c>
      <c r="E5">
        <v>19300</v>
      </c>
      <c r="F5">
        <v>14500</v>
      </c>
      <c r="G5">
        <f t="shared" ref="G5:G7" si="0">SUM(B5:F5)</f>
        <v>139800</v>
      </c>
    </row>
    <row r="6" spans="1:13">
      <c r="A6" t="s">
        <v>4</v>
      </c>
      <c r="B6">
        <v>12000</v>
      </c>
      <c r="C6">
        <v>22000</v>
      </c>
      <c r="D6">
        <v>32000</v>
      </c>
      <c r="E6">
        <v>25000</v>
      </c>
      <c r="F6">
        <v>11400</v>
      </c>
      <c r="G6">
        <f t="shared" si="0"/>
        <v>102400</v>
      </c>
    </row>
    <row r="7" spans="1:13">
      <c r="A7" t="s">
        <v>5</v>
      </c>
      <c r="B7">
        <v>19000</v>
      </c>
      <c r="C7">
        <v>10000</v>
      </c>
      <c r="D7">
        <v>31500</v>
      </c>
      <c r="E7">
        <v>23100</v>
      </c>
      <c r="F7">
        <v>19700</v>
      </c>
      <c r="G7">
        <f t="shared" si="0"/>
        <v>103300</v>
      </c>
    </row>
    <row r="8" spans="1:13">
      <c r="F8" t="s">
        <v>13</v>
      </c>
      <c r="G8">
        <f>SUM(G4:G7)</f>
        <v>477400</v>
      </c>
      <c r="H8" t="s">
        <v>15</v>
      </c>
      <c r="I8">
        <v>15000</v>
      </c>
      <c r="J8" t="s">
        <v>16</v>
      </c>
      <c r="K8">
        <f>SUM(G8-I8)</f>
        <v>462400</v>
      </c>
    </row>
    <row r="9" spans="1:13">
      <c r="F9" t="s">
        <v>12</v>
      </c>
      <c r="G9">
        <f>MAX(G4:G7)</f>
        <v>139800</v>
      </c>
    </row>
    <row r="10" spans="1:13">
      <c r="F10" t="s">
        <v>14</v>
      </c>
      <c r="G10">
        <f>MIN(G4:G7)</f>
        <v>102400</v>
      </c>
    </row>
    <row r="11" spans="1:13">
      <c r="H11" s="2"/>
    </row>
    <row r="13" spans="1:13"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>
      <c r="A14" t="s">
        <v>29</v>
      </c>
    </row>
    <row r="15" spans="1:13">
      <c r="A15" t="s">
        <v>30</v>
      </c>
      <c r="F15" s="1"/>
    </row>
    <row r="16" spans="1:13">
      <c r="A16" t="s">
        <v>31</v>
      </c>
      <c r="G16" s="6"/>
    </row>
    <row r="17" spans="1:6">
      <c r="A17" t="s">
        <v>32</v>
      </c>
      <c r="F17" s="1"/>
    </row>
    <row r="18" spans="1:6">
      <c r="A18" t="s">
        <v>33</v>
      </c>
    </row>
    <row r="19" spans="1:6">
      <c r="A19" t="s">
        <v>34</v>
      </c>
    </row>
    <row r="20" spans="1:6">
      <c r="A20" t="s">
        <v>35</v>
      </c>
    </row>
    <row r="70" spans="1:1">
      <c r="A70" t="s">
        <v>208</v>
      </c>
    </row>
    <row r="71" spans="1:1">
      <c r="A71" t="s">
        <v>209</v>
      </c>
    </row>
    <row r="72" spans="1:1">
      <c r="A72" t="s">
        <v>207</v>
      </c>
    </row>
    <row r="73" spans="1:1">
      <c r="A73" t="s">
        <v>209</v>
      </c>
    </row>
    <row r="74" spans="1:1">
      <c r="A74" t="s">
        <v>210</v>
      </c>
    </row>
    <row r="75" spans="1:1">
      <c r="A75" t="s">
        <v>206</v>
      </c>
    </row>
  </sheetData>
  <mergeCells count="1">
    <mergeCell ref="A1:I1"/>
  </mergeCells>
  <printOptions heading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3"/>
  <sheetViews>
    <sheetView topLeftCell="C1" workbookViewId="0">
      <selection activeCell="T21" sqref="T21"/>
    </sheetView>
  </sheetViews>
  <sheetFormatPr defaultRowHeight="15"/>
  <cols>
    <col min="4" max="4" width="11" customWidth="1"/>
    <col min="14" max="14" width="13.7109375" customWidth="1"/>
  </cols>
  <sheetData>
    <row r="1" spans="1:16" ht="45.75">
      <c r="A1" s="90" t="s">
        <v>1</v>
      </c>
      <c r="H1" s="48" t="s">
        <v>213</v>
      </c>
    </row>
    <row r="2" spans="1:16">
      <c r="A2" s="83" t="s">
        <v>183</v>
      </c>
      <c r="C2" t="s">
        <v>191</v>
      </c>
      <c r="D2" t="s">
        <v>199</v>
      </c>
      <c r="E2">
        <v>1</v>
      </c>
      <c r="F2" t="s">
        <v>29</v>
      </c>
      <c r="H2" t="s">
        <v>211</v>
      </c>
      <c r="J2" t="s">
        <v>212</v>
      </c>
      <c r="L2" t="s">
        <v>177</v>
      </c>
      <c r="N2" t="s">
        <v>214</v>
      </c>
      <c r="P2" t="s">
        <v>226</v>
      </c>
    </row>
    <row r="3" spans="1:16">
      <c r="A3" s="83" t="s">
        <v>186</v>
      </c>
      <c r="C3" t="s">
        <v>192</v>
      </c>
      <c r="D3" t="s">
        <v>200</v>
      </c>
      <c r="E3">
        <v>2</v>
      </c>
      <c r="F3" t="s">
        <v>30</v>
      </c>
      <c r="H3">
        <v>4845</v>
      </c>
      <c r="J3">
        <v>78</v>
      </c>
      <c r="L3">
        <v>5000</v>
      </c>
      <c r="N3" s="91" t="s">
        <v>215</v>
      </c>
      <c r="P3" t="s">
        <v>227</v>
      </c>
    </row>
    <row r="4" spans="1:16">
      <c r="A4" s="83" t="s">
        <v>184</v>
      </c>
      <c r="C4" t="s">
        <v>193</v>
      </c>
      <c r="D4" t="s">
        <v>201</v>
      </c>
      <c r="E4">
        <v>3</v>
      </c>
      <c r="F4" t="s">
        <v>31</v>
      </c>
      <c r="H4">
        <v>7927</v>
      </c>
      <c r="J4">
        <v>33</v>
      </c>
      <c r="L4">
        <v>1280</v>
      </c>
      <c r="N4" s="91" t="s">
        <v>216</v>
      </c>
      <c r="P4" t="s">
        <v>228</v>
      </c>
    </row>
    <row r="5" spans="1:16">
      <c r="A5" s="83" t="s">
        <v>185</v>
      </c>
      <c r="C5" t="s">
        <v>194</v>
      </c>
      <c r="D5" t="s">
        <v>202</v>
      </c>
      <c r="E5">
        <v>4</v>
      </c>
      <c r="F5" t="s">
        <v>32</v>
      </c>
      <c r="H5">
        <v>7160</v>
      </c>
      <c r="J5">
        <v>78</v>
      </c>
      <c r="L5">
        <v>4725</v>
      </c>
      <c r="N5" s="91" t="s">
        <v>224</v>
      </c>
      <c r="P5" t="s">
        <v>229</v>
      </c>
    </row>
    <row r="6" spans="1:16">
      <c r="A6" s="83" t="s">
        <v>183</v>
      </c>
      <c r="C6" t="s">
        <v>21</v>
      </c>
      <c r="D6" t="s">
        <v>203</v>
      </c>
      <c r="E6">
        <v>5</v>
      </c>
      <c r="F6" t="s">
        <v>33</v>
      </c>
      <c r="H6">
        <v>3413</v>
      </c>
      <c r="J6">
        <v>48</v>
      </c>
      <c r="L6">
        <v>3100</v>
      </c>
      <c r="N6" s="91" t="s">
        <v>217</v>
      </c>
      <c r="P6" t="s">
        <v>227</v>
      </c>
    </row>
    <row r="7" spans="1:16">
      <c r="A7" s="83" t="s">
        <v>186</v>
      </c>
      <c r="C7" t="s">
        <v>195</v>
      </c>
      <c r="D7" t="s">
        <v>204</v>
      </c>
      <c r="E7">
        <v>6</v>
      </c>
      <c r="F7" t="s">
        <v>34</v>
      </c>
      <c r="H7">
        <v>6447</v>
      </c>
      <c r="J7">
        <v>85</v>
      </c>
      <c r="L7">
        <v>8900</v>
      </c>
      <c r="N7" s="91" t="s">
        <v>218</v>
      </c>
      <c r="P7" t="s">
        <v>230</v>
      </c>
    </row>
    <row r="8" spans="1:16">
      <c r="A8" s="83" t="s">
        <v>187</v>
      </c>
      <c r="C8" t="s">
        <v>196</v>
      </c>
      <c r="D8" t="s">
        <v>205</v>
      </c>
      <c r="E8">
        <v>7</v>
      </c>
      <c r="F8" t="s">
        <v>35</v>
      </c>
      <c r="H8">
        <v>1933</v>
      </c>
      <c r="J8">
        <v>90</v>
      </c>
      <c r="L8">
        <v>6400</v>
      </c>
      <c r="N8" s="91" t="s">
        <v>219</v>
      </c>
      <c r="P8" t="s">
        <v>231</v>
      </c>
    </row>
    <row r="9" spans="1:16">
      <c r="A9" s="83" t="s">
        <v>188</v>
      </c>
      <c r="C9" t="s">
        <v>197</v>
      </c>
      <c r="E9">
        <v>8</v>
      </c>
      <c r="F9" t="s">
        <v>29</v>
      </c>
      <c r="H9">
        <v>7227</v>
      </c>
      <c r="J9">
        <v>55</v>
      </c>
      <c r="L9">
        <v>3200</v>
      </c>
      <c r="N9" s="91" t="s">
        <v>223</v>
      </c>
      <c r="P9" t="s">
        <v>227</v>
      </c>
    </row>
    <row r="10" spans="1:16">
      <c r="A10" s="83" t="s">
        <v>189</v>
      </c>
      <c r="C10" t="s">
        <v>198</v>
      </c>
      <c r="E10">
        <v>9</v>
      </c>
      <c r="F10" t="s">
        <v>30</v>
      </c>
      <c r="H10">
        <v>9845</v>
      </c>
      <c r="J10">
        <v>44</v>
      </c>
      <c r="L10">
        <v>1450</v>
      </c>
      <c r="N10" s="91" t="s">
        <v>220</v>
      </c>
      <c r="P10" t="s">
        <v>231</v>
      </c>
    </row>
    <row r="11" spans="1:16">
      <c r="A11" s="83" t="s">
        <v>183</v>
      </c>
      <c r="E11">
        <v>10</v>
      </c>
      <c r="F11" t="s">
        <v>31</v>
      </c>
      <c r="H11">
        <v>7498</v>
      </c>
      <c r="J11">
        <v>95</v>
      </c>
      <c r="N11" s="91" t="s">
        <v>221</v>
      </c>
      <c r="P11" t="s">
        <v>227</v>
      </c>
    </row>
    <row r="12" spans="1:16">
      <c r="A12" s="83" t="s">
        <v>190</v>
      </c>
      <c r="E12">
        <v>11</v>
      </c>
      <c r="F12" t="s">
        <v>32</v>
      </c>
      <c r="J12">
        <v>74</v>
      </c>
      <c r="N12" s="91" t="s">
        <v>222</v>
      </c>
      <c r="P12" t="s">
        <v>231</v>
      </c>
    </row>
    <row r="13" spans="1:16">
      <c r="E13">
        <v>12</v>
      </c>
      <c r="J13">
        <v>84</v>
      </c>
      <c r="N13" s="91" t="s">
        <v>225</v>
      </c>
      <c r="P13" t="s">
        <v>227</v>
      </c>
    </row>
    <row r="14" spans="1:16">
      <c r="E14">
        <v>13</v>
      </c>
      <c r="N14" s="91"/>
      <c r="P14" t="s">
        <v>228</v>
      </c>
    </row>
    <row r="15" spans="1:16">
      <c r="E15">
        <v>14</v>
      </c>
      <c r="N15" s="91"/>
      <c r="P15" t="s">
        <v>229</v>
      </c>
    </row>
    <row r="16" spans="1:16">
      <c r="E16">
        <v>15</v>
      </c>
      <c r="N16" s="91"/>
      <c r="P16" t="s">
        <v>229</v>
      </c>
    </row>
    <row r="17" spans="5:16">
      <c r="E17">
        <v>16</v>
      </c>
      <c r="N17" s="91"/>
      <c r="P17" t="s">
        <v>231</v>
      </c>
    </row>
    <row r="18" spans="5:16">
      <c r="N18" s="91"/>
    </row>
    <row r="19" spans="5:16">
      <c r="N19" s="91"/>
    </row>
    <row r="20" spans="5:16">
      <c r="N20" s="91"/>
    </row>
    <row r="21" spans="5:16">
      <c r="N21" s="91"/>
    </row>
    <row r="22" spans="5:16">
      <c r="N22" s="91"/>
    </row>
    <row r="23" spans="5:16">
      <c r="N23" s="91"/>
    </row>
    <row r="24" spans="5:16">
      <c r="N24" s="91"/>
    </row>
    <row r="25" spans="5:16">
      <c r="N25" s="91"/>
    </row>
    <row r="26" spans="5:16">
      <c r="N26" s="91"/>
    </row>
    <row r="27" spans="5:16">
      <c r="N27" s="91"/>
    </row>
    <row r="28" spans="5:16">
      <c r="N28" s="91"/>
    </row>
    <row r="29" spans="5:16">
      <c r="N29" s="91"/>
    </row>
    <row r="30" spans="5:16">
      <c r="N30" s="91"/>
    </row>
    <row r="31" spans="5:16">
      <c r="N31" s="91"/>
    </row>
    <row r="32" spans="5:16">
      <c r="N32" s="91"/>
    </row>
    <row r="33" spans="14:14">
      <c r="N33" s="91"/>
    </row>
  </sheetData>
  <conditionalFormatting sqref="A2:A12">
    <cfRule type="duplicateValues" dxfId="0" priority="2"/>
  </conditionalFormatting>
  <dataValidations count="5">
    <dataValidation type="whole" operator="greaterThanOrEqual" allowBlank="1" showInputMessage="1" showErrorMessage="1" sqref="J1:J33 J82:J1048576">
      <formula1>60</formula1>
    </dataValidation>
    <dataValidation type="list" allowBlank="1" showDropDown="1" showInputMessage="1" showErrorMessage="1" sqref="P1:P33 P82:P1048576">
      <formula1>"cleaning,wiring,plambing,nursing,driving"</formula1>
    </dataValidation>
    <dataValidation type="custom" allowBlank="1" showInputMessage="1" showErrorMessage="1" errorTitle="Not accepted" error="This NID has used before." sqref="H1:H33 H82:H1048576">
      <formula1>COUNTIF(H:H,H1)=1</formula1>
    </dataValidation>
    <dataValidation type="whole" allowBlank="1" showInputMessage="1" showErrorMessage="1" sqref="L3:L10">
      <formula1>3000</formula1>
      <formula2>5000</formula2>
    </dataValidation>
    <dataValidation type="textLength" allowBlank="1" showInputMessage="1" showErrorMessage="1" sqref="N3:N13">
      <formula1>11</formula1>
      <formula2>11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G8" sqref="G8"/>
    </sheetView>
  </sheetViews>
  <sheetFormatPr defaultRowHeight="15"/>
  <cols>
    <col min="3" max="3" width="10.140625" customWidth="1"/>
  </cols>
  <sheetData>
    <row r="1" spans="1:7">
      <c r="A1" t="s">
        <v>232</v>
      </c>
      <c r="B1" t="s">
        <v>237</v>
      </c>
      <c r="C1" t="s">
        <v>243</v>
      </c>
      <c r="D1" t="s">
        <v>242</v>
      </c>
    </row>
    <row r="2" spans="1:7">
      <c r="A2" t="s">
        <v>233</v>
      </c>
      <c r="B2" t="s">
        <v>238</v>
      </c>
      <c r="C2" t="s">
        <v>244</v>
      </c>
      <c r="D2" t="s">
        <v>247</v>
      </c>
      <c r="F2" t="s">
        <v>102</v>
      </c>
      <c r="G2" t="s">
        <v>1</v>
      </c>
    </row>
    <row r="3" spans="1:7">
      <c r="A3" t="s">
        <v>234</v>
      </c>
      <c r="B3" t="s">
        <v>239</v>
      </c>
      <c r="C3" t="s">
        <v>245</v>
      </c>
      <c r="D3" t="s">
        <v>249</v>
      </c>
      <c r="F3" t="s">
        <v>232</v>
      </c>
      <c r="G3" t="s">
        <v>235</v>
      </c>
    </row>
    <row r="4" spans="1:7">
      <c r="A4" t="s">
        <v>235</v>
      </c>
      <c r="B4" t="s">
        <v>240</v>
      </c>
      <c r="D4" t="s">
        <v>248</v>
      </c>
      <c r="F4" t="s">
        <v>243</v>
      </c>
      <c r="G4" t="s">
        <v>245</v>
      </c>
    </row>
    <row r="5" spans="1:7">
      <c r="A5" t="s">
        <v>236</v>
      </c>
      <c r="B5" t="s">
        <v>241</v>
      </c>
      <c r="F5" t="s">
        <v>242</v>
      </c>
      <c r="G5" t="s">
        <v>247</v>
      </c>
    </row>
    <row r="6" spans="1:7">
      <c r="B6" t="s">
        <v>246</v>
      </c>
      <c r="F6" t="s">
        <v>243</v>
      </c>
      <c r="G6" t="s">
        <v>245</v>
      </c>
    </row>
    <row r="7" spans="1:7">
      <c r="F7" t="s">
        <v>242</v>
      </c>
      <c r="G7" t="s">
        <v>248</v>
      </c>
    </row>
    <row r="8" spans="1:7">
      <c r="F8" t="s">
        <v>243</v>
      </c>
      <c r="G8" t="s">
        <v>245</v>
      </c>
    </row>
  </sheetData>
  <dataValidations count="2">
    <dataValidation type="list" allowBlank="1" showInputMessage="1" showErrorMessage="1" sqref="F3:F1048576">
      <formula1>$A$1:$D$1</formula1>
    </dataValidation>
    <dataValidation type="list" allowBlank="1" showInputMessage="1" showErrorMessage="1" sqref="G3:G1048576">
      <formula1>INDIRECT(F3)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31"/>
  <sheetViews>
    <sheetView topLeftCell="A3" workbookViewId="0">
      <selection activeCell="F6" sqref="F6:F10"/>
    </sheetView>
  </sheetViews>
  <sheetFormatPr defaultRowHeight="15"/>
  <cols>
    <col min="2" max="6" width="13.28515625" customWidth="1"/>
  </cols>
  <sheetData>
    <row r="1" spans="1:17" ht="15" customHeight="1">
      <c r="A1" s="97" t="s">
        <v>36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7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5" spans="1:17">
      <c r="A5" s="9" t="s">
        <v>43</v>
      </c>
      <c r="B5" s="9" t="s">
        <v>37</v>
      </c>
      <c r="C5" s="9" t="s">
        <v>44</v>
      </c>
      <c r="D5" s="9" t="s">
        <v>47</v>
      </c>
      <c r="E5" s="9" t="s">
        <v>46</v>
      </c>
      <c r="F5" s="9" t="s">
        <v>45</v>
      </c>
      <c r="G5" s="9" t="s">
        <v>48</v>
      </c>
      <c r="H5" s="9"/>
      <c r="I5" s="9" t="s">
        <v>49</v>
      </c>
      <c r="J5" s="9" t="s">
        <v>50</v>
      </c>
      <c r="K5" s="9" t="s">
        <v>51</v>
      </c>
      <c r="L5" s="9" t="s">
        <v>52</v>
      </c>
      <c r="M5" s="9" t="s">
        <v>53</v>
      </c>
      <c r="P5" s="9" t="s">
        <v>56</v>
      </c>
      <c r="Q5" s="9" t="s">
        <v>53</v>
      </c>
    </row>
    <row r="6" spans="1:17" ht="15.75">
      <c r="A6">
        <v>1</v>
      </c>
      <c r="B6" t="s">
        <v>39</v>
      </c>
      <c r="C6">
        <v>50</v>
      </c>
      <c r="D6">
        <v>60</v>
      </c>
      <c r="E6">
        <v>78</v>
      </c>
      <c r="F6">
        <v>90</v>
      </c>
      <c r="G6">
        <v>46</v>
      </c>
      <c r="I6">
        <f>SUM(C6:G6)</f>
        <v>324</v>
      </c>
      <c r="J6">
        <f>AVERAGE(C6:G6)</f>
        <v>64.8</v>
      </c>
      <c r="K6">
        <f>MIN(C6:G6)</f>
        <v>46</v>
      </c>
      <c r="L6">
        <f>MAX(C6:G6)</f>
        <v>90</v>
      </c>
      <c r="M6" t="str">
        <f>IF(J6&gt;=80,"A+",IF(J6&gt;=70,"A",IF(J6&gt;=60,"A-",IF(J6&gt;=50,"B",IF(J6&gt;=40,"C",IF(J6&gt;=33,"D","F"))))))</f>
        <v>A-</v>
      </c>
      <c r="P6" s="10" t="s">
        <v>70</v>
      </c>
      <c r="Q6" s="10" t="s">
        <v>57</v>
      </c>
    </row>
    <row r="7" spans="1:17" ht="15.75">
      <c r="A7">
        <v>2</v>
      </c>
      <c r="B7" t="s">
        <v>38</v>
      </c>
      <c r="C7">
        <v>46</v>
      </c>
      <c r="D7">
        <v>50</v>
      </c>
      <c r="E7">
        <v>33</v>
      </c>
      <c r="F7">
        <v>55</v>
      </c>
      <c r="G7">
        <v>61</v>
      </c>
      <c r="I7">
        <f>SUM(C7:G7)</f>
        <v>245</v>
      </c>
      <c r="J7">
        <f>AVERAGE(C7:G7)</f>
        <v>49</v>
      </c>
      <c r="K7">
        <f>MIN(C7:G7)</f>
        <v>33</v>
      </c>
      <c r="L7">
        <f>MAX(C7:G7)</f>
        <v>61</v>
      </c>
      <c r="M7" t="str">
        <f t="shared" ref="M7:M10" si="0">IF(J7&gt;=80,"A+",IF(J7&gt;=70,"A",IF(J7&gt;=60,"A-",IF(J7&gt;=50,"B",IF(J7&gt;=40,"C",IF(J7&gt;=33,"D","F"))))))</f>
        <v>C</v>
      </c>
      <c r="P7" s="10" t="s">
        <v>58</v>
      </c>
      <c r="Q7" s="10" t="s">
        <v>59</v>
      </c>
    </row>
    <row r="8" spans="1:17" ht="15.75">
      <c r="A8">
        <v>3</v>
      </c>
      <c r="B8" t="s">
        <v>40</v>
      </c>
      <c r="C8">
        <v>47</v>
      </c>
      <c r="D8">
        <v>60</v>
      </c>
      <c r="E8">
        <v>78</v>
      </c>
      <c r="F8">
        <v>44</v>
      </c>
      <c r="G8">
        <v>68</v>
      </c>
      <c r="I8">
        <f>SUM(C8:G8)</f>
        <v>297</v>
      </c>
      <c r="J8">
        <f>AVERAGE(C8:G8)</f>
        <v>59.4</v>
      </c>
      <c r="K8">
        <f>MIN(C8:G8)</f>
        <v>44</v>
      </c>
      <c r="L8">
        <f>MAX(C8:G8)</f>
        <v>78</v>
      </c>
      <c r="M8" t="str">
        <f t="shared" si="0"/>
        <v>B</v>
      </c>
      <c r="P8" s="10" t="s">
        <v>60</v>
      </c>
      <c r="Q8" s="10" t="s">
        <v>61</v>
      </c>
    </row>
    <row r="9" spans="1:17" ht="15.75">
      <c r="A9">
        <v>4</v>
      </c>
      <c r="B9" t="s">
        <v>41</v>
      </c>
      <c r="C9">
        <v>80</v>
      </c>
      <c r="D9">
        <v>78</v>
      </c>
      <c r="E9">
        <v>48</v>
      </c>
      <c r="F9">
        <v>95</v>
      </c>
      <c r="G9">
        <v>72</v>
      </c>
      <c r="I9">
        <f>SUM(C9:G9)</f>
        <v>373</v>
      </c>
      <c r="J9">
        <f>AVERAGE(C9:G9)</f>
        <v>74.599999999999994</v>
      </c>
      <c r="K9">
        <f>MIN(C9:G9)</f>
        <v>48</v>
      </c>
      <c r="L9">
        <f>MAX(C9:G9)</f>
        <v>95</v>
      </c>
      <c r="M9" t="str">
        <f t="shared" si="0"/>
        <v>A</v>
      </c>
      <c r="P9" s="10" t="s">
        <v>62</v>
      </c>
      <c r="Q9" s="10" t="s">
        <v>63</v>
      </c>
    </row>
    <row r="10" spans="1:17" ht="15.75">
      <c r="A10">
        <v>5</v>
      </c>
      <c r="B10" t="s">
        <v>42</v>
      </c>
      <c r="C10">
        <v>75</v>
      </c>
      <c r="D10">
        <v>40</v>
      </c>
      <c r="E10">
        <v>85</v>
      </c>
      <c r="F10">
        <v>74</v>
      </c>
      <c r="G10">
        <v>67</v>
      </c>
      <c r="I10">
        <f>SUM(C10:G10)</f>
        <v>341</v>
      </c>
      <c r="J10">
        <f>AVERAGE(C10:G10)</f>
        <v>68.2</v>
      </c>
      <c r="K10">
        <f>MIN(C10:G10)</f>
        <v>40</v>
      </c>
      <c r="L10">
        <f>MAX(C10:G10)</f>
        <v>85</v>
      </c>
      <c r="M10" t="str">
        <f t="shared" si="0"/>
        <v>A-</v>
      </c>
      <c r="P10" s="10" t="s">
        <v>64</v>
      </c>
      <c r="Q10" s="10" t="s">
        <v>65</v>
      </c>
    </row>
    <row r="11" spans="1:17" ht="15.75">
      <c r="P11" s="10" t="s">
        <v>66</v>
      </c>
      <c r="Q11" s="10" t="s">
        <v>67</v>
      </c>
    </row>
    <row r="12" spans="1:17" ht="16.5" thickBot="1">
      <c r="P12" s="10" t="s">
        <v>68</v>
      </c>
      <c r="Q12" s="10" t="s">
        <v>69</v>
      </c>
    </row>
    <row r="13" spans="1:17" ht="15.75" thickBot="1">
      <c r="B13" s="95" t="s">
        <v>54</v>
      </c>
      <c r="C13" s="98"/>
      <c r="D13" s="96"/>
      <c r="E13" s="7"/>
    </row>
    <row r="14" spans="1:17" ht="15.75" thickBot="1">
      <c r="B14" s="95">
        <v>1</v>
      </c>
      <c r="C14" s="96"/>
      <c r="D14" s="8">
        <f>LARGE($I$6:$I$10,B14)</f>
        <v>373</v>
      </c>
    </row>
    <row r="15" spans="1:17" ht="15.75" thickBot="1">
      <c r="B15" s="95">
        <v>2</v>
      </c>
      <c r="C15" s="96"/>
      <c r="D15" s="8">
        <f t="shared" ref="D15:D16" si="1">LARGE($I$6:$I$10,B15)</f>
        <v>341</v>
      </c>
    </row>
    <row r="16" spans="1:17" ht="15.75" thickBot="1">
      <c r="B16" s="93">
        <v>3</v>
      </c>
      <c r="C16" s="94"/>
      <c r="D16" s="8">
        <f t="shared" si="1"/>
        <v>324</v>
      </c>
    </row>
    <row r="18" spans="2:6" ht="15.75" thickBot="1"/>
    <row r="19" spans="2:6" ht="15.75" thickBot="1">
      <c r="B19" s="95" t="s">
        <v>55</v>
      </c>
      <c r="C19" s="98"/>
      <c r="D19" s="96"/>
    </row>
    <row r="20" spans="2:6" ht="15.75" thickBot="1">
      <c r="B20" s="95">
        <v>1</v>
      </c>
      <c r="C20" s="96"/>
      <c r="D20" s="8">
        <f>SMALL($I$6:$I$10,B20)</f>
        <v>245</v>
      </c>
    </row>
    <row r="21" spans="2:6" ht="15.75" thickBot="1">
      <c r="B21" s="95">
        <v>2</v>
      </c>
      <c r="C21" s="96"/>
      <c r="D21" s="8">
        <f t="shared" ref="D21:D22" si="2">SMALL($I$6:$I$10,B21)</f>
        <v>297</v>
      </c>
    </row>
    <row r="22" spans="2:6" ht="15.75" thickBot="1">
      <c r="B22" s="93">
        <v>3</v>
      </c>
      <c r="C22" s="94"/>
      <c r="D22" s="8">
        <f t="shared" si="2"/>
        <v>324</v>
      </c>
    </row>
    <row r="26" spans="2:6" ht="15.75" thickBot="1"/>
    <row r="27" spans="2:6" ht="15.75" thickBot="1">
      <c r="B27" s="4" t="s">
        <v>6</v>
      </c>
      <c r="C27" s="4" t="s">
        <v>7</v>
      </c>
      <c r="D27" s="4" t="s">
        <v>8</v>
      </c>
      <c r="E27" s="4" t="s">
        <v>9</v>
      </c>
      <c r="F27" s="4" t="s">
        <v>10</v>
      </c>
    </row>
    <row r="28" spans="2:6">
      <c r="B28" s="12">
        <v>20000</v>
      </c>
      <c r="C28" s="12">
        <v>40000</v>
      </c>
      <c r="D28" s="12">
        <v>36000</v>
      </c>
      <c r="E28" s="12">
        <v>18500</v>
      </c>
      <c r="F28" s="12">
        <v>17400</v>
      </c>
    </row>
    <row r="29" spans="2:6">
      <c r="B29" s="11">
        <v>50000</v>
      </c>
      <c r="C29" s="11">
        <v>16000</v>
      </c>
      <c r="D29" s="11">
        <v>40000</v>
      </c>
      <c r="E29" s="11">
        <v>19300</v>
      </c>
      <c r="F29" s="11">
        <v>14500</v>
      </c>
    </row>
    <row r="30" spans="2:6">
      <c r="B30" s="13">
        <v>15000</v>
      </c>
      <c r="C30" s="13">
        <v>22000</v>
      </c>
      <c r="D30" s="13">
        <v>32000</v>
      </c>
      <c r="E30" s="13">
        <v>25000</v>
      </c>
      <c r="F30" s="13">
        <v>11400</v>
      </c>
    </row>
    <row r="31" spans="2:6">
      <c r="B31" s="14">
        <v>18000</v>
      </c>
      <c r="C31" s="14">
        <v>10000</v>
      </c>
      <c r="D31" s="14">
        <v>31500</v>
      </c>
      <c r="E31" s="14">
        <v>23100</v>
      </c>
      <c r="F31" s="14">
        <v>19700</v>
      </c>
    </row>
  </sheetData>
  <mergeCells count="9">
    <mergeCell ref="B22:C22"/>
    <mergeCell ref="B14:C14"/>
    <mergeCell ref="B15:C15"/>
    <mergeCell ref="B16:C16"/>
    <mergeCell ref="A1:M2"/>
    <mergeCell ref="B13:D13"/>
    <mergeCell ref="B19:D19"/>
    <mergeCell ref="B20:C20"/>
    <mergeCell ref="B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3:F11"/>
  <sheetViews>
    <sheetView workbookViewId="0">
      <selection activeCell="I20" sqref="I20"/>
    </sheetView>
  </sheetViews>
  <sheetFormatPr defaultRowHeight="15"/>
  <cols>
    <col min="2" max="3" width="13.42578125" customWidth="1"/>
    <col min="4" max="4" width="14.42578125" customWidth="1"/>
    <col min="5" max="5" width="13" customWidth="1"/>
    <col min="7" max="7" width="13.140625" customWidth="1"/>
    <col min="8" max="10" width="11" customWidth="1"/>
  </cols>
  <sheetData>
    <row r="3" spans="2:6">
      <c r="B3" s="1" t="s">
        <v>71</v>
      </c>
      <c r="C3" s="1" t="s">
        <v>72</v>
      </c>
      <c r="D3" s="1" t="s">
        <v>74</v>
      </c>
      <c r="E3" s="1" t="s">
        <v>73</v>
      </c>
      <c r="F3" s="1" t="s">
        <v>49</v>
      </c>
    </row>
    <row r="4" spans="2:6">
      <c r="B4" s="16" t="s">
        <v>76</v>
      </c>
      <c r="C4" s="16"/>
      <c r="D4" s="20">
        <v>5</v>
      </c>
      <c r="E4" s="17">
        <v>150</v>
      </c>
      <c r="F4" s="17">
        <f t="shared" ref="F4:F10" si="0">SUM(E4*D4)</f>
        <v>750</v>
      </c>
    </row>
    <row r="5" spans="2:6">
      <c r="B5" s="1" t="s">
        <v>77</v>
      </c>
      <c r="C5" s="1"/>
      <c r="D5" s="21">
        <v>7</v>
      </c>
      <c r="E5" s="18">
        <v>300</v>
      </c>
      <c r="F5" s="18">
        <f t="shared" si="0"/>
        <v>2100</v>
      </c>
    </row>
    <row r="6" spans="2:6">
      <c r="B6" s="1" t="s">
        <v>79</v>
      </c>
      <c r="C6" s="1"/>
      <c r="D6" s="21">
        <v>2</v>
      </c>
      <c r="E6" s="18">
        <v>210</v>
      </c>
      <c r="F6" s="18">
        <f t="shared" si="0"/>
        <v>420</v>
      </c>
    </row>
    <row r="7" spans="2:6">
      <c r="B7" s="1" t="s">
        <v>78</v>
      </c>
      <c r="C7" s="1"/>
      <c r="D7" s="21">
        <v>4</v>
      </c>
      <c r="E7" s="18">
        <v>180</v>
      </c>
      <c r="F7">
        <f t="shared" si="0"/>
        <v>720</v>
      </c>
    </row>
    <row r="8" spans="2:6">
      <c r="B8" s="15" t="s">
        <v>75</v>
      </c>
      <c r="C8" s="15"/>
      <c r="D8" s="22">
        <v>3</v>
      </c>
      <c r="E8" s="19">
        <v>200</v>
      </c>
      <c r="F8" s="19">
        <f t="shared" si="0"/>
        <v>600</v>
      </c>
    </row>
    <row r="9" spans="2:6">
      <c r="B9" s="1"/>
      <c r="C9" s="21"/>
      <c r="D9" s="21"/>
      <c r="E9" s="18"/>
      <c r="F9" s="18">
        <f t="shared" si="0"/>
        <v>0</v>
      </c>
    </row>
    <row r="10" spans="2:6">
      <c r="B10" s="1"/>
      <c r="C10" s="21"/>
      <c r="D10" s="21"/>
      <c r="E10" s="18"/>
      <c r="F10" s="18">
        <f t="shared" si="0"/>
        <v>0</v>
      </c>
    </row>
    <row r="11" spans="2:6">
      <c r="B11" s="1" t="s">
        <v>13</v>
      </c>
      <c r="C11" s="1"/>
      <c r="D11" s="1"/>
      <c r="E11" s="1"/>
      <c r="F11" s="17">
        <f>SUBTOTAL(109,[total])</f>
        <v>4590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3:M20"/>
  <sheetViews>
    <sheetView zoomScale="106" zoomScaleNormal="106" workbookViewId="0">
      <selection activeCell="G29" sqref="G29"/>
    </sheetView>
  </sheetViews>
  <sheetFormatPr defaultRowHeight="15"/>
  <cols>
    <col min="2" max="2" width="9.140625" customWidth="1"/>
  </cols>
  <sheetData>
    <row r="3" spans="2:13">
      <c r="B3" s="99"/>
      <c r="C3" s="99"/>
      <c r="D3" s="100" t="s">
        <v>80</v>
      </c>
      <c r="E3" s="101"/>
      <c r="F3" s="101"/>
      <c r="G3" s="101"/>
      <c r="H3" s="101"/>
      <c r="I3" s="101"/>
      <c r="J3" s="101"/>
      <c r="K3" s="101"/>
      <c r="L3" s="101"/>
      <c r="M3" s="101"/>
    </row>
    <row r="4" spans="2:13">
      <c r="B4" s="99"/>
      <c r="C4" s="99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>
      <c r="B5" s="99"/>
      <c r="C5" s="99"/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2:13">
      <c r="B6" s="99"/>
      <c r="C6" s="99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2:13">
      <c r="B7" s="99"/>
      <c r="C7" s="99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2:13">
      <c r="B8" s="99"/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15" spans="2:13">
      <c r="B15" s="9" t="s">
        <v>43</v>
      </c>
      <c r="C15" s="9" t="s">
        <v>37</v>
      </c>
      <c r="D15" s="9" t="s">
        <v>44</v>
      </c>
      <c r="E15" s="9" t="s">
        <v>47</v>
      </c>
      <c r="F15" s="9" t="s">
        <v>46</v>
      </c>
      <c r="G15" s="9" t="s">
        <v>45</v>
      </c>
      <c r="H15" s="9" t="s">
        <v>48</v>
      </c>
      <c r="I15" s="9"/>
    </row>
    <row r="16" spans="2:13">
      <c r="B16">
        <v>1</v>
      </c>
      <c r="C16" t="s">
        <v>39</v>
      </c>
      <c r="D16">
        <v>50</v>
      </c>
      <c r="E16">
        <v>60</v>
      </c>
      <c r="F16">
        <v>78</v>
      </c>
      <c r="G16">
        <v>90</v>
      </c>
      <c r="H16">
        <v>46</v>
      </c>
    </row>
    <row r="17" spans="2:8">
      <c r="B17">
        <v>2</v>
      </c>
      <c r="C17" t="s">
        <v>38</v>
      </c>
      <c r="D17">
        <v>46</v>
      </c>
      <c r="E17">
        <v>50</v>
      </c>
      <c r="F17">
        <v>33</v>
      </c>
      <c r="G17">
        <v>55</v>
      </c>
      <c r="H17">
        <v>61</v>
      </c>
    </row>
    <row r="18" spans="2:8">
      <c r="B18">
        <v>3</v>
      </c>
      <c r="C18" t="s">
        <v>40</v>
      </c>
      <c r="D18">
        <v>47</v>
      </c>
      <c r="E18">
        <v>60</v>
      </c>
      <c r="F18">
        <v>78</v>
      </c>
      <c r="G18">
        <v>44</v>
      </c>
      <c r="H18">
        <v>68</v>
      </c>
    </row>
    <row r="19" spans="2:8">
      <c r="B19">
        <v>4</v>
      </c>
      <c r="C19" t="s">
        <v>41</v>
      </c>
      <c r="D19">
        <v>80</v>
      </c>
      <c r="E19">
        <v>78</v>
      </c>
      <c r="F19">
        <v>48</v>
      </c>
      <c r="G19">
        <v>95</v>
      </c>
      <c r="H19">
        <v>72</v>
      </c>
    </row>
    <row r="20" spans="2:8">
      <c r="B20">
        <v>5</v>
      </c>
      <c r="C20" t="s">
        <v>42</v>
      </c>
      <c r="D20">
        <v>75</v>
      </c>
      <c r="E20">
        <v>40</v>
      </c>
      <c r="F20">
        <v>85</v>
      </c>
      <c r="G20">
        <v>74</v>
      </c>
      <c r="H20">
        <v>67</v>
      </c>
    </row>
  </sheetData>
  <mergeCells count="2">
    <mergeCell ref="B3:C8"/>
    <mergeCell ref="D3:M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topLeftCell="B1" workbookViewId="0">
      <selection activeCell="W21" sqref="W21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rgb="FFFF0000"/>
  </sheetPr>
  <dimension ref="A3:I19"/>
  <sheetViews>
    <sheetView workbookViewId="0">
      <selection activeCell="L1" sqref="L1"/>
    </sheetView>
  </sheetViews>
  <sheetFormatPr defaultRowHeight="15"/>
  <cols>
    <col min="2" max="2" width="12.140625" customWidth="1"/>
    <col min="3" max="3" width="12.85546875" customWidth="1"/>
    <col min="4" max="4" width="11.85546875" customWidth="1"/>
    <col min="5" max="5" width="13.140625" customWidth="1"/>
    <col min="8" max="8" width="11.85546875" customWidth="1"/>
    <col min="9" max="9" width="11.5703125" customWidth="1"/>
    <col min="11" max="11" width="11" customWidth="1"/>
  </cols>
  <sheetData>
    <row r="3" spans="1:9">
      <c r="A3" s="24" t="s">
        <v>81</v>
      </c>
      <c r="B3" s="24" t="s">
        <v>82</v>
      </c>
      <c r="C3" s="24" t="s">
        <v>83</v>
      </c>
      <c r="D3" s="24" t="s">
        <v>84</v>
      </c>
      <c r="E3" s="24" t="s">
        <v>85</v>
      </c>
    </row>
    <row r="4" spans="1:9">
      <c r="A4" s="24" t="s">
        <v>86</v>
      </c>
      <c r="B4" s="24">
        <v>21</v>
      </c>
      <c r="C4" s="24" t="s">
        <v>90</v>
      </c>
      <c r="D4" s="23" t="s">
        <v>94</v>
      </c>
      <c r="E4" s="24">
        <v>1759974852</v>
      </c>
    </row>
    <row r="5" spans="1:9">
      <c r="A5" s="24" t="s">
        <v>87</v>
      </c>
      <c r="B5" s="24">
        <v>18</v>
      </c>
      <c r="C5" s="24" t="s">
        <v>91</v>
      </c>
      <c r="D5" s="23" t="s">
        <v>95</v>
      </c>
      <c r="E5" s="24">
        <v>1759974852</v>
      </c>
    </row>
    <row r="6" spans="1:9">
      <c r="A6" s="24" t="s">
        <v>88</v>
      </c>
      <c r="B6" s="24">
        <v>27</v>
      </c>
      <c r="C6" s="24" t="s">
        <v>92</v>
      </c>
      <c r="D6" s="23" t="s">
        <v>96</v>
      </c>
      <c r="E6" s="24">
        <v>1759974852</v>
      </c>
    </row>
    <row r="7" spans="1:9">
      <c r="A7" s="24" t="s">
        <v>89</v>
      </c>
      <c r="B7" s="24">
        <v>16</v>
      </c>
      <c r="C7" s="24" t="s">
        <v>93</v>
      </c>
      <c r="D7" s="23" t="s">
        <v>97</v>
      </c>
      <c r="E7" s="24">
        <v>1759974852</v>
      </c>
    </row>
    <row r="8" spans="1:9">
      <c r="A8" s="24" t="s">
        <v>41</v>
      </c>
      <c r="B8" s="24">
        <v>27</v>
      </c>
      <c r="C8" s="24" t="s">
        <v>91</v>
      </c>
      <c r="D8" s="23" t="s">
        <v>98</v>
      </c>
      <c r="E8" s="24">
        <v>1759974852</v>
      </c>
    </row>
    <row r="9" spans="1:9">
      <c r="A9" s="25" t="s">
        <v>99</v>
      </c>
      <c r="B9" s="25">
        <v>30</v>
      </c>
      <c r="C9" s="25" t="s">
        <v>100</v>
      </c>
      <c r="D9" s="26" t="s">
        <v>101</v>
      </c>
      <c r="E9" s="25">
        <v>1547965412</v>
      </c>
    </row>
    <row r="12" spans="1:9">
      <c r="B12" t="s">
        <v>104</v>
      </c>
      <c r="C12" t="s">
        <v>102</v>
      </c>
      <c r="D12" t="s">
        <v>72</v>
      </c>
      <c r="E12" t="s">
        <v>103</v>
      </c>
    </row>
    <row r="13" spans="1:9">
      <c r="B13" s="27">
        <v>45301</v>
      </c>
      <c r="C13" t="s">
        <v>105</v>
      </c>
      <c r="E13">
        <v>250</v>
      </c>
      <c r="H13" s="32" t="s">
        <v>113</v>
      </c>
      <c r="I13" s="32" t="s">
        <v>13</v>
      </c>
    </row>
    <row r="14" spans="1:9">
      <c r="B14" s="27">
        <v>45361</v>
      </c>
      <c r="C14" t="s">
        <v>106</v>
      </c>
      <c r="D14" t="s">
        <v>109</v>
      </c>
      <c r="E14">
        <v>10000</v>
      </c>
      <c r="H14" s="28" t="s">
        <v>106</v>
      </c>
      <c r="I14" s="29">
        <f>SUMIF(C13:C19,H14,E13:E19)</f>
        <v>52500</v>
      </c>
    </row>
    <row r="15" spans="1:9">
      <c r="B15" s="27">
        <v>45301</v>
      </c>
      <c r="C15" t="s">
        <v>105</v>
      </c>
      <c r="E15">
        <v>300</v>
      </c>
      <c r="H15" s="30" t="s">
        <v>105</v>
      </c>
      <c r="I15" s="31">
        <f>SUMIF(C13:C19,H15,E13:E19)</f>
        <v>550</v>
      </c>
    </row>
    <row r="16" spans="1:9">
      <c r="B16" s="27">
        <v>45421</v>
      </c>
      <c r="C16" t="s">
        <v>106</v>
      </c>
      <c r="D16" t="s">
        <v>110</v>
      </c>
      <c r="E16">
        <v>12000</v>
      </c>
      <c r="H16" s="28" t="s">
        <v>107</v>
      </c>
      <c r="I16" s="29">
        <f>SUMIF(C13:C19,H16,E13:E19)</f>
        <v>8000</v>
      </c>
    </row>
    <row r="17" spans="2:9">
      <c r="B17" s="27">
        <v>45391</v>
      </c>
      <c r="C17" t="s">
        <v>107</v>
      </c>
      <c r="E17">
        <v>8000</v>
      </c>
      <c r="H17" s="33" t="s">
        <v>114</v>
      </c>
      <c r="I17" s="34"/>
    </row>
    <row r="18" spans="2:9">
      <c r="B18" s="27">
        <v>45635</v>
      </c>
      <c r="C18" t="s">
        <v>106</v>
      </c>
      <c r="D18" t="s">
        <v>111</v>
      </c>
      <c r="E18">
        <v>10500</v>
      </c>
    </row>
    <row r="19" spans="2:9">
      <c r="B19" t="s">
        <v>108</v>
      </c>
      <c r="C19" t="s">
        <v>106</v>
      </c>
      <c r="D19" t="s">
        <v>112</v>
      </c>
      <c r="E19">
        <v>20000</v>
      </c>
    </row>
  </sheetData>
  <hyperlinks>
    <hyperlink ref="D4" r:id="rId1"/>
    <hyperlink ref="D6" r:id="rId2"/>
    <hyperlink ref="D7" r:id="rId3"/>
    <hyperlink ref="D8" r:id="rId4"/>
    <hyperlink ref="D9" r:id="rId5"/>
  </hyperlinks>
  <pageMargins left="0.7" right="0.7" top="0.75" bottom="0.75" header="0.3" footer="0.3"/>
  <pageSetup orientation="portrait" r:id="rId6"/>
  <tableParts count="3"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K31"/>
  <sheetViews>
    <sheetView workbookViewId="0">
      <selection activeCell="H23" sqref="H23"/>
    </sheetView>
  </sheetViews>
  <sheetFormatPr defaultRowHeight="15"/>
  <cols>
    <col min="1" max="1" width="19" customWidth="1"/>
    <col min="2" max="2" width="13.7109375" customWidth="1"/>
    <col min="3" max="3" width="12.7109375" customWidth="1"/>
    <col min="4" max="4" width="15.140625" customWidth="1"/>
    <col min="5" max="5" width="15.7109375" customWidth="1"/>
    <col min="6" max="6" width="15" customWidth="1"/>
    <col min="7" max="7" width="12.85546875" customWidth="1"/>
    <col min="8" max="8" width="18.7109375" customWidth="1"/>
    <col min="9" max="9" width="13.42578125" customWidth="1"/>
    <col min="10" max="10" width="11.85546875" customWidth="1"/>
    <col min="11" max="11" width="14" customWidth="1"/>
    <col min="12" max="12" width="11.85546875" customWidth="1"/>
  </cols>
  <sheetData>
    <row r="1" spans="1:11" ht="39.75" customHeight="1">
      <c r="A1" s="35" t="s">
        <v>115</v>
      </c>
      <c r="B1" s="35" t="s">
        <v>116</v>
      </c>
      <c r="C1" s="35" t="s">
        <v>117</v>
      </c>
      <c r="D1" s="35" t="s">
        <v>118</v>
      </c>
      <c r="F1" s="52" t="s">
        <v>130</v>
      </c>
      <c r="G1" s="52" t="s">
        <v>131</v>
      </c>
      <c r="H1" s="52" t="s">
        <v>132</v>
      </c>
      <c r="I1" s="52" t="s">
        <v>133</v>
      </c>
      <c r="J1" s="52" t="s">
        <v>134</v>
      </c>
      <c r="K1" s="52" t="s">
        <v>135</v>
      </c>
    </row>
    <row r="2" spans="1:11" ht="30">
      <c r="A2" t="s">
        <v>119</v>
      </c>
      <c r="B2" t="s">
        <v>120</v>
      </c>
      <c r="C2">
        <v>42496</v>
      </c>
      <c r="D2">
        <v>31</v>
      </c>
      <c r="F2" s="49">
        <v>211</v>
      </c>
      <c r="G2" s="50" t="s">
        <v>136</v>
      </c>
      <c r="H2" s="51" t="s">
        <v>137</v>
      </c>
      <c r="I2" s="50" t="s">
        <v>138</v>
      </c>
      <c r="J2" s="50" t="s">
        <v>139</v>
      </c>
      <c r="K2" s="50" t="s">
        <v>140</v>
      </c>
    </row>
    <row r="3" spans="1:11" ht="30">
      <c r="A3" t="s">
        <v>121</v>
      </c>
      <c r="B3" t="s">
        <v>120</v>
      </c>
      <c r="C3">
        <v>42496</v>
      </c>
      <c r="D3">
        <v>43</v>
      </c>
      <c r="F3" s="49">
        <v>212</v>
      </c>
      <c r="G3" s="50" t="s">
        <v>136</v>
      </c>
      <c r="H3" s="51" t="s">
        <v>141</v>
      </c>
      <c r="I3" s="50" t="s">
        <v>142</v>
      </c>
      <c r="J3" s="50" t="s">
        <v>143</v>
      </c>
      <c r="K3" s="50" t="s">
        <v>144</v>
      </c>
    </row>
    <row r="4" spans="1:11" ht="30">
      <c r="A4" t="s">
        <v>122</v>
      </c>
      <c r="B4" t="s">
        <v>120</v>
      </c>
      <c r="C4">
        <v>42496</v>
      </c>
      <c r="D4">
        <v>81</v>
      </c>
      <c r="F4" s="49">
        <v>213</v>
      </c>
      <c r="G4" s="50" t="s">
        <v>145</v>
      </c>
      <c r="H4" s="51" t="s">
        <v>146</v>
      </c>
      <c r="I4" s="50" t="s">
        <v>142</v>
      </c>
      <c r="J4" s="50" t="s">
        <v>147</v>
      </c>
      <c r="K4" s="50" t="s">
        <v>144</v>
      </c>
    </row>
    <row r="5" spans="1:11" ht="30">
      <c r="A5" t="s">
        <v>123</v>
      </c>
      <c r="B5" t="s">
        <v>120</v>
      </c>
      <c r="C5">
        <v>42496</v>
      </c>
      <c r="D5">
        <v>11</v>
      </c>
      <c r="F5" s="49">
        <v>214</v>
      </c>
      <c r="G5" s="50" t="s">
        <v>145</v>
      </c>
      <c r="H5" s="51" t="s">
        <v>148</v>
      </c>
      <c r="I5" s="50" t="s">
        <v>142</v>
      </c>
      <c r="J5" s="50" t="s">
        <v>149</v>
      </c>
      <c r="K5" s="50" t="s">
        <v>150</v>
      </c>
    </row>
    <row r="6" spans="1:11" ht="30">
      <c r="A6" t="s">
        <v>124</v>
      </c>
      <c r="B6" t="s">
        <v>120</v>
      </c>
      <c r="C6">
        <v>42496</v>
      </c>
      <c r="D6">
        <v>18</v>
      </c>
      <c r="F6" s="49">
        <v>215</v>
      </c>
      <c r="G6" s="50" t="s">
        <v>151</v>
      </c>
      <c r="H6" s="51" t="s">
        <v>152</v>
      </c>
      <c r="I6" s="50" t="s">
        <v>138</v>
      </c>
      <c r="J6" s="50" t="s">
        <v>153</v>
      </c>
      <c r="K6" s="50" t="s">
        <v>154</v>
      </c>
    </row>
    <row r="7" spans="1:11" ht="30">
      <c r="A7" t="s">
        <v>125</v>
      </c>
      <c r="B7" t="s">
        <v>120</v>
      </c>
      <c r="C7">
        <v>42496</v>
      </c>
      <c r="D7">
        <v>55</v>
      </c>
      <c r="F7" s="49">
        <v>216</v>
      </c>
      <c r="G7" s="50" t="s">
        <v>151</v>
      </c>
      <c r="H7" s="51" t="s">
        <v>155</v>
      </c>
      <c r="I7" s="50" t="s">
        <v>142</v>
      </c>
      <c r="J7" s="50" t="s">
        <v>147</v>
      </c>
      <c r="K7" s="50" t="s">
        <v>154</v>
      </c>
    </row>
    <row r="8" spans="1:11" ht="30">
      <c r="A8" t="s">
        <v>126</v>
      </c>
      <c r="B8" t="s">
        <v>120</v>
      </c>
      <c r="C8">
        <v>42496</v>
      </c>
      <c r="D8">
        <v>38</v>
      </c>
      <c r="F8" s="49">
        <v>217</v>
      </c>
      <c r="G8" s="50" t="s">
        <v>151</v>
      </c>
      <c r="H8" s="51" t="s">
        <v>156</v>
      </c>
      <c r="I8" s="50" t="s">
        <v>142</v>
      </c>
      <c r="J8" s="50" t="s">
        <v>153</v>
      </c>
      <c r="K8" s="50" t="s">
        <v>140</v>
      </c>
    </row>
    <row r="9" spans="1:11">
      <c r="A9" t="s">
        <v>127</v>
      </c>
      <c r="B9" t="s">
        <v>120</v>
      </c>
      <c r="C9">
        <v>42496</v>
      </c>
      <c r="D9">
        <v>16</v>
      </c>
      <c r="F9" s="49">
        <v>218</v>
      </c>
      <c r="G9" s="50" t="s">
        <v>136</v>
      </c>
      <c r="H9" s="51" t="s">
        <v>157</v>
      </c>
      <c r="I9" s="50" t="s">
        <v>138</v>
      </c>
      <c r="J9" s="50" t="s">
        <v>147</v>
      </c>
      <c r="K9" s="50" t="s">
        <v>154</v>
      </c>
    </row>
    <row r="10" spans="1:11" ht="45">
      <c r="A10" t="s">
        <v>128</v>
      </c>
      <c r="B10" t="s">
        <v>120</v>
      </c>
      <c r="C10">
        <v>42496</v>
      </c>
      <c r="D10">
        <v>73</v>
      </c>
      <c r="F10" s="49">
        <v>219</v>
      </c>
      <c r="G10" s="50" t="s">
        <v>151</v>
      </c>
      <c r="H10" s="51" t="s">
        <v>158</v>
      </c>
      <c r="I10" s="50" t="s">
        <v>142</v>
      </c>
      <c r="J10" s="50" t="s">
        <v>147</v>
      </c>
      <c r="K10" s="50" t="s">
        <v>140</v>
      </c>
    </row>
    <row r="11" spans="1:11">
      <c r="A11" t="s">
        <v>129</v>
      </c>
      <c r="B11" t="s">
        <v>120</v>
      </c>
      <c r="C11">
        <v>42496</v>
      </c>
      <c r="D11">
        <v>16</v>
      </c>
      <c r="F11" s="49">
        <v>220</v>
      </c>
      <c r="G11" s="50" t="s">
        <v>136</v>
      </c>
      <c r="H11" s="51" t="s">
        <v>159</v>
      </c>
      <c r="I11" s="50" t="s">
        <v>142</v>
      </c>
      <c r="J11" s="50" t="s">
        <v>147</v>
      </c>
      <c r="K11" s="50" t="s">
        <v>144</v>
      </c>
    </row>
    <row r="12" spans="1:11">
      <c r="H12" s="48"/>
    </row>
    <row r="31" spans="7:7">
      <c r="G31" s="4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/>
  <dimension ref="A1:Q36"/>
  <sheetViews>
    <sheetView workbookViewId="0">
      <selection activeCell="E12" sqref="E12"/>
    </sheetView>
  </sheetViews>
  <sheetFormatPr defaultRowHeight="15"/>
  <cols>
    <col min="1" max="1" width="14.85546875" customWidth="1"/>
    <col min="2" max="2" width="13.28515625" customWidth="1"/>
    <col min="3" max="3" width="10.42578125" customWidth="1"/>
    <col min="6" max="6" width="18.28515625" customWidth="1"/>
    <col min="7" max="7" width="11.140625" customWidth="1"/>
    <col min="8" max="8" width="20.28515625" customWidth="1"/>
    <col min="9" max="9" width="10.28515625" customWidth="1"/>
    <col min="10" max="10" width="13.28515625" customWidth="1"/>
    <col min="11" max="11" width="11.42578125" customWidth="1"/>
    <col min="14" max="14" width="11.140625" customWidth="1"/>
    <col min="15" max="15" width="11.5703125" customWidth="1"/>
    <col min="17" max="17" width="15.7109375" customWidth="1"/>
  </cols>
  <sheetData>
    <row r="1" spans="1:12" ht="15.75" thickBot="1"/>
    <row r="2" spans="1:12" ht="20.25">
      <c r="A2" s="38" t="s">
        <v>104</v>
      </c>
      <c r="B2" s="38" t="s">
        <v>160</v>
      </c>
      <c r="C2" s="39" t="s">
        <v>103</v>
      </c>
      <c r="F2" s="40" t="s">
        <v>163</v>
      </c>
      <c r="G2" s="41" t="s">
        <v>74</v>
      </c>
      <c r="H2" s="42" t="s">
        <v>49</v>
      </c>
    </row>
    <row r="3" spans="1:12">
      <c r="A3" s="36">
        <v>45301</v>
      </c>
      <c r="B3" t="s">
        <v>161</v>
      </c>
      <c r="C3">
        <v>500</v>
      </c>
      <c r="F3" s="43" t="s">
        <v>161</v>
      </c>
      <c r="G3" s="1">
        <f>COUNTIF(B:B,F3)</f>
        <v>3</v>
      </c>
      <c r="H3" s="44">
        <f>SUMIF(B:B,F3,C:C)</f>
        <v>1050</v>
      </c>
      <c r="J3">
        <v>12000</v>
      </c>
    </row>
    <row r="4" spans="1:12">
      <c r="A4" s="36">
        <v>45361</v>
      </c>
      <c r="B4" t="s">
        <v>106</v>
      </c>
      <c r="C4">
        <v>12000</v>
      </c>
      <c r="F4" s="43" t="s">
        <v>106</v>
      </c>
      <c r="G4" s="1">
        <f t="shared" ref="G4:G7" si="0">COUNTIF(B:B,F4)</f>
        <v>2</v>
      </c>
      <c r="H4" s="44">
        <f t="shared" ref="H4:H7" si="1">SUMIF(B:B,F4,C:C)</f>
        <v>37000</v>
      </c>
      <c r="K4" t="s">
        <v>167</v>
      </c>
    </row>
    <row r="5" spans="1:12">
      <c r="A5" s="36">
        <v>45301</v>
      </c>
      <c r="B5" t="s">
        <v>162</v>
      </c>
      <c r="C5">
        <v>900</v>
      </c>
      <c r="F5" s="43" t="s">
        <v>162</v>
      </c>
      <c r="G5" s="1">
        <f t="shared" si="0"/>
        <v>2</v>
      </c>
      <c r="H5" s="44">
        <f t="shared" si="1"/>
        <v>3400</v>
      </c>
    </row>
    <row r="6" spans="1:12">
      <c r="A6" s="36">
        <v>45421</v>
      </c>
      <c r="B6" t="s">
        <v>161</v>
      </c>
      <c r="C6">
        <v>250</v>
      </c>
      <c r="F6" s="43" t="s">
        <v>164</v>
      </c>
      <c r="G6" s="1">
        <f t="shared" si="0"/>
        <v>0</v>
      </c>
      <c r="H6" s="44">
        <f t="shared" si="1"/>
        <v>0</v>
      </c>
      <c r="L6" t="s">
        <v>166</v>
      </c>
    </row>
    <row r="7" spans="1:12" ht="15.75" thickBot="1">
      <c r="A7" s="36">
        <v>45391</v>
      </c>
      <c r="B7" t="s">
        <v>106</v>
      </c>
      <c r="C7">
        <v>25000</v>
      </c>
      <c r="F7" s="45" t="s">
        <v>165</v>
      </c>
      <c r="G7" s="46">
        <f t="shared" si="0"/>
        <v>0</v>
      </c>
      <c r="H7" s="47">
        <f t="shared" si="1"/>
        <v>0</v>
      </c>
    </row>
    <row r="8" spans="1:12">
      <c r="A8" s="36">
        <v>45635</v>
      </c>
      <c r="B8" t="s">
        <v>161</v>
      </c>
      <c r="C8">
        <v>300</v>
      </c>
      <c r="F8" s="1"/>
      <c r="G8" s="1"/>
      <c r="H8" s="1"/>
    </row>
    <row r="9" spans="1:12">
      <c r="A9" s="37" t="s">
        <v>108</v>
      </c>
      <c r="B9" t="s">
        <v>162</v>
      </c>
      <c r="C9">
        <v>2500</v>
      </c>
      <c r="F9" s="1"/>
      <c r="G9" s="1"/>
      <c r="H9" s="1"/>
    </row>
    <row r="14" spans="1:12" ht="15.75" thickBot="1">
      <c r="F14" s="1"/>
    </row>
    <row r="15" spans="1:12">
      <c r="F15" s="53">
        <v>50</v>
      </c>
      <c r="G15" s="54">
        <v>60</v>
      </c>
      <c r="H15" s="54">
        <v>78</v>
      </c>
      <c r="I15" s="54">
        <v>90</v>
      </c>
      <c r="J15" s="54"/>
      <c r="K15" s="54"/>
      <c r="L15" s="55"/>
    </row>
    <row r="16" spans="1:12">
      <c r="E16" s="1"/>
      <c r="F16" s="56">
        <v>46</v>
      </c>
      <c r="G16" s="1">
        <v>50</v>
      </c>
      <c r="H16" s="1">
        <v>33</v>
      </c>
      <c r="I16" s="1">
        <v>55</v>
      </c>
      <c r="J16" s="1"/>
      <c r="K16" s="1" t="s">
        <v>49</v>
      </c>
      <c r="L16" s="57">
        <f>SUM(F15:G15,F19:G19)</f>
        <v>225</v>
      </c>
    </row>
    <row r="17" spans="6:17">
      <c r="F17" s="56">
        <v>47</v>
      </c>
      <c r="G17" s="1">
        <v>60</v>
      </c>
      <c r="H17" s="1">
        <v>78</v>
      </c>
      <c r="I17" s="1">
        <v>44</v>
      </c>
      <c r="J17" s="1"/>
      <c r="K17" s="1"/>
      <c r="L17" s="57"/>
    </row>
    <row r="18" spans="6:17">
      <c r="F18" s="56">
        <v>80</v>
      </c>
      <c r="G18" s="1">
        <v>78</v>
      </c>
      <c r="H18" s="1">
        <v>48</v>
      </c>
      <c r="I18" s="1">
        <v>95</v>
      </c>
      <c r="J18" s="1"/>
      <c r="K18" s="1"/>
      <c r="L18" s="57"/>
    </row>
    <row r="19" spans="6:17">
      <c r="F19" s="56">
        <v>75</v>
      </c>
      <c r="G19" s="1">
        <v>40</v>
      </c>
      <c r="H19" s="1">
        <v>85</v>
      </c>
      <c r="I19" s="1">
        <v>74</v>
      </c>
      <c r="J19" s="1"/>
      <c r="K19" s="1"/>
      <c r="L19" s="57"/>
    </row>
    <row r="20" spans="6:17" ht="15.75" thickBot="1">
      <c r="F20" s="58"/>
      <c r="G20" s="59"/>
      <c r="H20" s="59"/>
      <c r="I20" s="59"/>
      <c r="J20" s="59"/>
      <c r="K20" s="59"/>
      <c r="L20" s="60"/>
    </row>
    <row r="24" spans="6:17">
      <c r="G24" s="9" t="s">
        <v>104</v>
      </c>
      <c r="H24" s="61">
        <v>45568</v>
      </c>
      <c r="J24" s="64" t="s">
        <v>104</v>
      </c>
      <c r="K24" s="65" t="s">
        <v>169</v>
      </c>
    </row>
    <row r="25" spans="6:17" ht="31.5" customHeight="1">
      <c r="G25" s="62" t="s">
        <v>168</v>
      </c>
      <c r="H25" s="63">
        <f ca="1">TODAY()-H24</f>
        <v>7</v>
      </c>
      <c r="J25" s="66" t="s">
        <v>168</v>
      </c>
      <c r="K25" s="67" t="e">
        <f ca="1">K24-TODAY()</f>
        <v>#VALUE!</v>
      </c>
    </row>
    <row r="29" spans="6:17">
      <c r="H29" s="27"/>
    </row>
    <row r="30" spans="6:17">
      <c r="G30" s="68" t="s">
        <v>172</v>
      </c>
      <c r="H30" s="69">
        <v>45459</v>
      </c>
      <c r="J30" s="74" t="s">
        <v>104</v>
      </c>
      <c r="K30" s="75">
        <f ca="1">TODAY()</f>
        <v>45575</v>
      </c>
      <c r="N30" t="s">
        <v>176</v>
      </c>
      <c r="O30" s="78">
        <f ca="1">NOW()</f>
        <v>45575.817797222226</v>
      </c>
      <c r="Q30" s="79">
        <v>45574.580381944441</v>
      </c>
    </row>
    <row r="31" spans="6:17">
      <c r="G31" s="68" t="s">
        <v>173</v>
      </c>
      <c r="H31" s="70">
        <v>45460</v>
      </c>
      <c r="J31" s="74" t="s">
        <v>175</v>
      </c>
      <c r="K31" s="75">
        <f ca="1">K30+100</f>
        <v>45675</v>
      </c>
    </row>
    <row r="32" spans="6:17">
      <c r="G32" s="68" t="s">
        <v>174</v>
      </c>
      <c r="H32" s="71">
        <v>45459</v>
      </c>
    </row>
    <row r="33" spans="7:10">
      <c r="G33" s="68" t="s">
        <v>170</v>
      </c>
      <c r="H33" s="72">
        <v>45459</v>
      </c>
    </row>
    <row r="34" spans="7:10">
      <c r="G34" s="68" t="s">
        <v>171</v>
      </c>
      <c r="H34" s="73">
        <v>45459</v>
      </c>
      <c r="J34" s="76">
        <v>0.70833333333333337</v>
      </c>
    </row>
    <row r="35" spans="7:10">
      <c r="J35" s="76">
        <v>6.25E-2</v>
      </c>
    </row>
    <row r="36" spans="7:10">
      <c r="J36" s="77">
        <f>J34-J35</f>
        <v>0.64583333333333337</v>
      </c>
    </row>
  </sheetData>
  <conditionalFormatting sqref="J2:L7">
    <cfRule type="containsText" dxfId="3" priority="1" stopIfTrue="1" operator="containsText" text="g">
      <formula>NOT(ISERROR(SEARCH("g",J2)))</formula>
    </cfRule>
    <cfRule type="cellIs" dxfId="2" priority="2" operator="greaterThan">
      <formula>10000</formula>
    </cfRule>
  </conditionalFormatting>
  <dataValidations count="1">
    <dataValidation type="list" allowBlank="1" showInputMessage="1" showErrorMessage="1" sqref="B1:B9 B11:B1048576">
      <formula1>$F$3:$F$7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P38"/>
  <sheetViews>
    <sheetView topLeftCell="A3" workbookViewId="0">
      <selection activeCell="R9" sqref="R9:R14"/>
    </sheetView>
  </sheetViews>
  <sheetFormatPr defaultRowHeight="15"/>
  <cols>
    <col min="1" max="1" width="19.5703125" style="83" customWidth="1"/>
    <col min="2" max="16384" width="9.140625" style="83"/>
  </cols>
  <sheetData>
    <row r="1" spans="1:16">
      <c r="A1" s="83" t="s">
        <v>177</v>
      </c>
      <c r="C1" s="83" t="s">
        <v>178</v>
      </c>
      <c r="E1" s="83" t="s">
        <v>178</v>
      </c>
    </row>
    <row r="2" spans="1:16">
      <c r="A2" s="83">
        <v>90</v>
      </c>
      <c r="C2" s="83">
        <v>90</v>
      </c>
      <c r="E2" s="83">
        <v>90</v>
      </c>
    </row>
    <row r="3" spans="1:16">
      <c r="A3" s="83">
        <v>55</v>
      </c>
      <c r="C3" s="83">
        <v>55</v>
      </c>
      <c r="E3" s="83">
        <v>55</v>
      </c>
      <c r="H3" s="84" t="s">
        <v>43</v>
      </c>
      <c r="I3" s="84" t="s">
        <v>37</v>
      </c>
      <c r="J3" s="84" t="s">
        <v>44</v>
      </c>
      <c r="K3" s="84" t="s">
        <v>47</v>
      </c>
      <c r="L3" s="84" t="s">
        <v>46</v>
      </c>
    </row>
    <row r="4" spans="1:16" hidden="1">
      <c r="A4" s="83">
        <v>20</v>
      </c>
      <c r="C4" s="83">
        <v>20</v>
      </c>
      <c r="E4" s="83">
        <v>20</v>
      </c>
      <c r="H4" s="83">
        <v>1</v>
      </c>
      <c r="I4" s="83" t="s">
        <v>39</v>
      </c>
      <c r="J4" s="83">
        <v>50</v>
      </c>
      <c r="K4" s="83">
        <v>60</v>
      </c>
      <c r="L4" s="83">
        <v>78</v>
      </c>
    </row>
    <row r="5" spans="1:16" hidden="1">
      <c r="A5" s="83">
        <v>65</v>
      </c>
      <c r="C5" s="83">
        <v>65</v>
      </c>
      <c r="E5" s="83">
        <v>65</v>
      </c>
      <c r="H5" s="83">
        <v>2</v>
      </c>
      <c r="I5" s="83" t="s">
        <v>38</v>
      </c>
      <c r="J5" s="83">
        <v>46</v>
      </c>
      <c r="K5" s="83">
        <v>50</v>
      </c>
      <c r="L5" s="83">
        <v>33</v>
      </c>
    </row>
    <row r="6" spans="1:16" hidden="1">
      <c r="A6" s="83">
        <v>74</v>
      </c>
      <c r="C6" s="83">
        <v>74</v>
      </c>
      <c r="E6" s="83">
        <v>74</v>
      </c>
      <c r="H6" s="83">
        <v>3</v>
      </c>
      <c r="I6" s="83" t="s">
        <v>40</v>
      </c>
      <c r="J6" s="83">
        <v>47</v>
      </c>
      <c r="K6" s="83">
        <v>60</v>
      </c>
      <c r="L6" s="83">
        <v>78</v>
      </c>
    </row>
    <row r="7" spans="1:16" hidden="1">
      <c r="A7" s="83">
        <v>50</v>
      </c>
      <c r="C7" s="83">
        <v>50</v>
      </c>
      <c r="E7" s="83">
        <v>50</v>
      </c>
      <c r="H7" s="83">
        <v>4</v>
      </c>
      <c r="I7" s="83" t="s">
        <v>41</v>
      </c>
      <c r="J7" s="83">
        <v>80</v>
      </c>
      <c r="K7" s="83">
        <v>78</v>
      </c>
      <c r="L7" s="83">
        <v>48</v>
      </c>
    </row>
    <row r="8" spans="1:16" hidden="1">
      <c r="A8" s="83">
        <v>46</v>
      </c>
      <c r="C8" s="83">
        <v>46</v>
      </c>
      <c r="E8" s="83">
        <v>46</v>
      </c>
      <c r="H8" s="83">
        <v>5</v>
      </c>
      <c r="I8" s="83" t="s">
        <v>42</v>
      </c>
      <c r="J8" s="83">
        <v>75</v>
      </c>
      <c r="K8" s="83">
        <v>40</v>
      </c>
      <c r="L8" s="83">
        <v>85</v>
      </c>
    </row>
    <row r="9" spans="1:16">
      <c r="A9" s="83">
        <v>47</v>
      </c>
      <c r="C9" s="83">
        <v>47</v>
      </c>
      <c r="E9" s="83">
        <v>47</v>
      </c>
    </row>
    <row r="10" spans="1:16">
      <c r="A10" s="83">
        <v>80</v>
      </c>
      <c r="C10" s="83">
        <v>80</v>
      </c>
      <c r="E10" s="83">
        <v>80</v>
      </c>
    </row>
    <row r="11" spans="1:16">
      <c r="A11" s="83">
        <v>75</v>
      </c>
      <c r="C11" s="83">
        <v>75</v>
      </c>
      <c r="E11" s="83">
        <v>75</v>
      </c>
      <c r="G11" s="81" t="s">
        <v>43</v>
      </c>
      <c r="H11" s="81" t="s">
        <v>37</v>
      </c>
      <c r="I11" s="84" t="s">
        <v>44</v>
      </c>
      <c r="J11" s="84" t="s">
        <v>47</v>
      </c>
      <c r="K11" s="81" t="s">
        <v>46</v>
      </c>
      <c r="L11" s="80" t="s">
        <v>179</v>
      </c>
      <c r="M11" s="80" t="s">
        <v>180</v>
      </c>
    </row>
    <row r="12" spans="1:16">
      <c r="A12" s="83">
        <v>78</v>
      </c>
      <c r="C12" s="83">
        <v>78</v>
      </c>
      <c r="E12" s="83">
        <v>78</v>
      </c>
      <c r="G12" s="80">
        <v>1</v>
      </c>
      <c r="H12" s="82" t="s">
        <v>39</v>
      </c>
      <c r="I12" s="89">
        <v>50</v>
      </c>
      <c r="J12" s="83">
        <v>63</v>
      </c>
      <c r="K12" s="80">
        <v>78</v>
      </c>
      <c r="L12" s="80" t="str">
        <f>IF(AND(I12&gt;=50,J12&gt;=50,K12&gt;=50),"GOOD","")</f>
        <v>GOOD</v>
      </c>
      <c r="M12" s="80" t="str">
        <f>IF(OR(AND(I12&gt;=70,J12&gt;=70),AND(J12&gt;=70,K12&gt;=70),AND(K12&gt;=70,I12&gt;=70)),"Excellent","")</f>
        <v/>
      </c>
    </row>
    <row r="13" spans="1:16">
      <c r="A13" s="83">
        <v>33</v>
      </c>
      <c r="C13" s="83">
        <v>33</v>
      </c>
      <c r="E13" s="83">
        <v>33</v>
      </c>
      <c r="G13" s="80">
        <v>2</v>
      </c>
      <c r="H13" s="82" t="s">
        <v>38</v>
      </c>
      <c r="I13" s="89">
        <v>46</v>
      </c>
      <c r="J13" s="83">
        <v>50</v>
      </c>
      <c r="K13" s="80">
        <v>33</v>
      </c>
      <c r="L13" s="80" t="str">
        <f t="shared" ref="L13:L16" si="0">IF(AND(I13&gt;=50,J13&gt;=50,K13&gt;=50),"GOOD","")</f>
        <v/>
      </c>
      <c r="M13" s="80" t="str">
        <f t="shared" ref="M13:M16" si="1">IF(OR(AND(I13&gt;=70,J13&gt;=70),AND(J13&gt;=70,K13&gt;=70),AND(K13&gt;=70,I13&gt;=70)),"Excellent","")</f>
        <v/>
      </c>
    </row>
    <row r="14" spans="1:16">
      <c r="A14" s="83">
        <v>86</v>
      </c>
      <c r="C14" s="83">
        <v>78</v>
      </c>
      <c r="E14" s="83">
        <v>78</v>
      </c>
      <c r="G14" s="80">
        <v>3</v>
      </c>
      <c r="H14" s="82" t="s">
        <v>40</v>
      </c>
      <c r="I14" s="89">
        <v>47</v>
      </c>
      <c r="J14" s="83">
        <v>68</v>
      </c>
      <c r="K14" s="80">
        <v>78</v>
      </c>
      <c r="L14" s="80" t="str">
        <f>IF(AND(I14&gt;=50,J14&gt;=50,K14&gt;=50),"GOOD","")</f>
        <v/>
      </c>
      <c r="M14" s="80" t="str">
        <f t="shared" si="1"/>
        <v/>
      </c>
      <c r="O14" s="102" t="s">
        <v>182</v>
      </c>
      <c r="P14" s="102"/>
    </row>
    <row r="15" spans="1:16">
      <c r="A15" s="83">
        <v>48</v>
      </c>
      <c r="C15" s="83">
        <v>48</v>
      </c>
      <c r="E15" s="83">
        <v>48</v>
      </c>
      <c r="G15" s="80">
        <v>4</v>
      </c>
      <c r="H15" s="82" t="s">
        <v>41</v>
      </c>
      <c r="I15" s="89">
        <v>80</v>
      </c>
      <c r="J15" s="83">
        <v>78</v>
      </c>
      <c r="K15" s="80">
        <v>65</v>
      </c>
      <c r="L15" s="80" t="str">
        <f>IF(AND(I15&gt;=50,J15&gt;=50,K15&gt;=50),"GOOD","")</f>
        <v>GOOD</v>
      </c>
      <c r="M15" s="80" t="str">
        <f t="shared" si="1"/>
        <v>Excellent</v>
      </c>
    </row>
    <row r="16" spans="1:16">
      <c r="G16" s="80">
        <v>5</v>
      </c>
      <c r="H16" s="82" t="s">
        <v>42</v>
      </c>
      <c r="I16" s="89">
        <v>75</v>
      </c>
      <c r="J16" s="83">
        <v>40</v>
      </c>
      <c r="K16" s="80">
        <v>85</v>
      </c>
      <c r="L16" s="80" t="str">
        <f t="shared" si="0"/>
        <v/>
      </c>
      <c r="M16" s="80" t="str">
        <f t="shared" si="1"/>
        <v>Excellent</v>
      </c>
    </row>
    <row r="22" spans="7:11" ht="45">
      <c r="G22" s="85" t="s">
        <v>181</v>
      </c>
      <c r="H22" s="86">
        <f>SUM(Sheet1!B4:B7)</f>
        <v>101000</v>
      </c>
    </row>
    <row r="29" spans="7:11">
      <c r="J29" s="87">
        <v>9567.66</v>
      </c>
      <c r="K29" s="87">
        <f>ROUND(J29,0)</f>
        <v>9568</v>
      </c>
    </row>
    <row r="30" spans="7:11">
      <c r="J30" s="83">
        <v>765.23</v>
      </c>
      <c r="K30" s="83">
        <f>ROUND(J30,0)</f>
        <v>765</v>
      </c>
    </row>
    <row r="31" spans="7:11">
      <c r="K31" s="83">
        <f>ROUND(425.56,-1)</f>
        <v>430</v>
      </c>
    </row>
    <row r="32" spans="7:11">
      <c r="K32" s="83">
        <f>ROUND(642,-1)</f>
        <v>640</v>
      </c>
    </row>
    <row r="35" spans="8:10">
      <c r="H35" s="83">
        <f>ROUND(23.78,1)</f>
        <v>23.8</v>
      </c>
    </row>
    <row r="36" spans="8:10">
      <c r="H36" s="88">
        <f>ROUND(23.71,1)</f>
        <v>23.7</v>
      </c>
      <c r="J36" s="83">
        <f>ROUNDUP(50.71,0)</f>
        <v>51</v>
      </c>
    </row>
    <row r="37" spans="8:10">
      <c r="H37" s="83">
        <f>ROUND(22.453,2)</f>
        <v>22.45</v>
      </c>
      <c r="J37" s="83">
        <f>ROUNDUP(50.28,0)</f>
        <v>51</v>
      </c>
    </row>
    <row r="38" spans="8:10">
      <c r="J38" s="83">
        <f>ROUNDUP(564,-1)</f>
        <v>570</v>
      </c>
    </row>
  </sheetData>
  <sheetProtection password="C71F" sheet="1" objects="1" scenarios="1"/>
  <mergeCells count="1">
    <mergeCell ref="O14:P14"/>
  </mergeCells>
  <conditionalFormatting sqref="A1:A15 A17:A1048576">
    <cfRule type="dataBar" priority="5">
      <dataBar>
        <cfvo type="min" val="0"/>
        <cfvo type="max" val="0"/>
        <color rgb="FF63C384"/>
      </dataBar>
    </cfRule>
  </conditionalFormatting>
  <conditionalFormatting sqref="C1:C1048576">
    <cfRule type="cellIs" dxfId="1" priority="2" operator="between">
      <formula>70</formula>
      <formula>100</formula>
    </cfRule>
  </conditionalFormatting>
  <conditionalFormatting sqref="E2:E15">
    <cfRule type="iconSet" priority="1">
      <iconSet iconSet="3Arrows">
        <cfvo type="percent" val="0"/>
        <cfvo type="num" val="40"/>
        <cfvo type="num" val="7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Animal</vt:lpstr>
      <vt:lpstr>Bird</vt:lpstr>
      <vt:lpstr>Fruit</vt:lpstr>
      <vt:lpstr>Vegetable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Shohanur Rahman</cp:lastModifiedBy>
  <dcterms:created xsi:type="dcterms:W3CDTF">2006-09-16T00:00:00Z</dcterms:created>
  <dcterms:modified xsi:type="dcterms:W3CDTF">2024-10-10T13:37:39Z</dcterms:modified>
</cp:coreProperties>
</file>