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ohei/Documents/MATLAB/Projects/toshiba/"/>
    </mc:Choice>
  </mc:AlternateContent>
  <bookViews>
    <workbookView xWindow="80" yWindow="560" windowWidth="28160" windowHeight="16820" tabRatio="500"/>
  </bookViews>
  <sheets>
    <sheet name="hog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10" i="1"/>
  <c r="H9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33" i="1"/>
  <c r="G33" i="1"/>
  <c r="H33" i="1"/>
  <c r="I33" i="1"/>
</calcChain>
</file>

<file path=xl/sharedStrings.xml><?xml version="1.0" encoding="utf-8"?>
<sst xmlns="http://schemas.openxmlformats.org/spreadsheetml/2006/main" count="22" uniqueCount="22">
  <si>
    <t>x2</t>
    <phoneticPr fontId="2"/>
  </si>
  <si>
    <t>L1</t>
    <phoneticPr fontId="2"/>
  </si>
  <si>
    <t>L2</t>
    <phoneticPr fontId="2"/>
  </si>
  <si>
    <t>theta1</t>
    <phoneticPr fontId="2"/>
  </si>
  <si>
    <t>theta2</t>
    <phoneticPr fontId="2"/>
  </si>
  <si>
    <t>M2</t>
    <phoneticPr fontId="2"/>
  </si>
  <si>
    <t>alpha1</t>
    <phoneticPr fontId="2"/>
  </si>
  <si>
    <t>alpha2</t>
    <phoneticPr fontId="2"/>
  </si>
  <si>
    <t>theta4</t>
    <phoneticPr fontId="2"/>
  </si>
  <si>
    <t>theta5</t>
    <phoneticPr fontId="2"/>
  </si>
  <si>
    <t>M1</t>
    <phoneticPr fontId="2"/>
  </si>
  <si>
    <t>g</t>
    <phoneticPr fontId="2"/>
  </si>
  <si>
    <t>sinα</t>
    <phoneticPr fontId="2"/>
  </si>
  <si>
    <t>tanα</t>
    <phoneticPr fontId="2"/>
  </si>
  <si>
    <t>F[N]</t>
    <phoneticPr fontId="2"/>
  </si>
  <si>
    <t>gamma[rad]</t>
    <phoneticPr fontId="2"/>
  </si>
  <si>
    <t>theta3[rad]</t>
    <phoneticPr fontId="2"/>
  </si>
  <si>
    <t>m2[kg]</t>
    <phoneticPr fontId="2"/>
  </si>
  <si>
    <t>m1[kg]</t>
    <phoneticPr fontId="2"/>
  </si>
  <si>
    <t>体重倍率</t>
    <rPh sb="0" eb="2">
      <t>タイジュウ</t>
    </rPh>
    <rPh sb="2" eb="4">
      <t>バイリツ</t>
    </rPh>
    <phoneticPr fontId="2"/>
  </si>
  <si>
    <t>全重量Wtotal[kg]</t>
    <rPh sb="0" eb="3">
      <t>ゼンジュウリョウ</t>
    </rPh>
    <phoneticPr fontId="2"/>
  </si>
  <si>
    <t>荷重W[kg]</t>
    <rPh sb="0" eb="2">
      <t>カジュウ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</si>
</sst>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IPA Pゴシック"/>
      <family val="2"/>
      <charset val="128"/>
    </font>
    <font>
      <sz val="12"/>
      <color rgb="FFFF0000"/>
      <name val="IPA Pゴシック"/>
      <family val="2"/>
      <charset val="128"/>
    </font>
    <font>
      <sz val="6"/>
      <name val="IPA Pゴシック"/>
      <family val="2"/>
      <charset val="128"/>
    </font>
    <font>
      <b/>
      <sz val="12"/>
      <color theme="1"/>
      <name val="IPA P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0"/>
  <sheetViews>
    <sheetView tabSelected="1" workbookViewId="0">
      <selection activeCell="C7" sqref="C7"/>
    </sheetView>
  </sheetViews>
  <sheetFormatPr baseColWidth="10" defaultRowHeight="16" x14ac:dyDescent="0.15"/>
  <cols>
    <col min="7" max="7" width="12.25" bestFit="1" customWidth="1"/>
  </cols>
  <sheetData>
    <row r="3" spans="1:14" x14ac:dyDescent="0.15">
      <c r="G3" s="4" t="s">
        <v>18</v>
      </c>
      <c r="H3" s="4">
        <v>0.2</v>
      </c>
    </row>
    <row r="4" spans="1:14" x14ac:dyDescent="0.15">
      <c r="G4" s="4" t="s">
        <v>17</v>
      </c>
      <c r="H4" s="4">
        <v>0.2</v>
      </c>
    </row>
    <row r="5" spans="1:14" x14ac:dyDescent="0.15">
      <c r="G5" t="s">
        <v>20</v>
      </c>
      <c r="H5">
        <v>60</v>
      </c>
    </row>
    <row r="6" spans="1:14" x14ac:dyDescent="0.15">
      <c r="G6" t="s">
        <v>19</v>
      </c>
      <c r="H6">
        <v>0.87</v>
      </c>
    </row>
    <row r="7" spans="1:14" x14ac:dyDescent="0.15">
      <c r="G7" t="s">
        <v>21</v>
      </c>
      <c r="H7">
        <f>H5*H6</f>
        <v>52.2</v>
      </c>
    </row>
    <row r="8" spans="1:14" x14ac:dyDescent="0.15">
      <c r="G8" t="s">
        <v>11</v>
      </c>
      <c r="H8">
        <v>9.8000000000000007</v>
      </c>
    </row>
    <row r="9" spans="1:14" x14ac:dyDescent="0.15">
      <c r="G9" t="s">
        <v>12</v>
      </c>
      <c r="H9">
        <f>SQRT(1-1/(1+H10^2))</f>
        <v>0.53505208118434489</v>
      </c>
    </row>
    <row r="10" spans="1:14" x14ac:dyDescent="0.15">
      <c r="G10" t="s">
        <v>13</v>
      </c>
      <c r="H10">
        <f>380/600</f>
        <v>0.6333333333333333</v>
      </c>
    </row>
    <row r="13" spans="1:14" x14ac:dyDescent="0.1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s="6" t="s">
        <v>14</v>
      </c>
      <c r="G13" s="6" t="s">
        <v>16</v>
      </c>
      <c r="H13" s="6" t="s">
        <v>15</v>
      </c>
      <c r="I13" s="6" t="s">
        <v>5</v>
      </c>
      <c r="J13" s="6" t="s">
        <v>6</v>
      </c>
      <c r="K13" s="6" t="s">
        <v>7</v>
      </c>
      <c r="L13" s="6" t="s">
        <v>8</v>
      </c>
      <c r="M13" s="6" t="s">
        <v>9</v>
      </c>
      <c r="N13" s="6" t="s">
        <v>10</v>
      </c>
    </row>
    <row r="14" spans="1:14" x14ac:dyDescent="0.15">
      <c r="A14">
        <v>0.3</v>
      </c>
      <c r="B14">
        <v>0.3</v>
      </c>
      <c r="C14">
        <v>0.82499999999999996</v>
      </c>
      <c r="D14">
        <v>110.44</v>
      </c>
      <c r="E14">
        <v>136.46</v>
      </c>
      <c r="F14" s="2">
        <f t="shared" ref="F14:F32" si="0">$H$7*$H$8*$H$9</f>
        <v>273.71124265066351</v>
      </c>
      <c r="G14" s="2">
        <f t="shared" ref="G14:G32" si="1">((D14+E14)-180)/180*PI()</f>
        <v>1.1676252695842066</v>
      </c>
      <c r="H14" s="2">
        <f t="shared" ref="H14:H32" si="2">ASIN($H$9)+G14-PI()/2</f>
        <v>0.16139833645741009</v>
      </c>
      <c r="I14" s="2">
        <f t="shared" ref="I14:I32" si="3">0.5*C14*$H$4*$H$8*COS(G14)+F14*C14*COS(H14)</f>
        <v>223.19422554658968</v>
      </c>
    </row>
    <row r="15" spans="1:14" x14ac:dyDescent="0.15">
      <c r="A15">
        <v>0.3</v>
      </c>
      <c r="B15">
        <v>0.3</v>
      </c>
      <c r="C15">
        <v>1</v>
      </c>
      <c r="D15">
        <v>146.6</v>
      </c>
      <c r="E15">
        <v>96.283000000000001</v>
      </c>
      <c r="F15" s="2">
        <f t="shared" si="0"/>
        <v>273.71124265066351</v>
      </c>
      <c r="G15" s="2">
        <f t="shared" si="1"/>
        <v>1.0975153935315938</v>
      </c>
      <c r="H15" s="2">
        <f t="shared" si="2"/>
        <v>9.1288460404797434E-2</v>
      </c>
      <c r="I15" s="2">
        <f t="shared" si="3"/>
        <v>273.01822962519509</v>
      </c>
    </row>
    <row r="16" spans="1:14" x14ac:dyDescent="0.15">
      <c r="A16">
        <v>0.3</v>
      </c>
      <c r="B16">
        <v>0.47499999999999998</v>
      </c>
      <c r="C16">
        <v>0.65</v>
      </c>
      <c r="D16">
        <v>99.078999999999994</v>
      </c>
      <c r="E16">
        <v>141.97</v>
      </c>
      <c r="F16" s="2">
        <f t="shared" si="0"/>
        <v>273.71124265066351</v>
      </c>
      <c r="G16" s="2">
        <f t="shared" si="1"/>
        <v>1.0655060550500177</v>
      </c>
      <c r="H16" s="2">
        <f t="shared" si="2"/>
        <v>5.9279121923221378E-2</v>
      </c>
      <c r="I16" s="2">
        <f t="shared" si="3"/>
        <v>177.90815320287976</v>
      </c>
    </row>
    <row r="17" spans="1:9" x14ac:dyDescent="0.15">
      <c r="A17">
        <v>0.3</v>
      </c>
      <c r="B17">
        <v>0.47499999999999998</v>
      </c>
      <c r="C17">
        <v>0.82499999999999996</v>
      </c>
      <c r="D17">
        <v>123.49</v>
      </c>
      <c r="E17">
        <v>109.84</v>
      </c>
      <c r="F17" s="2">
        <f t="shared" si="0"/>
        <v>273.71124265066351</v>
      </c>
      <c r="G17" s="2">
        <f t="shared" si="1"/>
        <v>0.93078409008857566</v>
      </c>
      <c r="H17" s="2">
        <f t="shared" si="2"/>
        <v>-7.5442843038220797E-2</v>
      </c>
      <c r="I17" s="2">
        <f t="shared" si="3"/>
        <v>225.65230267587509</v>
      </c>
    </row>
    <row r="18" spans="1:9" x14ac:dyDescent="0.15">
      <c r="A18">
        <v>0.3</v>
      </c>
      <c r="B18">
        <v>0.47499999999999998</v>
      </c>
      <c r="C18">
        <v>1</v>
      </c>
      <c r="D18">
        <v>144.75</v>
      </c>
      <c r="E18">
        <v>88.075000000000003</v>
      </c>
      <c r="F18" s="2">
        <f t="shared" si="0"/>
        <v>273.71124265066351</v>
      </c>
      <c r="G18" s="2">
        <f t="shared" si="1"/>
        <v>0.92197017736600428</v>
      </c>
      <c r="H18" s="2">
        <f t="shared" si="2"/>
        <v>-8.4256755760792057E-2</v>
      </c>
      <c r="I18" s="2">
        <f t="shared" si="3"/>
        <v>273.33241821948604</v>
      </c>
    </row>
    <row r="19" spans="1:9" x14ac:dyDescent="0.15">
      <c r="A19">
        <v>0.3</v>
      </c>
      <c r="B19">
        <v>0.65</v>
      </c>
      <c r="C19">
        <v>0.47499999999999998</v>
      </c>
      <c r="D19">
        <v>91.831000000000003</v>
      </c>
      <c r="E19">
        <v>141.97</v>
      </c>
      <c r="F19" s="2">
        <f t="shared" si="0"/>
        <v>273.71124265066351</v>
      </c>
      <c r="G19" s="2">
        <f t="shared" si="1"/>
        <v>0.93900459086546895</v>
      </c>
      <c r="H19" s="2">
        <f t="shared" si="2"/>
        <v>-6.7222342261327395E-2</v>
      </c>
      <c r="I19" s="2">
        <f t="shared" si="3"/>
        <v>129.99411741744242</v>
      </c>
    </row>
    <row r="20" spans="1:9" x14ac:dyDescent="0.15">
      <c r="A20">
        <v>0.3</v>
      </c>
      <c r="B20">
        <v>0.65</v>
      </c>
      <c r="C20">
        <v>0.65</v>
      </c>
      <c r="D20">
        <v>109.87</v>
      </c>
      <c r="E20">
        <v>113.14</v>
      </c>
      <c r="F20" s="2">
        <f t="shared" si="0"/>
        <v>273.71124265066351</v>
      </c>
      <c r="G20" s="2">
        <f t="shared" si="1"/>
        <v>0.75066611128276095</v>
      </c>
      <c r="H20" s="2">
        <f t="shared" si="2"/>
        <v>-0.2555608218440355</v>
      </c>
      <c r="I20" s="2">
        <f t="shared" si="3"/>
        <v>172.59981112267346</v>
      </c>
    </row>
    <row r="21" spans="1:9" x14ac:dyDescent="0.15">
      <c r="A21">
        <v>0.3</v>
      </c>
      <c r="B21">
        <v>0.65</v>
      </c>
      <c r="C21">
        <v>0.82499999999999996</v>
      </c>
      <c r="D21">
        <v>125.5</v>
      </c>
      <c r="E21">
        <v>95.581999999999994</v>
      </c>
      <c r="F21" s="2">
        <f t="shared" si="0"/>
        <v>273.71124265066351</v>
      </c>
      <c r="G21" s="2">
        <f t="shared" si="1"/>
        <v>0.71701616330431028</v>
      </c>
      <c r="H21" s="2">
        <f t="shared" si="2"/>
        <v>-0.28921076982248617</v>
      </c>
      <c r="I21" s="2">
        <f t="shared" si="3"/>
        <v>217.04306782121685</v>
      </c>
    </row>
    <row r="22" spans="1:9" x14ac:dyDescent="0.15">
      <c r="A22">
        <v>0.3</v>
      </c>
      <c r="B22">
        <v>0.65</v>
      </c>
      <c r="C22">
        <v>1</v>
      </c>
      <c r="D22">
        <v>141.12</v>
      </c>
      <c r="E22">
        <v>81.463999999999999</v>
      </c>
      <c r="F22" s="2">
        <f t="shared" si="0"/>
        <v>273.71124265066351</v>
      </c>
      <c r="G22" s="2">
        <f t="shared" si="1"/>
        <v>0.74323100866926539</v>
      </c>
      <c r="H22" s="2">
        <f t="shared" si="2"/>
        <v>-0.26299592445753106</v>
      </c>
      <c r="I22" s="2">
        <f t="shared" si="3"/>
        <v>265.02136466865994</v>
      </c>
    </row>
    <row r="23" spans="1:9" x14ac:dyDescent="0.15">
      <c r="A23">
        <v>0.3</v>
      </c>
      <c r="B23">
        <v>0.82499999999999996</v>
      </c>
      <c r="C23">
        <v>0.3</v>
      </c>
      <c r="D23">
        <v>85.983000000000004</v>
      </c>
      <c r="E23">
        <v>136.46</v>
      </c>
      <c r="F23" s="2">
        <f t="shared" si="0"/>
        <v>273.71124265066351</v>
      </c>
      <c r="G23" s="2">
        <f t="shared" si="1"/>
        <v>0.74077009442395347</v>
      </c>
      <c r="H23" s="2">
        <f t="shared" si="2"/>
        <v>-0.26545683870284309</v>
      </c>
      <c r="I23" s="2">
        <f t="shared" si="3"/>
        <v>79.454124176566722</v>
      </c>
    </row>
    <row r="24" spans="1:9" x14ac:dyDescent="0.15">
      <c r="A24">
        <v>0.3</v>
      </c>
      <c r="B24">
        <v>0.82499999999999996</v>
      </c>
      <c r="C24">
        <v>0.47499999999999998</v>
      </c>
      <c r="D24">
        <v>99.551000000000002</v>
      </c>
      <c r="E24">
        <v>109.84</v>
      </c>
      <c r="F24" s="2">
        <f t="shared" si="0"/>
        <v>273.71124265066351</v>
      </c>
      <c r="G24" s="2">
        <f t="shared" si="1"/>
        <v>0.51296972045365374</v>
      </c>
      <c r="H24" s="2">
        <f t="shared" si="2"/>
        <v>-0.49325721267314271</v>
      </c>
      <c r="I24" s="2">
        <f t="shared" si="3"/>
        <v>114.92027834332428</v>
      </c>
    </row>
    <row r="25" spans="1:9" x14ac:dyDescent="0.15">
      <c r="A25">
        <v>0.3</v>
      </c>
      <c r="B25">
        <v>0.82499999999999996</v>
      </c>
      <c r="C25">
        <v>0.65</v>
      </c>
      <c r="D25">
        <v>111.8</v>
      </c>
      <c r="E25">
        <v>95.581999999999994</v>
      </c>
      <c r="F25" s="2">
        <f t="shared" si="0"/>
        <v>273.71124265066351</v>
      </c>
      <c r="G25" s="2">
        <f t="shared" si="1"/>
        <v>0.47790605578108736</v>
      </c>
      <c r="H25" s="2">
        <f t="shared" si="2"/>
        <v>-0.52832087734570909</v>
      </c>
      <c r="I25" s="2">
        <f t="shared" si="3"/>
        <v>154.22043233738484</v>
      </c>
    </row>
    <row r="26" spans="1:9" x14ac:dyDescent="0.15">
      <c r="A26">
        <v>0.3</v>
      </c>
      <c r="B26">
        <v>0.82499999999999996</v>
      </c>
      <c r="C26">
        <v>0.82499999999999996</v>
      </c>
      <c r="D26">
        <v>124.05</v>
      </c>
      <c r="E26">
        <v>84.789000000000001</v>
      </c>
      <c r="F26" s="2">
        <f t="shared" si="0"/>
        <v>273.71124265066351</v>
      </c>
      <c r="G26" s="2">
        <f t="shared" si="1"/>
        <v>0.50333550298264462</v>
      </c>
      <c r="H26" s="2">
        <f t="shared" si="2"/>
        <v>-0.50289143014415183</v>
      </c>
      <c r="I26" s="2">
        <f t="shared" si="3"/>
        <v>198.56285086277774</v>
      </c>
    </row>
    <row r="27" spans="1:9" x14ac:dyDescent="0.15">
      <c r="A27">
        <v>0.3</v>
      </c>
      <c r="B27">
        <v>0.82499999999999996</v>
      </c>
      <c r="C27">
        <v>1</v>
      </c>
      <c r="D27">
        <v>136.72999999999999</v>
      </c>
      <c r="E27">
        <v>75.308999999999997</v>
      </c>
      <c r="F27" s="2">
        <f t="shared" si="0"/>
        <v>273.71124265066351</v>
      </c>
      <c r="G27" s="2">
        <f t="shared" si="1"/>
        <v>0.55918603904646302</v>
      </c>
      <c r="H27" s="2">
        <f t="shared" si="2"/>
        <v>-0.44704089408033343</v>
      </c>
      <c r="I27" s="2">
        <f t="shared" si="3"/>
        <v>247.64444544085796</v>
      </c>
    </row>
    <row r="28" spans="1:9" x14ac:dyDescent="0.15">
      <c r="A28">
        <v>0.3</v>
      </c>
      <c r="B28">
        <v>1</v>
      </c>
      <c r="C28">
        <v>0.3</v>
      </c>
      <c r="D28">
        <v>90</v>
      </c>
      <c r="E28">
        <v>96.283000000000001</v>
      </c>
      <c r="F28" s="2">
        <f t="shared" si="0"/>
        <v>273.71124265066351</v>
      </c>
      <c r="G28" s="2">
        <f t="shared" si="1"/>
        <v>0.10965903690280399</v>
      </c>
      <c r="H28" s="2">
        <f t="shared" si="2"/>
        <v>-0.89656789622399247</v>
      </c>
      <c r="I28" s="7">
        <f t="shared" si="3"/>
        <v>51.55518253789765</v>
      </c>
    </row>
    <row r="29" spans="1:9" x14ac:dyDescent="0.15">
      <c r="A29">
        <v>0.3</v>
      </c>
      <c r="B29">
        <v>1</v>
      </c>
      <c r="C29">
        <v>0.47499999999999998</v>
      </c>
      <c r="D29">
        <v>100.06</v>
      </c>
      <c r="E29">
        <v>88.075000000000003</v>
      </c>
      <c r="F29" s="2">
        <f t="shared" si="0"/>
        <v>273.71124265066351</v>
      </c>
      <c r="G29" s="2">
        <f t="shared" si="1"/>
        <v>0.14198253464973853</v>
      </c>
      <c r="H29" s="2">
        <f t="shared" si="2"/>
        <v>-0.86424439847705792</v>
      </c>
      <c r="I29" s="2">
        <f t="shared" si="3"/>
        <v>84.867103926209538</v>
      </c>
    </row>
    <row r="30" spans="1:9" x14ac:dyDescent="0.15">
      <c r="A30">
        <v>0.3</v>
      </c>
      <c r="B30">
        <v>1</v>
      </c>
      <c r="C30">
        <v>0.65</v>
      </c>
      <c r="D30">
        <v>110.31</v>
      </c>
      <c r="E30">
        <v>81.463999999999999</v>
      </c>
      <c r="F30" s="2">
        <f t="shared" si="0"/>
        <v>273.71124265066351</v>
      </c>
      <c r="G30" s="2">
        <f t="shared" si="1"/>
        <v>0.20549506612981236</v>
      </c>
      <c r="H30" s="2">
        <f t="shared" si="2"/>
        <v>-0.80073186699698407</v>
      </c>
      <c r="I30" s="2">
        <f t="shared" si="3"/>
        <v>124.48285724546538</v>
      </c>
    </row>
    <row r="31" spans="1:9" x14ac:dyDescent="0.15">
      <c r="A31">
        <v>0.3</v>
      </c>
      <c r="B31">
        <v>1</v>
      </c>
      <c r="C31">
        <v>0.82499999999999996</v>
      </c>
      <c r="D31">
        <v>120.85</v>
      </c>
      <c r="E31">
        <v>75.308999999999997</v>
      </c>
      <c r="F31" s="2">
        <f t="shared" si="0"/>
        <v>273.71124265066351</v>
      </c>
      <c r="G31" s="2">
        <f t="shared" si="1"/>
        <v>0.28202775382976353</v>
      </c>
      <c r="H31" s="2">
        <f t="shared" si="2"/>
        <v>-0.72419917929703292</v>
      </c>
      <c r="I31" s="2">
        <f t="shared" si="3"/>
        <v>169.9164055751138</v>
      </c>
    </row>
    <row r="32" spans="1:9" x14ac:dyDescent="0.15">
      <c r="A32">
        <v>0.3</v>
      </c>
      <c r="B32">
        <v>1</v>
      </c>
      <c r="C32">
        <v>1</v>
      </c>
      <c r="D32">
        <v>131.83000000000001</v>
      </c>
      <c r="E32">
        <v>69.218000000000004</v>
      </c>
      <c r="F32" s="2">
        <f t="shared" si="0"/>
        <v>273.71124265066351</v>
      </c>
      <c r="G32" s="2">
        <f t="shared" si="1"/>
        <v>0.36735690095976653</v>
      </c>
      <c r="H32" s="2">
        <f t="shared" si="2"/>
        <v>-0.63887003216702998</v>
      </c>
      <c r="I32" s="2">
        <f t="shared" si="3"/>
        <v>220.641804225052</v>
      </c>
    </row>
    <row r="33" spans="1:9" s="2" customFormat="1" x14ac:dyDescent="0.15">
      <c r="A33" s="2">
        <v>0.15</v>
      </c>
      <c r="B33" s="3">
        <v>0.3</v>
      </c>
      <c r="C33" s="3">
        <v>0.82499999999999996</v>
      </c>
      <c r="D33" s="3">
        <v>126.09</v>
      </c>
      <c r="E33" s="3">
        <v>126.87</v>
      </c>
      <c r="F33" s="2">
        <f>$H$7*$H$8*$H$9</f>
        <v>273.71124265066351</v>
      </c>
      <c r="G33" s="2">
        <f>((D33+E33)-180)/180*PI()</f>
        <v>1.2733922222550629</v>
      </c>
      <c r="H33" s="2">
        <f>ASIN($H$9)+G33-PI()/2</f>
        <v>0.26716528912826654</v>
      </c>
      <c r="I33" s="2">
        <f>0.5*C33*$H$4*$H$8*COS(G33)+F33*C33*COS(H33)</f>
        <v>218.03760235167721</v>
      </c>
    </row>
    <row r="34" spans="1:9" x14ac:dyDescent="0.15">
      <c r="A34">
        <v>0.15</v>
      </c>
      <c r="B34" s="4">
        <v>0.3</v>
      </c>
      <c r="C34" s="4">
        <v>1</v>
      </c>
      <c r="D34" s="4">
        <v>160.78</v>
      </c>
      <c r="E34" s="4">
        <v>89.823999999999998</v>
      </c>
      <c r="F34" s="2">
        <f>$H$7*$H$8*$H$9</f>
        <v>273.71124265066351</v>
      </c>
      <c r="G34" s="2">
        <f t="shared" ref="G34:G51" si="4">((D34+E34)-180)/180*PI()</f>
        <v>1.232272265078076</v>
      </c>
      <c r="H34" s="2">
        <f>ASIN($H$9)+G34-PI()/2</f>
        <v>0.2260453319512794</v>
      </c>
      <c r="I34" s="2">
        <f>0.5*C34*$H$4*$H$8*COS(G34)+F34*C34*COS(H34)</f>
        <v>267.07357899360437</v>
      </c>
    </row>
    <row r="35" spans="1:9" x14ac:dyDescent="0.15">
      <c r="A35">
        <v>0.15</v>
      </c>
      <c r="B35" s="4">
        <v>0.47499999999999998</v>
      </c>
      <c r="C35" s="4">
        <v>0.65</v>
      </c>
      <c r="D35" s="4">
        <v>112.21</v>
      </c>
      <c r="E35" s="4">
        <v>133.6</v>
      </c>
      <c r="F35" s="2">
        <f>$H$7*$H$8*$H$9</f>
        <v>273.71124265066351</v>
      </c>
      <c r="G35" s="2">
        <f t="shared" si="4"/>
        <v>1.1486011807374683</v>
      </c>
      <c r="H35" s="2">
        <f>ASIN($H$9)+G35-PI()/2</f>
        <v>0.14237424761067174</v>
      </c>
      <c r="I35" s="2">
        <f>0.5*C35*$H$4*$H$8*COS(G35)+F35*C35*COS(H35)</f>
        <v>176.37319199304494</v>
      </c>
    </row>
    <row r="36" spans="1:9" x14ac:dyDescent="0.15">
      <c r="A36">
        <v>0.15</v>
      </c>
      <c r="B36" s="4">
        <v>0.47499999999999998</v>
      </c>
      <c r="C36" s="4">
        <v>0.82499999999999996</v>
      </c>
      <c r="D36" s="4">
        <v>135.26</v>
      </c>
      <c r="E36" s="4">
        <v>104.81</v>
      </c>
      <c r="F36" s="2">
        <f>$H$7*$H$8*$H$9</f>
        <v>273.71124265066351</v>
      </c>
      <c r="G36" s="2">
        <f t="shared" si="4"/>
        <v>1.0484192816729936</v>
      </c>
      <c r="H36" s="2">
        <f>ASIN($H$9)+G36-PI()/2</f>
        <v>4.2192348546197245E-2</v>
      </c>
      <c r="I36" s="2">
        <f>0.5*C36*$H$4*$H$8*COS(G36)+F36*C36*COS(H36)</f>
        <v>226.0142048530416</v>
      </c>
    </row>
    <row r="37" spans="1:9" x14ac:dyDescent="0.15">
      <c r="A37">
        <v>0.15</v>
      </c>
      <c r="B37" s="4">
        <v>0.47499999999999998</v>
      </c>
      <c r="C37" s="4">
        <v>1</v>
      </c>
      <c r="D37" s="4">
        <v>156.5</v>
      </c>
      <c r="E37" s="4">
        <v>83.936999999999998</v>
      </c>
      <c r="F37" s="2">
        <f>$H$7*$H$8*$H$9</f>
        <v>273.71124265066351</v>
      </c>
      <c r="G37" s="2">
        <f t="shared" si="4"/>
        <v>1.0548246400278132</v>
      </c>
      <c r="H37" s="2">
        <f>ASIN($H$9)+G37-PI()/2</f>
        <v>4.8597706901016835E-2</v>
      </c>
      <c r="I37" s="2">
        <f>0.5*C37*$H$4*$H$8*COS(G37)+F37*C37*COS(H37)</f>
        <v>273.87160192097144</v>
      </c>
    </row>
    <row r="38" spans="1:9" x14ac:dyDescent="0.15">
      <c r="A38">
        <v>0.15</v>
      </c>
      <c r="B38" s="4">
        <v>0.65</v>
      </c>
      <c r="C38" s="4">
        <v>0.47499999999999998</v>
      </c>
      <c r="D38" s="4">
        <v>103.4</v>
      </c>
      <c r="E38" s="4">
        <v>133.6</v>
      </c>
      <c r="F38" s="2">
        <f>$H$7*$H$8*$H$9</f>
        <v>273.71124265066351</v>
      </c>
      <c r="G38" s="2">
        <f t="shared" si="4"/>
        <v>0.99483767363676778</v>
      </c>
      <c r="H38" s="2">
        <f>ASIN($H$9)+G38-PI()/2</f>
        <v>-1.1389259490028669E-2</v>
      </c>
      <c r="I38" s="2">
        <f>0.5*C38*$H$4*$H$8*COS(G38)+F38*C38*COS(H38)</f>
        <v>130.25793749816322</v>
      </c>
    </row>
    <row r="39" spans="1:9" s="1" customFormat="1" x14ac:dyDescent="0.15">
      <c r="A39" s="1">
        <v>0.15</v>
      </c>
      <c r="B39" s="5">
        <v>0.65</v>
      </c>
      <c r="C39" s="5">
        <v>0.65</v>
      </c>
      <c r="D39" s="5">
        <v>120.41</v>
      </c>
      <c r="E39" s="5">
        <v>108.41</v>
      </c>
      <c r="F39" s="2">
        <f>$H$7*$H$8*$H$9</f>
        <v>273.71124265066351</v>
      </c>
      <c r="G39" s="2">
        <f t="shared" si="4"/>
        <v>0.85206974082363163</v>
      </c>
      <c r="H39" s="2">
        <f>ASIN($H$9)+G39-PI()/2</f>
        <v>-0.15415719230316483</v>
      </c>
      <c r="I39" s="2">
        <f>0.5*C39*$H$4*$H$8*COS(G39)+F39*C39*COS(H39)</f>
        <v>176.22191557840648</v>
      </c>
    </row>
    <row r="40" spans="1:9" x14ac:dyDescent="0.15">
      <c r="A40">
        <v>0.15</v>
      </c>
      <c r="B40" s="4">
        <v>0.65</v>
      </c>
      <c r="C40" s="4">
        <v>0.82499999999999996</v>
      </c>
      <c r="D40" s="4">
        <v>135.91</v>
      </c>
      <c r="E40" s="4">
        <v>91.971999999999994</v>
      </c>
      <c r="F40" s="2">
        <f>$H$7*$H$8*$H$9</f>
        <v>273.71124265066351</v>
      </c>
      <c r="G40" s="2">
        <f t="shared" si="4"/>
        <v>0.83569855243992497</v>
      </c>
      <c r="H40" s="2">
        <f>ASIN($H$9)+G40-PI()/2</f>
        <v>-0.17052838068687137</v>
      </c>
      <c r="I40" s="2">
        <f>0.5*C40*$H$4*$H$8*COS(G40)+F40*C40*COS(H40)</f>
        <v>223.0786571802991</v>
      </c>
    </row>
    <row r="41" spans="1:9" x14ac:dyDescent="0.15">
      <c r="A41">
        <v>0.15</v>
      </c>
      <c r="B41" s="4">
        <v>0.65</v>
      </c>
      <c r="C41" s="4">
        <v>1</v>
      </c>
      <c r="D41" s="4">
        <v>151.68</v>
      </c>
      <c r="E41" s="4">
        <v>78.363</v>
      </c>
      <c r="F41" s="2">
        <f>$H$7*$H$8*$H$9</f>
        <v>273.71124265066351</v>
      </c>
      <c r="G41" s="2">
        <f t="shared" si="4"/>
        <v>0.87341511757552237</v>
      </c>
      <c r="H41" s="2">
        <f>ASIN($H$9)+G41-PI()/2</f>
        <v>-0.13281181555127408</v>
      </c>
      <c r="I41" s="2">
        <f>0.5*C41*$H$4*$H$8*COS(G41)+F41*C41*COS(H41)</f>
        <v>271.93016385649685</v>
      </c>
    </row>
    <row r="42" spans="1:9" x14ac:dyDescent="0.15">
      <c r="A42">
        <v>0.15</v>
      </c>
      <c r="B42" s="4">
        <v>0.82499999999999996</v>
      </c>
      <c r="C42" s="4">
        <v>0.3</v>
      </c>
      <c r="D42" s="4">
        <v>96.266999999999996</v>
      </c>
      <c r="E42" s="4">
        <v>126.87</v>
      </c>
      <c r="F42" s="2">
        <f>$H$7*$H$8*$H$9</f>
        <v>273.71124265066351</v>
      </c>
      <c r="G42" s="2">
        <f t="shared" si="4"/>
        <v>0.75288267943279397</v>
      </c>
      <c r="H42" s="2">
        <f>ASIN($H$9)+G42-PI()/2</f>
        <v>-0.25334425369400249</v>
      </c>
      <c r="I42" s="2">
        <f>0.5*C42*$H$4*$H$8*COS(G42)+F42*C42*COS(H42)</f>
        <v>79.706820958503087</v>
      </c>
    </row>
    <row r="43" spans="1:9" x14ac:dyDescent="0.15">
      <c r="A43">
        <v>0.15</v>
      </c>
      <c r="B43" s="4">
        <v>0.82499999999999996</v>
      </c>
      <c r="C43" s="4">
        <v>0.47499999999999998</v>
      </c>
      <c r="D43" s="4">
        <v>109.15</v>
      </c>
      <c r="E43" s="4">
        <v>104.81</v>
      </c>
      <c r="F43" s="2">
        <f>$H$7*$H$8*$H$9</f>
        <v>273.71124265066351</v>
      </c>
      <c r="G43" s="2">
        <f t="shared" si="4"/>
        <v>0.59271381397727441</v>
      </c>
      <c r="H43" s="2">
        <f>ASIN($H$9)+G43-PI()/2</f>
        <v>-0.41351311914952205</v>
      </c>
      <c r="I43" s="2">
        <f>0.5*C43*$H$4*$H$8*COS(G43)+F43*C43*COS(H43)</f>
        <v>119.44078116890921</v>
      </c>
    </row>
    <row r="44" spans="1:9" x14ac:dyDescent="0.15">
      <c r="A44">
        <v>0.15</v>
      </c>
      <c r="B44" s="4">
        <v>0.82499999999999996</v>
      </c>
      <c r="C44" s="4">
        <v>0.65</v>
      </c>
      <c r="D44" s="4">
        <v>121.33</v>
      </c>
      <c r="E44" s="4">
        <v>91.971999999999994</v>
      </c>
      <c r="F44" s="2">
        <f>$H$7*$H$8*$H$9</f>
        <v>273.71124265066351</v>
      </c>
      <c r="G44" s="2">
        <f t="shared" si="4"/>
        <v>0.58122954749915146</v>
      </c>
      <c r="H44" s="2">
        <f>ASIN($H$9)+G44-PI()/2</f>
        <v>-0.424997385627645</v>
      </c>
      <c r="I44" s="2">
        <f>0.5*C44*$H$4*$H$8*COS(G44)+F44*C44*COS(H44)</f>
        <v>162.61759226770752</v>
      </c>
    </row>
    <row r="45" spans="1:9" x14ac:dyDescent="0.15">
      <c r="A45">
        <v>0.15</v>
      </c>
      <c r="B45" s="4">
        <v>0.82499999999999996</v>
      </c>
      <c r="C45" s="4">
        <v>0.82499999999999996</v>
      </c>
      <c r="D45" s="4">
        <v>133.66999999999999</v>
      </c>
      <c r="E45" s="4">
        <v>81.873999999999995</v>
      </c>
      <c r="F45" s="2">
        <f>$H$7*$H$8*$H$9</f>
        <v>273.71124265066351</v>
      </c>
      <c r="G45" s="2">
        <f t="shared" si="4"/>
        <v>0.62035982932886413</v>
      </c>
      <c r="H45" s="2">
        <f>ASIN($H$9)+G45-PI()/2</f>
        <v>-0.38586710379793221</v>
      </c>
      <c r="I45" s="2">
        <f>0.5*C45*$H$4*$H$8*COS(G45)+F45*C45*COS(H45)</f>
        <v>209.86623698567962</v>
      </c>
    </row>
    <row r="46" spans="1:9" x14ac:dyDescent="0.15">
      <c r="A46">
        <v>0.15</v>
      </c>
      <c r="B46" s="4">
        <v>0.82499999999999996</v>
      </c>
      <c r="C46" s="4">
        <v>1</v>
      </c>
      <c r="D46" s="4">
        <v>146.54</v>
      </c>
      <c r="E46" s="4">
        <v>72.775999999999996</v>
      </c>
      <c r="F46" s="2">
        <f>$H$7*$H$8*$H$9</f>
        <v>273.71124265066351</v>
      </c>
      <c r="G46" s="2">
        <f t="shared" si="4"/>
        <v>0.68619364871409017</v>
      </c>
      <c r="H46" s="2">
        <f>ASIN($H$9)+G46-PI()/2</f>
        <v>-0.32003328441270629</v>
      </c>
      <c r="I46" s="2">
        <f>0.5*C46*$H$4*$H$8*COS(G46)+F46*C46*COS(H46)</f>
        <v>260.57172994618543</v>
      </c>
    </row>
    <row r="47" spans="1:9" x14ac:dyDescent="0.15">
      <c r="A47">
        <v>0.15</v>
      </c>
      <c r="B47" s="4">
        <v>1</v>
      </c>
      <c r="C47" s="4">
        <v>0.3</v>
      </c>
      <c r="D47" s="4">
        <v>98.614999999999995</v>
      </c>
      <c r="E47" s="4">
        <v>89.823999999999998</v>
      </c>
      <c r="F47" s="2">
        <f>$H$7*$H$8*$H$9</f>
        <v>273.71124265066351</v>
      </c>
      <c r="G47" s="2">
        <f t="shared" si="4"/>
        <v>0.14728833557580134</v>
      </c>
      <c r="H47" s="2">
        <f>ASIN($H$9)+G47-PI()/2</f>
        <v>-0.85893859755099511</v>
      </c>
      <c r="I47" s="7">
        <f>0.5*C47*$H$4*$H$8*COS(G47)+F47*C47*COS(H47)</f>
        <v>53.930677645924291</v>
      </c>
    </row>
    <row r="48" spans="1:9" x14ac:dyDescent="0.15">
      <c r="A48">
        <v>0.15</v>
      </c>
      <c r="B48" s="4">
        <v>1</v>
      </c>
      <c r="C48" s="4">
        <v>0.47499999999999998</v>
      </c>
      <c r="D48" s="4">
        <v>108.78</v>
      </c>
      <c r="E48" s="4">
        <v>83.936999999999998</v>
      </c>
      <c r="F48" s="2">
        <f>$H$7*$H$8*$H$9</f>
        <v>273.71124265066351</v>
      </c>
      <c r="G48" s="2">
        <f t="shared" si="4"/>
        <v>0.22195352097611859</v>
      </c>
      <c r="H48" s="2">
        <f>ASIN($H$9)+G48-PI()/2</f>
        <v>-0.78427341215067781</v>
      </c>
      <c r="I48" s="2">
        <f>0.5*C48*$H$4*$H$8*COS(G48)+F48*C48*COS(H48)</f>
        <v>92.490385474403013</v>
      </c>
    </row>
    <row r="49" spans="1:9" x14ac:dyDescent="0.15">
      <c r="A49">
        <v>0.15</v>
      </c>
      <c r="B49" s="4">
        <v>1</v>
      </c>
      <c r="C49" s="4">
        <v>0.65</v>
      </c>
      <c r="D49" s="4">
        <v>119.18</v>
      </c>
      <c r="E49" s="4">
        <v>78.363</v>
      </c>
      <c r="F49" s="2">
        <f>$H$7*$H$8*$H$9</f>
        <v>273.71124265066351</v>
      </c>
      <c r="G49" s="2">
        <f t="shared" si="4"/>
        <v>0.30618311067736537</v>
      </c>
      <c r="H49" s="2">
        <f>ASIN($H$9)+G49-PI()/2</f>
        <v>-0.70004382244943109</v>
      </c>
      <c r="I49" s="2">
        <f>0.5*C49*$H$4*$H$8*COS(G49)+F49*C49*COS(H49)</f>
        <v>136.67718954576227</v>
      </c>
    </row>
    <row r="50" spans="1:9" x14ac:dyDescent="0.15">
      <c r="A50">
        <v>0.15</v>
      </c>
      <c r="B50" s="4">
        <v>1</v>
      </c>
      <c r="C50" s="4">
        <v>0.82499999999999996</v>
      </c>
      <c r="D50" s="4">
        <v>129.9</v>
      </c>
      <c r="E50" s="4">
        <v>72.775999999999996</v>
      </c>
      <c r="F50" s="2">
        <f>$H$7*$H$8*$H$9</f>
        <v>273.71124265066351</v>
      </c>
      <c r="G50" s="2">
        <f t="shared" si="4"/>
        <v>0.39577086118223398</v>
      </c>
      <c r="H50" s="2">
        <f>ASIN($H$9)+G50-PI()/2</f>
        <v>-0.61045607194456242</v>
      </c>
      <c r="I50" s="2">
        <f>0.5*C50*$H$4*$H$8*COS(G50)+F50*C50*COS(H50)</f>
        <v>185.77315979698773</v>
      </c>
    </row>
    <row r="51" spans="1:9" x14ac:dyDescent="0.15">
      <c r="A51">
        <v>0.15</v>
      </c>
      <c r="B51" s="4">
        <v>1</v>
      </c>
      <c r="C51" s="4">
        <v>1</v>
      </c>
      <c r="D51" s="4">
        <v>141.1</v>
      </c>
      <c r="E51" s="4">
        <v>67.025000000000006</v>
      </c>
      <c r="F51" s="2">
        <f>$H$7*$H$8*$H$9</f>
        <v>273.71124265066351</v>
      </c>
      <c r="G51" s="2">
        <f t="shared" si="4"/>
        <v>0.49087385212340517</v>
      </c>
      <c r="H51" s="2">
        <f>ASIN($H$9)+G51-PI()/2</f>
        <v>-0.51535308100339128</v>
      </c>
      <c r="I51" s="2">
        <f>0.5*C51*$H$4*$H$8*COS(G51)+F51*C51*COS(H51)</f>
        <v>239.02557081059939</v>
      </c>
    </row>
    <row r="52" spans="1:9" x14ac:dyDescent="0.15">
      <c r="A52">
        <v>0</v>
      </c>
      <c r="B52">
        <v>0.3</v>
      </c>
      <c r="C52">
        <v>0.82499999999999996</v>
      </c>
      <c r="D52">
        <v>136.97999999999999</v>
      </c>
      <c r="E52">
        <v>123.89</v>
      </c>
      <c r="F52" s="2">
        <f t="shared" ref="F52:F70" si="5">$H$7*$H$8*$H$9</f>
        <v>273.71124265066351</v>
      </c>
      <c r="G52" s="2">
        <f t="shared" ref="G52:G70" si="6">((D52+E52)-180)/180*PI()</f>
        <v>1.4114477660878142</v>
      </c>
      <c r="H52" s="2">
        <f t="shared" ref="H52:H70" si="7">ASIN($H$9)+G52-PI()/2</f>
        <v>0.40522083296101785</v>
      </c>
      <c r="I52" s="2">
        <f t="shared" ref="I52:I70" si="8">0.5*C52*$H$4*$H$8*COS(G52)+F52*C52*COS(H52)</f>
        <v>207.6527791946622</v>
      </c>
    </row>
    <row r="53" spans="1:9" x14ac:dyDescent="0.15">
      <c r="A53">
        <v>0</v>
      </c>
      <c r="B53">
        <v>0.3</v>
      </c>
      <c r="C53">
        <v>1</v>
      </c>
      <c r="D53">
        <v>171.37</v>
      </c>
      <c r="E53">
        <v>87.656000000000006</v>
      </c>
      <c r="F53" s="2">
        <f t="shared" si="5"/>
        <v>273.71124265066351</v>
      </c>
      <c r="G53" s="2">
        <f t="shared" si="6"/>
        <v>1.3792638946810389</v>
      </c>
      <c r="H53" s="2">
        <f t="shared" si="7"/>
        <v>0.37303696155424237</v>
      </c>
      <c r="I53" s="2">
        <f t="shared" si="8"/>
        <v>255.07326320777645</v>
      </c>
    </row>
    <row r="54" spans="1:9" x14ac:dyDescent="0.15">
      <c r="A54">
        <v>0</v>
      </c>
      <c r="B54">
        <v>0.47499999999999998</v>
      </c>
      <c r="C54">
        <v>0.65</v>
      </c>
      <c r="D54">
        <v>122.29</v>
      </c>
      <c r="E54">
        <v>131.02000000000001</v>
      </c>
      <c r="F54" s="2">
        <f t="shared" si="5"/>
        <v>273.71124265066351</v>
      </c>
      <c r="G54" s="2">
        <f t="shared" si="6"/>
        <v>1.2795008746370431</v>
      </c>
      <c r="H54" s="2">
        <f t="shared" si="7"/>
        <v>0.27327394151024675</v>
      </c>
      <c r="I54" s="2">
        <f t="shared" si="8"/>
        <v>171.49336352021157</v>
      </c>
    </row>
    <row r="55" spans="1:9" x14ac:dyDescent="0.15">
      <c r="A55">
        <v>0</v>
      </c>
      <c r="B55">
        <v>0.47499999999999998</v>
      </c>
      <c r="C55">
        <v>0.82499999999999996</v>
      </c>
      <c r="D55">
        <v>144.99</v>
      </c>
      <c r="E55">
        <v>103.15</v>
      </c>
      <c r="F55" s="2">
        <f t="shared" si="5"/>
        <v>273.71124265066351</v>
      </c>
      <c r="G55" s="2">
        <f t="shared" si="6"/>
        <v>1.1892673523089363</v>
      </c>
      <c r="H55" s="2">
        <f t="shared" si="7"/>
        <v>0.18304041918213976</v>
      </c>
      <c r="I55" s="2">
        <f t="shared" si="8"/>
        <v>222.34058596709448</v>
      </c>
    </row>
    <row r="56" spans="1:9" x14ac:dyDescent="0.15">
      <c r="A56">
        <v>0</v>
      </c>
      <c r="B56">
        <v>0.47499999999999998</v>
      </c>
      <c r="C56">
        <v>1</v>
      </c>
      <c r="D56">
        <v>166.26</v>
      </c>
      <c r="E56">
        <v>82.543999999999997</v>
      </c>
      <c r="F56" s="2">
        <f t="shared" si="5"/>
        <v>273.71124265066351</v>
      </c>
      <c r="G56" s="2">
        <f t="shared" si="6"/>
        <v>1.200856338542178</v>
      </c>
      <c r="H56" s="2">
        <f t="shared" si="7"/>
        <v>0.19462940541538165</v>
      </c>
      <c r="I56" s="2">
        <f t="shared" si="8"/>
        <v>268.89774146672698</v>
      </c>
    </row>
    <row r="57" spans="1:9" x14ac:dyDescent="0.15">
      <c r="A57">
        <v>0</v>
      </c>
      <c r="B57">
        <v>0.65</v>
      </c>
      <c r="C57">
        <v>0.47499999999999998</v>
      </c>
      <c r="D57">
        <v>112.98</v>
      </c>
      <c r="E57">
        <v>131.02000000000001</v>
      </c>
      <c r="F57" s="2">
        <f t="shared" si="5"/>
        <v>273.71124265066351</v>
      </c>
      <c r="G57" s="2">
        <f t="shared" si="6"/>
        <v>1.1170107212763709</v>
      </c>
      <c r="H57" s="2">
        <f t="shared" si="7"/>
        <v>0.11078378814957457</v>
      </c>
      <c r="I57" s="2">
        <f t="shared" si="8"/>
        <v>129.41989077863403</v>
      </c>
    </row>
    <row r="58" spans="1:9" x14ac:dyDescent="0.15">
      <c r="A58">
        <v>0</v>
      </c>
      <c r="B58">
        <v>0.65</v>
      </c>
      <c r="C58">
        <v>0.65</v>
      </c>
      <c r="D58">
        <v>129.72</v>
      </c>
      <c r="E58">
        <v>106.85</v>
      </c>
      <c r="F58" s="2">
        <f t="shared" si="5"/>
        <v>273.71124265066351</v>
      </c>
      <c r="G58" s="2">
        <f t="shared" si="6"/>
        <v>0.98733275785319219</v>
      </c>
      <c r="H58" s="2">
        <f t="shared" si="7"/>
        <v>-1.8894175273604263E-2</v>
      </c>
      <c r="I58" s="2">
        <f t="shared" si="8"/>
        <v>178.23148685498168</v>
      </c>
    </row>
    <row r="59" spans="1:9" x14ac:dyDescent="0.15">
      <c r="A59">
        <v>0</v>
      </c>
      <c r="B59">
        <v>0.65</v>
      </c>
      <c r="C59">
        <v>0.82499999999999996</v>
      </c>
      <c r="D59">
        <v>145.19999999999999</v>
      </c>
      <c r="E59">
        <v>90.765000000000001</v>
      </c>
      <c r="F59" s="2">
        <f t="shared" si="5"/>
        <v>273.71124265066351</v>
      </c>
      <c r="G59" s="2">
        <f t="shared" si="6"/>
        <v>0.97677351587862604</v>
      </c>
      <c r="H59" s="2">
        <f t="shared" si="7"/>
        <v>-2.945341724817041E-2</v>
      </c>
      <c r="I59" s="2">
        <f t="shared" si="8"/>
        <v>226.16635280911635</v>
      </c>
    </row>
    <row r="60" spans="1:9" x14ac:dyDescent="0.15">
      <c r="A60">
        <v>0</v>
      </c>
      <c r="B60">
        <v>0.65</v>
      </c>
      <c r="C60">
        <v>1</v>
      </c>
      <c r="D60">
        <v>161.03</v>
      </c>
      <c r="E60">
        <v>77.317999999999998</v>
      </c>
      <c r="F60" s="2">
        <f t="shared" si="5"/>
        <v>273.71124265066351</v>
      </c>
      <c r="G60" s="2">
        <f t="shared" si="6"/>
        <v>1.0183647119536516</v>
      </c>
      <c r="H60" s="2">
        <f t="shared" si="7"/>
        <v>1.2137778826855072E-2</v>
      </c>
      <c r="I60" s="2">
        <f t="shared" si="8"/>
        <v>274.20534407048063</v>
      </c>
    </row>
    <row r="61" spans="1:9" x14ac:dyDescent="0.15">
      <c r="A61">
        <v>0</v>
      </c>
      <c r="B61">
        <v>0.82499999999999996</v>
      </c>
      <c r="C61">
        <v>0.3</v>
      </c>
      <c r="D61">
        <v>105.42</v>
      </c>
      <c r="E61">
        <v>123.89</v>
      </c>
      <c r="F61" s="2">
        <f t="shared" si="5"/>
        <v>273.71124265066351</v>
      </c>
      <c r="G61" s="2">
        <f t="shared" si="6"/>
        <v>0.86062185415840387</v>
      </c>
      <c r="H61" s="2">
        <f t="shared" si="7"/>
        <v>-0.14560507896839248</v>
      </c>
      <c r="I61" s="2">
        <f t="shared" si="8"/>
        <v>81.436151367145499</v>
      </c>
    </row>
    <row r="62" spans="1:9" x14ac:dyDescent="0.15">
      <c r="A62">
        <v>0</v>
      </c>
      <c r="B62">
        <v>0.82499999999999996</v>
      </c>
      <c r="C62">
        <v>0.47499999999999998</v>
      </c>
      <c r="D62">
        <v>118.14</v>
      </c>
      <c r="E62">
        <v>103.15</v>
      </c>
      <c r="F62" s="2">
        <f t="shared" si="5"/>
        <v>273.71124265066351</v>
      </c>
      <c r="G62" s="2">
        <f t="shared" si="6"/>
        <v>0.72064644814845902</v>
      </c>
      <c r="H62" s="2">
        <f t="shared" si="7"/>
        <v>-0.28558048497833743</v>
      </c>
      <c r="I62" s="2">
        <f t="shared" si="8"/>
        <v>125.09686410680794</v>
      </c>
    </row>
    <row r="63" spans="1:9" x14ac:dyDescent="0.15">
      <c r="A63">
        <v>0</v>
      </c>
      <c r="B63">
        <v>0.82499999999999996</v>
      </c>
      <c r="C63">
        <v>0.65</v>
      </c>
      <c r="D63">
        <v>130.31</v>
      </c>
      <c r="E63">
        <v>90.765000000000001</v>
      </c>
      <c r="F63" s="2">
        <f t="shared" si="5"/>
        <v>273.71124265066351</v>
      </c>
      <c r="G63" s="2">
        <f t="shared" si="6"/>
        <v>0.71689399025667067</v>
      </c>
      <c r="H63" s="2">
        <f t="shared" si="7"/>
        <v>-0.2893329428701259</v>
      </c>
      <c r="I63" s="2">
        <f t="shared" si="8"/>
        <v>170.99748001498747</v>
      </c>
    </row>
    <row r="64" spans="1:9" x14ac:dyDescent="0.15">
      <c r="A64">
        <v>0</v>
      </c>
      <c r="B64">
        <v>0.82499999999999996</v>
      </c>
      <c r="C64">
        <v>0.82499999999999996</v>
      </c>
      <c r="D64">
        <v>142.69</v>
      </c>
      <c r="E64">
        <v>80.894000000000005</v>
      </c>
      <c r="F64" s="2">
        <f t="shared" si="5"/>
        <v>273.71124265066351</v>
      </c>
      <c r="G64" s="2">
        <f t="shared" si="6"/>
        <v>0.7606843011892086</v>
      </c>
      <c r="H64" s="2">
        <f t="shared" si="7"/>
        <v>-0.24554263193758796</v>
      </c>
      <c r="I64" s="2">
        <f t="shared" si="8"/>
        <v>219.62432682596065</v>
      </c>
    </row>
    <row r="65" spans="1:9" x14ac:dyDescent="0.15">
      <c r="A65">
        <v>0</v>
      </c>
      <c r="B65">
        <v>0.82499999999999996</v>
      </c>
      <c r="C65">
        <v>1</v>
      </c>
      <c r="D65">
        <v>155.63999999999999</v>
      </c>
      <c r="E65">
        <v>71.921000000000006</v>
      </c>
      <c r="F65" s="2">
        <f t="shared" si="5"/>
        <v>273.71124265066351</v>
      </c>
      <c r="G65" s="2">
        <f t="shared" si="6"/>
        <v>0.83009604554102268</v>
      </c>
      <c r="H65" s="2">
        <f t="shared" si="7"/>
        <v>-0.17613088758577389</v>
      </c>
      <c r="I65" s="2">
        <f t="shared" si="8"/>
        <v>270.13796822921313</v>
      </c>
    </row>
    <row r="66" spans="1:9" x14ac:dyDescent="0.15">
      <c r="A66">
        <v>0</v>
      </c>
      <c r="B66">
        <v>1</v>
      </c>
      <c r="C66">
        <v>0.3</v>
      </c>
      <c r="D66">
        <v>107.25</v>
      </c>
      <c r="E66">
        <v>87.656000000000006</v>
      </c>
      <c r="F66" s="2">
        <f t="shared" si="5"/>
        <v>273.71124265066351</v>
      </c>
      <c r="G66" s="2">
        <f t="shared" si="6"/>
        <v>0.26015877830227485</v>
      </c>
      <c r="H66" s="2">
        <f t="shared" si="7"/>
        <v>-0.7460681548245216</v>
      </c>
      <c r="I66" s="7">
        <f t="shared" si="8"/>
        <v>60.585154423003964</v>
      </c>
    </row>
    <row r="67" spans="1:9" x14ac:dyDescent="0.15">
      <c r="A67">
        <v>0</v>
      </c>
      <c r="B67">
        <v>1</v>
      </c>
      <c r="C67">
        <v>0.47499999999999998</v>
      </c>
      <c r="D67">
        <v>117.48</v>
      </c>
      <c r="E67">
        <v>82.543999999999997</v>
      </c>
      <c r="F67" s="2">
        <f t="shared" si="5"/>
        <v>273.71124265066351</v>
      </c>
      <c r="G67" s="2">
        <f t="shared" si="6"/>
        <v>0.34948472941934455</v>
      </c>
      <c r="H67" s="2">
        <f t="shared" si="7"/>
        <v>-0.65674220370745195</v>
      </c>
      <c r="I67" s="2">
        <f t="shared" si="8"/>
        <v>103.40563741144035</v>
      </c>
    </row>
    <row r="68" spans="1:9" x14ac:dyDescent="0.15">
      <c r="A68">
        <v>0</v>
      </c>
      <c r="B68">
        <v>1</v>
      </c>
      <c r="C68">
        <v>0.65</v>
      </c>
      <c r="D68">
        <v>127.93</v>
      </c>
      <c r="E68">
        <v>77.317999999999998</v>
      </c>
      <c r="F68" s="2">
        <f t="shared" si="5"/>
        <v>273.71124265066351</v>
      </c>
      <c r="G68" s="2">
        <f t="shared" si="6"/>
        <v>0.4406607295435282</v>
      </c>
      <c r="H68" s="2">
        <f t="shared" si="7"/>
        <v>-0.56556620358326826</v>
      </c>
      <c r="I68" s="2">
        <f t="shared" si="8"/>
        <v>150.78489541621596</v>
      </c>
    </row>
    <row r="69" spans="1:9" x14ac:dyDescent="0.15">
      <c r="A69">
        <v>0</v>
      </c>
      <c r="B69">
        <v>1</v>
      </c>
      <c r="C69">
        <v>0.82499999999999996</v>
      </c>
      <c r="D69">
        <v>138.72</v>
      </c>
      <c r="E69">
        <v>71.921000000000006</v>
      </c>
      <c r="F69" s="2">
        <f t="shared" si="5"/>
        <v>273.71124265066351</v>
      </c>
      <c r="G69" s="2">
        <f t="shared" si="6"/>
        <v>0.53478633610358284</v>
      </c>
      <c r="H69" s="2">
        <f t="shared" si="7"/>
        <v>-0.47144059702321361</v>
      </c>
      <c r="I69" s="2">
        <f t="shared" si="8"/>
        <v>201.8746986280818</v>
      </c>
    </row>
    <row r="70" spans="1:9" x14ac:dyDescent="0.15">
      <c r="A70">
        <v>0</v>
      </c>
      <c r="B70">
        <v>1</v>
      </c>
      <c r="C70">
        <v>1</v>
      </c>
      <c r="D70">
        <v>150</v>
      </c>
      <c r="E70">
        <v>66.283000000000001</v>
      </c>
      <c r="F70" s="2">
        <f t="shared" si="5"/>
        <v>273.71124265066351</v>
      </c>
      <c r="G70" s="2">
        <f t="shared" si="6"/>
        <v>0.63325781250110291</v>
      </c>
      <c r="H70" s="2">
        <f t="shared" si="7"/>
        <v>-0.37296912062569354</v>
      </c>
      <c r="I70" s="2">
        <f t="shared" si="8"/>
        <v>255.68345550605218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Shohei Aoki</dc:creator>
  <cp:lastModifiedBy>Shohei Aoki</cp:lastModifiedBy>
  <dcterms:created xsi:type="dcterms:W3CDTF">2017-09-02T13:31:09Z</dcterms:created>
  <dcterms:modified xsi:type="dcterms:W3CDTF">2017-09-02T17:19:27Z</dcterms:modified>
</cp:coreProperties>
</file>