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0460" yWindow="0" windowWidth="13620" windowHeight="14280" tabRatio="500" firstSheet="6" activeTab="7"/>
  </bookViews>
  <sheets>
    <sheet name="PLOT数" sheetId="1" r:id="rId1"/>
    <sheet name="相関係数" sheetId="2" r:id="rId2"/>
    <sheet name="相関係数 (山中データ補正)" sheetId="6" r:id="rId3"/>
    <sheet name="相関係数 (データ入れ替え)" sheetId="4" r:id="rId4"/>
    <sheet name="PLOT数 (データ入れ替え)" sheetId="3" r:id="rId5"/>
    <sheet name="グラフまとめ" sheetId="5" r:id="rId6"/>
    <sheet name="相関分けPLOT数" sheetId="7" r:id="rId7"/>
    <sheet name="修論用" sheetId="8" r:id="rId8"/>
    <sheet name="Sheet2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7" l="1"/>
  <c r="J3" i="7"/>
  <c r="L11" i="6"/>
  <c r="F11" i="6"/>
  <c r="L9" i="6"/>
  <c r="L6" i="6"/>
  <c r="L3" i="6"/>
  <c r="F9" i="6"/>
  <c r="F6" i="6"/>
  <c r="F3" i="6"/>
  <c r="AA24" i="1"/>
  <c r="H24" i="1"/>
  <c r="M24" i="1"/>
  <c r="K24" i="1"/>
  <c r="AB25" i="1"/>
  <c r="AB24" i="1"/>
  <c r="AA25" i="1"/>
  <c r="Z25" i="1"/>
  <c r="Z24" i="1"/>
  <c r="Y25" i="1"/>
  <c r="X25" i="1"/>
  <c r="Y24" i="1"/>
  <c r="X24" i="1"/>
  <c r="X13" i="1"/>
  <c r="Y13" i="1"/>
  <c r="Y12" i="1"/>
  <c r="X12" i="1"/>
  <c r="L11" i="1"/>
  <c r="J12" i="6"/>
  <c r="D12" i="6"/>
  <c r="D11" i="6"/>
  <c r="E11" i="6"/>
  <c r="K12" i="6"/>
  <c r="I12" i="6"/>
  <c r="E12" i="6"/>
  <c r="C12" i="6"/>
  <c r="K11" i="6"/>
  <c r="J11" i="6"/>
  <c r="I11" i="6"/>
  <c r="C11" i="6"/>
  <c r="E11" i="2"/>
  <c r="J12" i="2"/>
  <c r="I12" i="2"/>
  <c r="D12" i="2"/>
  <c r="C12" i="2"/>
  <c r="K12" i="2"/>
  <c r="E12" i="2"/>
  <c r="K36" i="3"/>
  <c r="P31" i="3"/>
  <c r="J10" i="4"/>
  <c r="E10" i="4"/>
  <c r="K11" i="2"/>
  <c r="I10" i="4"/>
  <c r="J11" i="2"/>
  <c r="H10" i="4"/>
  <c r="D10" i="4"/>
  <c r="C10" i="4"/>
  <c r="L11" i="3"/>
  <c r="K45" i="3"/>
  <c r="J45" i="3"/>
  <c r="K44" i="3"/>
  <c r="J44" i="3"/>
  <c r="O40" i="3"/>
  <c r="N40" i="3"/>
  <c r="M40" i="3"/>
  <c r="L40" i="3"/>
  <c r="K40" i="3"/>
  <c r="J40" i="3"/>
  <c r="I40" i="3"/>
  <c r="H40" i="3"/>
  <c r="G40" i="3"/>
  <c r="F40" i="3"/>
  <c r="O36" i="3"/>
  <c r="N36" i="3"/>
  <c r="M36" i="3"/>
  <c r="L36" i="3"/>
  <c r="J36" i="3"/>
  <c r="I36" i="3"/>
  <c r="H36" i="3"/>
  <c r="G36" i="3"/>
  <c r="F36" i="3"/>
  <c r="O28" i="3"/>
  <c r="N28" i="3"/>
  <c r="M28" i="3"/>
  <c r="L28" i="3"/>
  <c r="K28" i="3"/>
  <c r="J28" i="3"/>
  <c r="I28" i="3"/>
  <c r="H28" i="3"/>
  <c r="G28" i="3"/>
  <c r="F28" i="3"/>
  <c r="O24" i="3"/>
  <c r="N24" i="3"/>
  <c r="M24" i="3"/>
  <c r="L24" i="3"/>
  <c r="K24" i="3"/>
  <c r="J24" i="3"/>
  <c r="I24" i="3"/>
  <c r="H24" i="3"/>
  <c r="G24" i="3"/>
  <c r="F24" i="3"/>
  <c r="P19" i="3"/>
  <c r="M15" i="3"/>
  <c r="L15" i="3"/>
  <c r="J15" i="3"/>
  <c r="I15" i="3"/>
  <c r="H15" i="3"/>
  <c r="G15" i="3"/>
  <c r="M11" i="3"/>
  <c r="J11" i="3"/>
  <c r="I11" i="3"/>
  <c r="H11" i="3"/>
  <c r="G11" i="3"/>
  <c r="I3" i="3"/>
  <c r="H3" i="3"/>
  <c r="I11" i="2"/>
  <c r="D11" i="2"/>
  <c r="C11" i="2"/>
  <c r="K45" i="1"/>
  <c r="J45" i="1"/>
  <c r="J44" i="1"/>
  <c r="K44" i="1"/>
  <c r="I3" i="1"/>
  <c r="H3" i="1"/>
  <c r="P19" i="1"/>
  <c r="P31" i="1"/>
  <c r="L24" i="1"/>
  <c r="M15" i="1"/>
  <c r="M11" i="1"/>
  <c r="L15" i="1"/>
  <c r="O40" i="1"/>
  <c r="N40" i="1"/>
  <c r="M40" i="1"/>
  <c r="L40" i="1"/>
  <c r="O36" i="1"/>
  <c r="N36" i="1"/>
  <c r="M36" i="1"/>
  <c r="L36" i="1"/>
  <c r="O28" i="1"/>
  <c r="N28" i="1"/>
  <c r="M28" i="1"/>
  <c r="L28" i="1"/>
  <c r="O24" i="1"/>
  <c r="N24" i="1"/>
  <c r="J15" i="1"/>
  <c r="J11" i="1"/>
  <c r="K40" i="1"/>
  <c r="J40" i="1"/>
  <c r="K36" i="1"/>
  <c r="J36" i="1"/>
  <c r="K28" i="1"/>
  <c r="J28" i="1"/>
  <c r="J24" i="1"/>
  <c r="I40" i="1"/>
  <c r="H40" i="1"/>
  <c r="G40" i="1"/>
  <c r="F40" i="1"/>
  <c r="I28" i="1"/>
  <c r="H28" i="1"/>
  <c r="G28" i="1"/>
  <c r="F28" i="1"/>
  <c r="I36" i="1"/>
  <c r="H36" i="1"/>
  <c r="G36" i="1"/>
  <c r="F36" i="1"/>
  <c r="I24" i="1"/>
  <c r="F24" i="1"/>
  <c r="G24" i="1"/>
  <c r="H15" i="1"/>
  <c r="I15" i="1"/>
  <c r="G15" i="1"/>
  <c r="I11" i="1"/>
  <c r="H11" i="1"/>
  <c r="G11" i="1"/>
</calcChain>
</file>

<file path=xl/sharedStrings.xml><?xml version="1.0" encoding="utf-8"?>
<sst xmlns="http://schemas.openxmlformats.org/spreadsheetml/2006/main" count="442" uniqueCount="91">
  <si>
    <t>グラフあり</t>
    <phoneticPr fontId="1"/>
  </si>
  <si>
    <t>相関係数</t>
    <rPh sb="0" eb="4">
      <t>ソウカンケイスウ</t>
    </rPh>
    <phoneticPr fontId="1"/>
  </si>
  <si>
    <t>山中</t>
    <rPh sb="0" eb="1">
      <t>ヤマ</t>
    </rPh>
    <rPh sb="1" eb="2">
      <t>ナカ</t>
    </rPh>
    <phoneticPr fontId="1"/>
  </si>
  <si>
    <t>ぶにゅう</t>
    <phoneticPr fontId="1"/>
  </si>
  <si>
    <t>UXPLOT</t>
    <phoneticPr fontId="1"/>
  </si>
  <si>
    <t>UXCURVE</t>
    <phoneticPr fontId="1"/>
  </si>
  <si>
    <t>関谷</t>
    <rPh sb="0" eb="2">
      <t>セキヤ</t>
    </rPh>
    <phoneticPr fontId="1"/>
  </si>
  <si>
    <t>池本</t>
    <rPh sb="0" eb="2">
      <t>イケモト</t>
    </rPh>
    <phoneticPr fontId="1"/>
  </si>
  <si>
    <t>荒井</t>
    <rPh sb="0" eb="2">
      <t>アライ</t>
    </rPh>
    <phoneticPr fontId="1"/>
  </si>
  <si>
    <t>本間</t>
    <rPh sb="0" eb="2">
      <t>ホンマ</t>
    </rPh>
    <phoneticPr fontId="1"/>
  </si>
  <si>
    <t>グラフなし</t>
    <phoneticPr fontId="1"/>
  </si>
  <si>
    <t>平均</t>
    <rPh sb="0" eb="2">
      <t>ヘイキン</t>
    </rPh>
    <phoneticPr fontId="1"/>
  </si>
  <si>
    <t>プロット数</t>
    <rPh sb="4" eb="5">
      <t>スウ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</si>
  <si>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</si>
  <si>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</si>
  <si>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UXPLOT</t>
  </si>
  <si>
    <t>UXCURVE</t>
  </si>
  <si>
    <t>positive</t>
    <phoneticPr fontId="1"/>
  </si>
  <si>
    <t>negative</t>
    <phoneticPr fontId="1"/>
  </si>
  <si>
    <t>忘却(UXCURVEで減った数)</t>
    <rPh sb="0" eb="2">
      <t>ボウキャク</t>
    </rPh>
    <rPh sb="11" eb="12">
      <t>ヘ</t>
    </rPh>
    <rPh sb="14" eb="15">
      <t>カズ</t>
    </rPh>
    <phoneticPr fontId="1"/>
  </si>
  <si>
    <t>標本標準偏差</t>
  </si>
  <si>
    <t>母集団の標準偏差</t>
  </si>
  <si>
    <t>検定</t>
    <rPh sb="0" eb="2">
      <t>ケン</t>
    </rPh>
    <phoneticPr fontId="1"/>
  </si>
  <si>
    <t>有意差なし</t>
    <rPh sb="0" eb="3">
      <t>ユウイサ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</si>
  <si>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</si>
  <si>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</si>
  <si>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グラフなし</t>
    <phoneticPr fontId="1"/>
  </si>
  <si>
    <t>グラフあり</t>
    <phoneticPr fontId="1"/>
  </si>
  <si>
    <t>UXPLOT</t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</si>
  <si>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</si>
  <si>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</si>
  <si>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相関係数</t>
    <rPh sb="0" eb="4">
      <t>ソウカンケイスウ</t>
    </rPh>
    <phoneticPr fontId="1"/>
  </si>
  <si>
    <t>相関係数</t>
  </si>
  <si>
    <t>相関係数</t>
    <rPh sb="0" eb="4">
      <t>ソウカン</t>
    </rPh>
    <phoneticPr fontId="1"/>
  </si>
  <si>
    <t>グラフなし</t>
    <phoneticPr fontId="1"/>
  </si>
  <si>
    <t>松下</t>
    <rPh sb="0" eb="2">
      <t>マツシタ</t>
    </rPh>
    <phoneticPr fontId="1"/>
  </si>
  <si>
    <t>全体</t>
    <rPh sb="0" eb="2">
      <t>ゼンタイ</t>
    </rPh>
    <phoneticPr fontId="1"/>
  </si>
  <si>
    <t>avarage</t>
    <phoneticPr fontId="1"/>
  </si>
  <si>
    <t>avarage</t>
    <phoneticPr fontId="1"/>
  </si>
  <si>
    <t>ぶにゅう</t>
    <phoneticPr fontId="1"/>
  </si>
  <si>
    <t>山中</t>
    <rPh sb="0" eb="2">
      <t>ヤマナカ</t>
    </rPh>
    <phoneticPr fontId="1"/>
  </si>
  <si>
    <t>関谷</t>
    <rPh sb="0" eb="2">
      <t>セキヤ</t>
    </rPh>
    <phoneticPr fontId="1"/>
  </si>
  <si>
    <t>全体</t>
    <rPh sb="0" eb="2">
      <t>ゼンタイ</t>
    </rPh>
    <phoneticPr fontId="1"/>
  </si>
  <si>
    <t>誤差</t>
    <rPh sb="0" eb="2">
      <t>ゴサ</t>
    </rPh>
    <phoneticPr fontId="1"/>
  </si>
  <si>
    <t>グラフあり</t>
    <phoneticPr fontId="1"/>
  </si>
  <si>
    <t>相関係数</t>
    <rPh sb="0" eb="2">
      <t>ソウカン</t>
    </rPh>
    <rPh sb="2" eb="4">
      <t>ケイスウ</t>
    </rPh>
    <phoneticPr fontId="1"/>
  </si>
  <si>
    <t>PLOT数</t>
    <rPh sb="4" eb="5">
      <t>スウ</t>
    </rPh>
    <phoneticPr fontId="1"/>
  </si>
  <si>
    <t>UXCURVE</t>
    <phoneticPr fontId="1"/>
  </si>
  <si>
    <t>グラフなし</t>
    <phoneticPr fontId="1"/>
  </si>
  <si>
    <t>グラフなし</t>
    <phoneticPr fontId="1"/>
  </si>
  <si>
    <t>差分</t>
    <rPh sb="0" eb="2">
      <t>サブン</t>
    </rPh>
    <phoneticPr fontId="1"/>
  </si>
  <si>
    <t>positive</t>
    <phoneticPr fontId="1"/>
  </si>
  <si>
    <t>negative</t>
    <phoneticPr fontId="1"/>
  </si>
  <si>
    <t>グラフなし</t>
    <phoneticPr fontId="1"/>
  </si>
  <si>
    <t>グラフあり</t>
    <phoneticPr fontId="1"/>
  </si>
  <si>
    <t>平均値</t>
    <rPh sb="0" eb="3">
      <t>ヘイキンチ</t>
    </rPh>
    <phoneticPr fontId="1"/>
  </si>
  <si>
    <t>誤差</t>
    <rPh sb="0" eb="2">
      <t>ゴサ</t>
    </rPh>
    <phoneticPr fontId="1"/>
  </si>
  <si>
    <t xml:space="preserve">グラフなし </t>
    <phoneticPr fontId="1"/>
  </si>
  <si>
    <t>グラフあり</t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</si>
  <si>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</si>
  <si>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</si>
  <si>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UXPLOT</t>
    <phoneticPr fontId="1"/>
  </si>
  <si>
    <t>UXCURVE</t>
    <phoneticPr fontId="1"/>
  </si>
  <si>
    <t>後半の減少率(%)</t>
    <rPh sb="0" eb="2">
      <t>コウハン</t>
    </rPh>
    <rPh sb="3" eb="6">
      <t>ゲンショウリツ</t>
    </rPh>
    <phoneticPr fontId="1"/>
  </si>
  <si>
    <t>相関係数</t>
    <phoneticPr fontId="1"/>
  </si>
  <si>
    <t>中相関</t>
    <rPh sb="0" eb="3">
      <t>チュウソウカン</t>
    </rPh>
    <phoneticPr fontId="1"/>
  </si>
  <si>
    <t>低相関</t>
    <rPh sb="0" eb="1">
      <t>テイソウカン</t>
    </rPh>
    <rPh sb="1" eb="3">
      <t>ソウカン</t>
    </rPh>
    <phoneticPr fontId="1"/>
  </si>
  <si>
    <t>高相関</t>
    <rPh sb="0" eb="3">
      <t>コウソウカン</t>
    </rPh>
    <phoneticPr fontId="1"/>
  </si>
  <si>
    <t>忘却あり</t>
    <rPh sb="0" eb="2">
      <t>ボウキャク</t>
    </rPh>
    <phoneticPr fontId="1"/>
  </si>
  <si>
    <t>忘却なし</t>
    <rPh sb="0" eb="2">
      <t>ボウキャク</t>
    </rPh>
    <phoneticPr fontId="1"/>
  </si>
  <si>
    <t>高相関</t>
    <rPh sb="0" eb="3">
      <t>コウソウカン</t>
    </rPh>
    <phoneticPr fontId="1"/>
  </si>
  <si>
    <t>グラフなし</t>
    <phoneticPr fontId="1"/>
  </si>
  <si>
    <t>中相関</t>
    <rPh sb="0" eb="3">
      <t>チュウソウカン</t>
    </rPh>
    <phoneticPr fontId="1"/>
  </si>
  <si>
    <t>低相関</t>
    <rPh sb="0" eb="1">
      <t>テイソウカン</t>
    </rPh>
    <rPh sb="1" eb="3">
      <t>ソウカン</t>
    </rPh>
    <phoneticPr fontId="1"/>
  </si>
  <si>
    <t>PLOT数(差分値)</t>
    <rPh sb="4" eb="5">
      <t>スウ</t>
    </rPh>
    <rPh sb="6" eb="9">
      <t>サブンチ</t>
    </rPh>
    <phoneticPr fontId="1"/>
  </si>
  <si>
    <t>被験者</t>
  </si>
  <si>
    <t>グラフあり</t>
  </si>
  <si>
    <t>A</t>
  </si>
  <si>
    <t>B</t>
  </si>
  <si>
    <t>C</t>
  </si>
  <si>
    <t>グラフなし</t>
  </si>
  <si>
    <t>D</t>
  </si>
  <si>
    <t>E</t>
  </si>
  <si>
    <t>F</t>
  </si>
  <si>
    <r>
      <t>∆(</t>
    </r>
    <r>
      <rPr>
        <sz val="12"/>
        <color theme="1"/>
        <rFont val="Arial"/>
      </rPr>
      <t>差分値</t>
    </r>
    <r>
      <rPr>
        <sz val="12"/>
        <color theme="1"/>
        <rFont val="Calibri"/>
      </rPr>
      <t>)</t>
    </r>
  </si>
  <si>
    <t>前半部</t>
  </si>
  <si>
    <t>後半部</t>
  </si>
  <si>
    <t>全体</t>
  </si>
  <si>
    <t>Plot数</t>
    <rPh sb="4" eb="5">
      <t>ス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</si>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</sst>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charset val="128"/>
    </font>
    <font>
      <sz val="12"/>
      <color theme="1"/>
      <name val="Arial"/>
    </font>
    <font>
      <sz val="12"/>
      <color theme="1"/>
      <name val="Calibri"/>
    </font>
    <font>
      <b/>
      <sz val="12"/>
      <color theme="1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4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6" fillId="3" borderId="1" xfId="0" applyFont="1" applyFill="1" applyBorder="1" applyAlignment="1">
      <alignment horizontal="center"/>
    </xf>
    <xf numFmtId="0" fontId="4" fillId="5" borderId="0" xfId="0" applyFont="1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/>
    <xf numFmtId="0" fontId="0" fillId="3" borderId="9" xfId="0" applyFill="1" applyBorder="1"/>
    <xf numFmtId="0" fontId="5" fillId="7" borderId="0" xfId="0" applyFont="1" applyFill="1"/>
    <xf numFmtId="0" fontId="0" fillId="8" borderId="0" xfId="0" applyFill="1"/>
    <xf numFmtId="0" fontId="6" fillId="7" borderId="1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Fill="1"/>
    <xf numFmtId="0" fontId="8" fillId="0" borderId="10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top" wrapText="1"/>
    </xf>
    <xf numFmtId="0" fontId="8" fillId="0" borderId="16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</cellXfs>
  <cellStyles count="4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externalLink" Target="externalLinks/externalLink5.xml"/><Relationship Id="rId15" Type="http://schemas.openxmlformats.org/officeDocument/2006/relationships/externalLink" Target="externalLinks/externalLink6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(PLOT数!$L$11,PLOT数!$L$15)</c:f>
                <c:numCache>
                  <c:formatCode>General</c:formatCode>
                  <c:ptCount val="2"/>
                  <c:pt idx="0">
                    <c:v>3.0</c:v>
                  </c:pt>
                  <c:pt idx="1">
                    <c:v>3.785938897200183</c:v>
                  </c:pt>
                </c:numCache>
              </c:numRef>
            </c:plus>
            <c:minus>
              <c:numRef>
                <c:f>(PLOT数!$L$11,PLOT数!$L$15)</c:f>
                <c:numCache>
                  <c:formatCode>General</c:formatCode>
                  <c:ptCount val="2"/>
                  <c:pt idx="0">
                    <c:v>3.0</c:v>
                  </c:pt>
                  <c:pt idx="1">
                    <c:v>3.785938897200183</c:v>
                  </c:pt>
                </c:numCache>
              </c:numRef>
            </c:minus>
          </c:errBars>
          <c:cat>
            <c:strRef>
              <c:f>(PLOT数!$K$8,PLOT数!$K$12)</c:f>
              <c:strCache>
                <c:ptCount val="2"/>
                <c:pt idx="0">
                  <c:v>グラフなし</c:v>
                </c:pt>
                <c:pt idx="1">
                  <c:v>グラフあり</c:v>
                </c:pt>
              </c:strCache>
            </c:strRef>
          </c:cat>
          <c:val>
            <c:numRef>
              <c:f>(PLOT数!$J$11,PLOT数!$J$15)</c:f>
              <c:numCache>
                <c:formatCode>General</c:formatCode>
                <c:ptCount val="2"/>
                <c:pt idx="0">
                  <c:v>0.0</c:v>
                </c:pt>
                <c:pt idx="1">
                  <c:v>4.666666666666667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225000"/>
        <c:axId val="-2067665480"/>
      </c:barChart>
      <c:catAx>
        <c:axId val="-206822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665480"/>
        <c:crosses val="autoZero"/>
        <c:auto val="1"/>
        <c:lblAlgn val="ctr"/>
        <c:lblOffset val="100"/>
        <c:noMultiLvlLbl val="0"/>
      </c:catAx>
      <c:valAx>
        <c:axId val="-2067665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PLOT</a:t>
                </a:r>
                <a:r>
                  <a:rPr lang="ja-JP" altLang="en-US"/>
                  <a:t>数の差分値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068225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相関係数!$H$1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相関係数!$C$12:$D$12</c:f>
                <c:numCache>
                  <c:formatCode>General</c:formatCode>
                  <c:ptCount val="2"/>
                  <c:pt idx="0">
                    <c:v>0.234231431978179</c:v>
                  </c:pt>
                  <c:pt idx="1">
                    <c:v>0.63458677114118</c:v>
                  </c:pt>
                </c:numCache>
              </c:numRef>
            </c:plus>
            <c:minus>
              <c:numRef>
                <c:f>相関係数!$C$12:$D$12</c:f>
                <c:numCache>
                  <c:formatCode>General</c:formatCode>
                  <c:ptCount val="2"/>
                  <c:pt idx="0">
                    <c:v>0.234231431978179</c:v>
                  </c:pt>
                  <c:pt idx="1">
                    <c:v>0.63458677114118</c:v>
                  </c:pt>
                </c:numCache>
              </c:numRef>
            </c:minus>
          </c:errBars>
          <c:cat>
            <c:strRef>
              <c:f>相関係数!$C$2:$D$2</c:f>
              <c:strCache>
                <c:ptCount val="2"/>
                <c:pt idx="0">
                  <c:v>前半</c:v>
                </c:pt>
                <c:pt idx="1">
                  <c:v>後半</c:v>
                </c:pt>
              </c:strCache>
            </c:strRef>
          </c:cat>
          <c:val>
            <c:numRef>
              <c:f>相関係数!$I$11:$J$11</c:f>
              <c:numCache>
                <c:formatCode>General</c:formatCode>
                <c:ptCount val="2"/>
                <c:pt idx="0">
                  <c:v>0.894746242562353</c:v>
                </c:pt>
                <c:pt idx="1">
                  <c:v>0.351837592396723</c:v>
                </c:pt>
              </c:numCache>
            </c:numRef>
          </c:val>
        </c:ser>
        <c:ser>
          <c:idx val="1"/>
          <c:order val="1"/>
          <c:tx>
            <c:strRef>
              <c:f>相関係数!$B$1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相関係数!$I$12:$J$12</c:f>
                <c:numCache>
                  <c:formatCode>General</c:formatCode>
                  <c:ptCount val="2"/>
                  <c:pt idx="0">
                    <c:v>0.118243612557528</c:v>
                  </c:pt>
                  <c:pt idx="1">
                    <c:v>0.97474392690304</c:v>
                  </c:pt>
                </c:numCache>
              </c:numRef>
            </c:plus>
            <c:minus>
              <c:numRef>
                <c:f>相関係数!$I$12:$J$12</c:f>
                <c:numCache>
                  <c:formatCode>General</c:formatCode>
                  <c:ptCount val="2"/>
                  <c:pt idx="0">
                    <c:v>0.118243612557528</c:v>
                  </c:pt>
                  <c:pt idx="1">
                    <c:v>0.97474392690304</c:v>
                  </c:pt>
                </c:numCache>
              </c:numRef>
            </c:minus>
          </c:errBars>
          <c:val>
            <c:numRef>
              <c:f>相関係数!$C$11:$D$11</c:f>
              <c:numCache>
                <c:formatCode>General</c:formatCode>
                <c:ptCount val="2"/>
                <c:pt idx="0">
                  <c:v>0.752158120436393</c:v>
                </c:pt>
                <c:pt idx="1">
                  <c:v>0.359348120516288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749288"/>
        <c:axId val="-2066178904"/>
      </c:barChart>
      <c:catAx>
        <c:axId val="-206474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178904"/>
        <c:crosses val="autoZero"/>
        <c:auto val="1"/>
        <c:lblAlgn val="ctr"/>
        <c:lblOffset val="100"/>
        <c:noMultiLvlLbl val="0"/>
      </c:catAx>
      <c:valAx>
        <c:axId val="-2066178904"/>
        <c:scaling>
          <c:orientation val="minMax"/>
          <c:max val="1.5"/>
          <c:min val="-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相関係数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-206474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errBars>
            <c:errBarType val="both"/>
            <c:errValType val="cust"/>
            <c:noEndCap val="0"/>
            <c:plus>
              <c:numRef>
                <c:f>('相関係数 (山中データ補正)'!$K$12,'相関係数 (山中データ補正)'!$E$12)</c:f>
                <c:numCache>
                  <c:formatCode>General</c:formatCode>
                  <c:ptCount val="2"/>
                  <c:pt idx="0">
                    <c:v>0.0622869241324562</c:v>
                  </c:pt>
                  <c:pt idx="1">
                    <c:v>0.134264588433621</c:v>
                  </c:pt>
                </c:numCache>
              </c:numRef>
            </c:plus>
            <c:minus>
              <c:numRef>
                <c:f>('相関係数 (山中データ補正)'!$K$12,'相関係数 (山中データ補正)'!$E$12)</c:f>
                <c:numCache>
                  <c:formatCode>General</c:formatCode>
                  <c:ptCount val="2"/>
                  <c:pt idx="0">
                    <c:v>0.0622869241324562</c:v>
                  </c:pt>
                  <c:pt idx="1">
                    <c:v>0.134264588433621</c:v>
                  </c:pt>
                </c:numCache>
              </c:numRef>
            </c:minus>
          </c:errBars>
          <c:cat>
            <c:strRef>
              <c:f>('相関係数 (山中データ補正)'!$H$1,'相関係数 (山中データ補正)'!$B$1)</c:f>
              <c:strCache>
                <c:ptCount val="2"/>
                <c:pt idx="0">
                  <c:v>グラフなし</c:v>
                </c:pt>
                <c:pt idx="1">
                  <c:v>グラフあり</c:v>
                </c:pt>
              </c:strCache>
            </c:strRef>
          </c:cat>
          <c:val>
            <c:numRef>
              <c:f>('相関係数 (山中データ補正)'!$K$11,'相関係数 (山中データ補正)'!$E$11)</c:f>
              <c:numCache>
                <c:formatCode>General</c:formatCode>
                <c:ptCount val="2"/>
                <c:pt idx="0">
                  <c:v>0.895486758455729</c:v>
                </c:pt>
                <c:pt idx="1">
                  <c:v>0.544824691449247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049256"/>
        <c:axId val="-2098558888"/>
      </c:barChart>
      <c:catAx>
        <c:axId val="-206604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58888"/>
        <c:crosses val="autoZero"/>
        <c:auto val="1"/>
        <c:lblAlgn val="ctr"/>
        <c:lblOffset val="100"/>
        <c:noMultiLvlLbl val="0"/>
      </c:catAx>
      <c:valAx>
        <c:axId val="-2098558888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相関係数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-20660492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'相関係数 (山中データ補正)'!$H$1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('相関係数 (山中データ補正)'!$C$12:$D$12,'相関係数 (山中データ補正)'!$I$12:$J$12)</c:f>
                <c:numCache>
                  <c:formatCode>General</c:formatCode>
                  <c:ptCount val="4"/>
                  <c:pt idx="0">
                    <c:v>0.234231431970342</c:v>
                  </c:pt>
                  <c:pt idx="1">
                    <c:v>0.580549394517184</c:v>
                  </c:pt>
                  <c:pt idx="2">
                    <c:v>0.118243612557528</c:v>
                  </c:pt>
                  <c:pt idx="3">
                    <c:v>0.97474392690304</c:v>
                  </c:pt>
                </c:numCache>
              </c:numRef>
            </c:plus>
            <c:minus>
              <c:numRef>
                <c:f>('相関係数 (山中データ補正)'!$C$12:$D$12,'相関係数 (山中データ補正)'!$I$12:$J$12)</c:f>
                <c:numCache>
                  <c:formatCode>General</c:formatCode>
                  <c:ptCount val="4"/>
                  <c:pt idx="0">
                    <c:v>0.234231431970342</c:v>
                  </c:pt>
                  <c:pt idx="1">
                    <c:v>0.580549394517184</c:v>
                  </c:pt>
                  <c:pt idx="2">
                    <c:v>0.118243612557528</c:v>
                  </c:pt>
                  <c:pt idx="3">
                    <c:v>0.97474392690304</c:v>
                  </c:pt>
                </c:numCache>
              </c:numRef>
            </c:minus>
          </c:errBars>
          <c:cat>
            <c:strRef>
              <c:f>'相関係数 (山中データ補正)'!$C$2:$D$2</c:f>
              <c:strCache>
                <c:ptCount val="2"/>
                <c:pt idx="0">
                  <c:v>前半</c:v>
                </c:pt>
                <c:pt idx="1">
                  <c:v>後半</c:v>
                </c:pt>
              </c:strCache>
            </c:strRef>
          </c:cat>
          <c:val>
            <c:numRef>
              <c:f>'相関係数 (山中データ補正)'!$I$11:$J$11</c:f>
              <c:numCache>
                <c:formatCode>General</c:formatCode>
                <c:ptCount val="2"/>
                <c:pt idx="0">
                  <c:v>0.894746242562353</c:v>
                </c:pt>
                <c:pt idx="1">
                  <c:v>0.351837592396723</c:v>
                </c:pt>
              </c:numCache>
            </c:numRef>
          </c:val>
        </c:ser>
        <c:ser>
          <c:idx val="1"/>
          <c:order val="1"/>
          <c:tx>
            <c:strRef>
              <c:f>'相関係数 (山中データ補正)'!$B$1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'相関係数 (山中データ補正)'!$C$12:$D$12</c:f>
                <c:numCache>
                  <c:formatCode>General</c:formatCode>
                  <c:ptCount val="2"/>
                  <c:pt idx="0">
                    <c:v>0.234231431970342</c:v>
                  </c:pt>
                  <c:pt idx="1">
                    <c:v>0.580549394517184</c:v>
                  </c:pt>
                </c:numCache>
              </c:numRef>
            </c:plus>
            <c:minus>
              <c:numRef>
                <c:f>'相関係数 (山中データ補正)'!$C$12:$D$12</c:f>
                <c:numCache>
                  <c:formatCode>General</c:formatCode>
                  <c:ptCount val="2"/>
                  <c:pt idx="0">
                    <c:v>0.234231431970342</c:v>
                  </c:pt>
                  <c:pt idx="1">
                    <c:v>0.580549394517184</c:v>
                  </c:pt>
                </c:numCache>
              </c:numRef>
            </c:minus>
          </c:errBars>
          <c:val>
            <c:numRef>
              <c:f>'相関係数 (山中データ補正)'!$C$11:$D$11</c:f>
              <c:numCache>
                <c:formatCode>General</c:formatCode>
                <c:ptCount val="2"/>
                <c:pt idx="0">
                  <c:v>0.752158120429171</c:v>
                </c:pt>
                <c:pt idx="1">
                  <c:v>0.30519541459796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732232"/>
        <c:axId val="-2066358840"/>
      </c:barChart>
      <c:catAx>
        <c:axId val="-206673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358840"/>
        <c:crosses val="autoZero"/>
        <c:auto val="1"/>
        <c:lblAlgn val="ctr"/>
        <c:lblOffset val="100"/>
        <c:noMultiLvlLbl val="0"/>
      </c:catAx>
      <c:valAx>
        <c:axId val="-2066358840"/>
        <c:scaling>
          <c:orientation val="minMax"/>
          <c:max val="1.5"/>
          <c:min val="-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相関係数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-206673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('PLOT数 (データ入れ替え)'!$L$11,'PLOT数 (データ入れ替え)'!$L$15)</c:f>
                <c:numCache>
                  <c:formatCode>General</c:formatCode>
                  <c:ptCount val="2"/>
                  <c:pt idx="0">
                    <c:v>2.516611478423584</c:v>
                  </c:pt>
                  <c:pt idx="1">
                    <c:v>4.04145188432738</c:v>
                  </c:pt>
                </c:numCache>
              </c:numRef>
            </c:plus>
            <c:minus>
              <c:numRef>
                <c:f>('PLOT数 (データ入れ替え)'!$L$11,'PLOT数 (データ入れ替え)'!$L$15,'PLOT数 (データ入れ替え)'!$L$11,'PLOT数 (データ入れ替え)'!$L$15)</c:f>
                <c:numCache>
                  <c:formatCode>General</c:formatCode>
                  <c:ptCount val="4"/>
                  <c:pt idx="0">
                    <c:v>2.516611478423584</c:v>
                  </c:pt>
                  <c:pt idx="1">
                    <c:v>4.04145188432738</c:v>
                  </c:pt>
                  <c:pt idx="2">
                    <c:v>2.516611478423584</c:v>
                  </c:pt>
                  <c:pt idx="3">
                    <c:v>4.04145188432738</c:v>
                  </c:pt>
                </c:numCache>
              </c:numRef>
            </c:minus>
          </c:errBars>
          <c:cat>
            <c:strRef>
              <c:f>('PLOT数 (データ入れ替え)'!$K$8,'PLOT数 (データ入れ替え)'!$K$12)</c:f>
              <c:strCache>
                <c:ptCount val="2"/>
                <c:pt idx="0">
                  <c:v>グラフなし</c:v>
                </c:pt>
                <c:pt idx="1">
                  <c:v>グラフあり</c:v>
                </c:pt>
              </c:strCache>
            </c:strRef>
          </c:cat>
          <c:val>
            <c:numRef>
              <c:f>('PLOT数 (データ入れ替え)'!$J$11,'PLOT数 (データ入れ替え)'!$J$15)</c:f>
              <c:numCache>
                <c:formatCode>General</c:formatCode>
                <c:ptCount val="2"/>
                <c:pt idx="0">
                  <c:v>2.666666666666666</c:v>
                </c:pt>
                <c:pt idx="1">
                  <c:v>4.333333333333332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242760"/>
        <c:axId val="-2068973304"/>
      </c:barChart>
      <c:catAx>
        <c:axId val="-206824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73304"/>
        <c:crosses val="autoZero"/>
        <c:auto val="1"/>
        <c:lblAlgn val="ctr"/>
        <c:lblOffset val="100"/>
        <c:noMultiLvlLbl val="0"/>
      </c:catAx>
      <c:valAx>
        <c:axId val="-2068973304"/>
        <c:scaling>
          <c:orientation val="minMax"/>
          <c:max val="10.0"/>
          <c:min val="-5.0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-206824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'PLOT数 (データ入れ替え)'!$D$21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'PLOT数 (データ入れ替え)'!$L$24:$M$24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1.527525231651947</c:v>
                  </c:pt>
                </c:numCache>
              </c:numRef>
            </c:plus>
            <c:minus>
              <c:numRef>
                <c:f>'PLOT数 (データ入れ替え)'!$L$24:$M$24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1.527525231651947</c:v>
                  </c:pt>
                </c:numCache>
              </c:numRef>
            </c:minus>
          </c:errBars>
          <c:cat>
            <c:strRef>
              <c:f>'PLOT数 (データ入れ替え)'!$J$20:$K$20</c:f>
              <c:strCache>
                <c:ptCount val="2"/>
                <c:pt idx="0">
                  <c:v>前半</c:v>
                </c:pt>
                <c:pt idx="1">
                  <c:v>後半</c:v>
                </c:pt>
              </c:strCache>
            </c:strRef>
          </c:cat>
          <c:val>
            <c:numRef>
              <c:f>'PLOT数 (データ入れ替え)'!$J$24:$K$24</c:f>
              <c:numCache>
                <c:formatCode>General</c:formatCode>
                <c:ptCount val="2"/>
                <c:pt idx="0">
                  <c:v>1.0</c:v>
                </c:pt>
                <c:pt idx="1">
                  <c:v>1.666666666666667</c:v>
                </c:pt>
              </c:numCache>
            </c:numRef>
          </c:val>
        </c:ser>
        <c:ser>
          <c:idx val="1"/>
          <c:order val="1"/>
          <c:tx>
            <c:strRef>
              <c:f>'PLOT数 (データ入れ替え)'!$D$25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'PLOT数 (データ入れ替え)'!$L$28:$M$28</c:f>
                <c:numCache>
                  <c:formatCode>General</c:formatCode>
                  <c:ptCount val="2"/>
                  <c:pt idx="0">
                    <c:v>2.645751311064591</c:v>
                  </c:pt>
                  <c:pt idx="1">
                    <c:v>1.527525231651947</c:v>
                  </c:pt>
                </c:numCache>
              </c:numRef>
            </c:plus>
            <c:minus>
              <c:numRef>
                <c:f>'PLOT数 (データ入れ替え)'!$L$28:$M$28</c:f>
                <c:numCache>
                  <c:formatCode>General</c:formatCode>
                  <c:ptCount val="2"/>
                  <c:pt idx="0">
                    <c:v>2.645751311064591</c:v>
                  </c:pt>
                  <c:pt idx="1">
                    <c:v>1.527525231651947</c:v>
                  </c:pt>
                </c:numCache>
              </c:numRef>
            </c:minus>
          </c:errBars>
          <c:cat>
            <c:strRef>
              <c:f>'PLOT数 (データ入れ替え)'!$J$20:$K$20</c:f>
              <c:strCache>
                <c:ptCount val="2"/>
                <c:pt idx="0">
                  <c:v>前半</c:v>
                </c:pt>
                <c:pt idx="1">
                  <c:v>後半</c:v>
                </c:pt>
              </c:strCache>
            </c:strRef>
          </c:cat>
          <c:val>
            <c:numRef>
              <c:f>'PLOT数 (データ入れ替え)'!$J$28:$K$28</c:f>
              <c:numCache>
                <c:formatCode>General</c:formatCode>
                <c:ptCount val="2"/>
                <c:pt idx="0">
                  <c:v>2.0</c:v>
                </c:pt>
                <c:pt idx="1">
                  <c:v>2.333333333333333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924088"/>
        <c:axId val="2120002520"/>
      </c:barChart>
      <c:catAx>
        <c:axId val="-212692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002520"/>
        <c:crosses val="autoZero"/>
        <c:auto val="1"/>
        <c:lblAlgn val="ctr"/>
        <c:lblOffset val="100"/>
        <c:noMultiLvlLbl val="0"/>
      </c:catAx>
      <c:valAx>
        <c:axId val="2120002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692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'PLOT数 (データ入れ替え)'!$D$33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'PLOT数 (データ入れ替え)'!$L$36:$M$36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3.511884584284246</c:v>
                  </c:pt>
                </c:numCache>
              </c:numRef>
            </c:plus>
            <c:minus>
              <c:numRef>
                <c:f>'PLOT数 (データ入れ替え)'!$L$36:$M$36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3.511884584284246</c:v>
                  </c:pt>
                </c:numCache>
              </c:numRef>
            </c:minus>
          </c:errBars>
          <c:cat>
            <c:strRef>
              <c:f>'PLOT数 (データ入れ替え)'!$J$32:$K$32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'PLOT数 (データ入れ替え)'!$J$36:$K$36</c:f>
              <c:numCache>
                <c:formatCode>General</c:formatCode>
                <c:ptCount val="2"/>
                <c:pt idx="0">
                  <c:v>0.0</c:v>
                </c:pt>
                <c:pt idx="1">
                  <c:v>3.333333333333333</c:v>
                </c:pt>
              </c:numCache>
            </c:numRef>
          </c:val>
        </c:ser>
        <c:ser>
          <c:idx val="1"/>
          <c:order val="1"/>
          <c:tx>
            <c:strRef>
              <c:f>'PLOT数 (データ入れ替え)'!$D$37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'PLOT数 (データ入れ替え)'!$L$40:$M$40</c:f>
                <c:numCache>
                  <c:formatCode>General</c:formatCode>
                  <c:ptCount val="2"/>
                  <c:pt idx="0">
                    <c:v>3.511884584284246</c:v>
                  </c:pt>
                  <c:pt idx="1">
                    <c:v>1.154700538379252</c:v>
                  </c:pt>
                </c:numCache>
              </c:numRef>
            </c:plus>
            <c:minus>
              <c:numRef>
                <c:f>'PLOT数 (データ入れ替え)'!$L$40:$M$40</c:f>
                <c:numCache>
                  <c:formatCode>General</c:formatCode>
                  <c:ptCount val="2"/>
                  <c:pt idx="0">
                    <c:v>3.511884584284246</c:v>
                  </c:pt>
                  <c:pt idx="1">
                    <c:v>1.154700538379252</c:v>
                  </c:pt>
                </c:numCache>
              </c:numRef>
            </c:minus>
          </c:errBars>
          <c:cat>
            <c:strRef>
              <c:f>'PLOT数 (データ入れ替え)'!$J$32:$K$32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'PLOT数 (データ入れ替え)'!$J$40:$K$40</c:f>
              <c:numCache>
                <c:formatCode>General</c:formatCode>
                <c:ptCount val="2"/>
                <c:pt idx="0">
                  <c:v>3.333333333333333</c:v>
                </c:pt>
                <c:pt idx="1">
                  <c:v>1.333333333333333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90728"/>
        <c:axId val="2120004280"/>
      </c:barChart>
      <c:catAx>
        <c:axId val="211989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004280"/>
        <c:crosses val="autoZero"/>
        <c:auto val="1"/>
        <c:lblAlgn val="ctr"/>
        <c:lblOffset val="100"/>
        <c:noMultiLvlLbl val="0"/>
      </c:catAx>
      <c:valAx>
        <c:axId val="2120004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989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[1]スプライト補完!$H$1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[1]スプライト補完!$G$2:$G$14</c:f>
              <c:numCache>
                <c:formatCode>General</c:formatCode>
                <c:ptCount val="13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1.0</c:v>
                </c:pt>
                <c:pt idx="4">
                  <c:v>1.85</c:v>
                </c:pt>
                <c:pt idx="5">
                  <c:v>2.0</c:v>
                </c:pt>
                <c:pt idx="6">
                  <c:v>3.2</c:v>
                </c:pt>
                <c:pt idx="7">
                  <c:v>3.6</c:v>
                </c:pt>
                <c:pt idx="8">
                  <c:v>4.0</c:v>
                </c:pt>
                <c:pt idx="9">
                  <c:v>4.9</c:v>
                </c:pt>
                <c:pt idx="10">
                  <c:v>5.5</c:v>
                </c:pt>
                <c:pt idx="11">
                  <c:v>6.5</c:v>
                </c:pt>
                <c:pt idx="12">
                  <c:v>7.0</c:v>
                </c:pt>
              </c:numCache>
            </c:numRef>
          </c:xVal>
          <c:yVal>
            <c:numRef>
              <c:f>[1]スプライト補完!$H$2:$H$14</c:f>
              <c:numCache>
                <c:formatCode>General</c:formatCode>
                <c:ptCount val="13"/>
                <c:pt idx="0">
                  <c:v>27.9</c:v>
                </c:pt>
                <c:pt idx="1">
                  <c:v>-42.8</c:v>
                </c:pt>
                <c:pt idx="2">
                  <c:v>-62.3</c:v>
                </c:pt>
                <c:pt idx="3">
                  <c:v>-62.52121069301632</c:v>
                </c:pt>
                <c:pt idx="4">
                  <c:v>-50.2</c:v>
                </c:pt>
                <c:pt idx="5">
                  <c:v>-39.96639341669238</c:v>
                </c:pt>
                <c:pt idx="6">
                  <c:v>20.5</c:v>
                </c:pt>
                <c:pt idx="7">
                  <c:v>-29.1</c:v>
                </c:pt>
                <c:pt idx="8">
                  <c:v>-78.3</c:v>
                </c:pt>
                <c:pt idx="9">
                  <c:v>-90.0</c:v>
                </c:pt>
                <c:pt idx="10">
                  <c:v>-43.57146749551558</c:v>
                </c:pt>
                <c:pt idx="11">
                  <c:v>51.0</c:v>
                </c:pt>
                <c:pt idx="12">
                  <c:v>65.50161132089104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[1]スプライト補完!$J$1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[1]スプライト補完!$I$2:$I$14</c:f>
              <c:numCache>
                <c:formatCode>General</c:formatCode>
                <c:ptCount val="13"/>
                <c:pt idx="0">
                  <c:v>0.0</c:v>
                </c:pt>
                <c:pt idx="1">
                  <c:v>0.67</c:v>
                </c:pt>
                <c:pt idx="2">
                  <c:v>0.97</c:v>
                </c:pt>
                <c:pt idx="3">
                  <c:v>1.0</c:v>
                </c:pt>
                <c:pt idx="4">
                  <c:v>1.85</c:v>
                </c:pt>
                <c:pt idx="5">
                  <c:v>2.0</c:v>
                </c:pt>
                <c:pt idx="6">
                  <c:v>3.2</c:v>
                </c:pt>
                <c:pt idx="7">
                  <c:v>3.6</c:v>
                </c:pt>
                <c:pt idx="8">
                  <c:v>4.0</c:v>
                </c:pt>
                <c:pt idx="9">
                  <c:v>4.9</c:v>
                </c:pt>
                <c:pt idx="10">
                  <c:v>5.5</c:v>
                </c:pt>
                <c:pt idx="11">
                  <c:v>6.5</c:v>
                </c:pt>
                <c:pt idx="12">
                  <c:v>7.0</c:v>
                </c:pt>
              </c:numCache>
            </c:numRef>
          </c:xVal>
          <c:yVal>
            <c:numRef>
              <c:f>[1]スプライト補完!$J$2:$J$14</c:f>
              <c:numCache>
                <c:formatCode>General</c:formatCode>
                <c:ptCount val="13"/>
                <c:pt idx="0">
                  <c:v>21.0</c:v>
                </c:pt>
                <c:pt idx="1">
                  <c:v>-34.55338500000001</c:v>
                </c:pt>
                <c:pt idx="2">
                  <c:v>-61.455335</c:v>
                </c:pt>
                <c:pt idx="3">
                  <c:v>-64.0</c:v>
                </c:pt>
                <c:pt idx="4">
                  <c:v>-61.21660416666667</c:v>
                </c:pt>
                <c:pt idx="5">
                  <c:v>-59.0</c:v>
                </c:pt>
                <c:pt idx="6">
                  <c:v>-16.88266666666666</c:v>
                </c:pt>
                <c:pt idx="7">
                  <c:v>-3.938666666666665</c:v>
                </c:pt>
                <c:pt idx="8">
                  <c:v>7.0</c:v>
                </c:pt>
                <c:pt idx="9">
                  <c:v>-22.72400000000001</c:v>
                </c:pt>
                <c:pt idx="10">
                  <c:v>-38.0</c:v>
                </c:pt>
                <c:pt idx="11">
                  <c:v>32.25648100737706</c:v>
                </c:pt>
                <c:pt idx="12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683800"/>
        <c:axId val="-2124032968"/>
      </c:scatterChart>
      <c:valAx>
        <c:axId val="-209968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032968"/>
        <c:crosses val="autoZero"/>
        <c:crossBetween val="midCat"/>
      </c:valAx>
      <c:valAx>
        <c:axId val="-2124032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683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[2]スプライン補完!$H$1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[2]スプライン補完!$G$2:$G$15</c:f>
              <c:numCache>
                <c:formatCode>General</c:formatCode>
                <c:ptCount val="14"/>
                <c:pt idx="0">
                  <c:v>0.0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1.9</c:v>
                </c:pt>
                <c:pt idx="5">
                  <c:v>2.5</c:v>
                </c:pt>
                <c:pt idx="6">
                  <c:v>2.7</c:v>
                </c:pt>
                <c:pt idx="7">
                  <c:v>3.3</c:v>
                </c:pt>
                <c:pt idx="8">
                  <c:v>4.1</c:v>
                </c:pt>
                <c:pt idx="9">
                  <c:v>4.4</c:v>
                </c:pt>
                <c:pt idx="10">
                  <c:v>6.1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</c:numCache>
            </c:numRef>
          </c:xVal>
          <c:yVal>
            <c:numRef>
              <c:f>[2]スプライン補完!$H$2:$H$15</c:f>
              <c:numCache>
                <c:formatCode>General</c:formatCode>
                <c:ptCount val="14"/>
                <c:pt idx="0">
                  <c:v>0.0</c:v>
                </c:pt>
                <c:pt idx="1">
                  <c:v>-20.26323291221251</c:v>
                </c:pt>
                <c:pt idx="2">
                  <c:v>-43</c:v>
                </c:pt>
                <c:pt idx="3">
                  <c:v>-65.6</c:v>
                </c:pt>
                <c:pt idx="4">
                  <c:v>-63.91380208333332</c:v>
                </c:pt>
                <c:pt idx="5">
                  <c:v>-40.6</c:v>
                </c:pt>
                <c:pt idx="6">
                  <c:v>-25.18088367224879</c:v>
                </c:pt>
                <c:pt idx="7">
                  <c:v>20.5</c:v>
                </c:pt>
                <c:pt idx="8">
                  <c:v>20.85567749349489</c:v>
                </c:pt>
                <c:pt idx="9">
                  <c:v>18.4</c:v>
                </c:pt>
                <c:pt idx="10">
                  <c:v>33.82087300223404</c:v>
                </c:pt>
                <c:pt idx="11">
                  <c:v>38.3</c:v>
                </c:pt>
                <c:pt idx="12">
                  <c:v>38.01155385738217</c:v>
                </c:pt>
                <c:pt idx="13">
                  <c:v>37.7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[2]スプライン補完!$I$1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[2]スプライン補完!$G$2:$G$15</c:f>
              <c:numCache>
                <c:formatCode>General</c:formatCode>
                <c:ptCount val="14"/>
                <c:pt idx="0">
                  <c:v>0.0</c:v>
                </c:pt>
                <c:pt idx="1">
                  <c:v>0.4</c:v>
                </c:pt>
                <c:pt idx="2">
                  <c:v>0.7</c:v>
                </c:pt>
                <c:pt idx="3">
                  <c:v>0.9</c:v>
                </c:pt>
                <c:pt idx="4">
                  <c:v>1.9</c:v>
                </c:pt>
                <c:pt idx="5">
                  <c:v>2.5</c:v>
                </c:pt>
                <c:pt idx="6">
                  <c:v>2.7</c:v>
                </c:pt>
                <c:pt idx="7">
                  <c:v>3.3</c:v>
                </c:pt>
                <c:pt idx="8">
                  <c:v>4.1</c:v>
                </c:pt>
                <c:pt idx="9">
                  <c:v>4.4</c:v>
                </c:pt>
                <c:pt idx="10">
                  <c:v>6.1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</c:numCache>
            </c:numRef>
          </c:xVal>
          <c:yVal>
            <c:numRef>
              <c:f>[2]スプライン補完!$I$2:$I$15</c:f>
              <c:numCache>
                <c:formatCode>General</c:formatCode>
                <c:ptCount val="14"/>
                <c:pt idx="0">
                  <c:v>0.0</c:v>
                </c:pt>
                <c:pt idx="1">
                  <c:v>-34.0</c:v>
                </c:pt>
                <c:pt idx="2">
                  <c:v>-56.51688888888889</c:v>
                </c:pt>
                <c:pt idx="3">
                  <c:v>-70.0</c:v>
                </c:pt>
                <c:pt idx="4">
                  <c:v>-75.00000000000001</c:v>
                </c:pt>
                <c:pt idx="5">
                  <c:v>-45.18181818181819</c:v>
                </c:pt>
                <c:pt idx="6">
                  <c:v>-34.0</c:v>
                </c:pt>
                <c:pt idx="7">
                  <c:v>3.861344537815118</c:v>
                </c:pt>
                <c:pt idx="8">
                  <c:v>51.0</c:v>
                </c:pt>
                <c:pt idx="9">
                  <c:v>55.37061507936509</c:v>
                </c:pt>
                <c:pt idx="10">
                  <c:v>55.0</c:v>
                </c:pt>
                <c:pt idx="11">
                  <c:v>38.83213762809533</c:v>
                </c:pt>
                <c:pt idx="12">
                  <c:v>36.00000000000006</c:v>
                </c:pt>
                <c:pt idx="13">
                  <c:v>35.14941452404434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61928"/>
        <c:axId val="-2065743400"/>
      </c:scatterChart>
      <c:valAx>
        <c:axId val="-206506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743400"/>
        <c:crosses val="autoZero"/>
        <c:crossBetween val="midCat"/>
      </c:valAx>
      <c:valAx>
        <c:axId val="-2065743400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061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[3]スプライン補完!$H$1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[3]スプライン補完!$G$2:$G$9</c:f>
              <c:numCache>
                <c:formatCode>General</c:formatCode>
                <c:ptCount val="8"/>
                <c:pt idx="0">
                  <c:v>0.0</c:v>
                </c:pt>
                <c:pt idx="1">
                  <c:v>0.7</c:v>
                </c:pt>
                <c:pt idx="2">
                  <c:v>1.3</c:v>
                </c:pt>
                <c:pt idx="3">
                  <c:v>4.7</c:v>
                </c:pt>
                <c:pt idx="4">
                  <c:v>5.0</c:v>
                </c:pt>
                <c:pt idx="5">
                  <c:v>5.8</c:v>
                </c:pt>
                <c:pt idx="6">
                  <c:v>6.4</c:v>
                </c:pt>
                <c:pt idx="7">
                  <c:v>6.8</c:v>
                </c:pt>
              </c:numCache>
            </c:numRef>
          </c:xVal>
          <c:yVal>
            <c:numRef>
              <c:f>[3]スプライン補完!$H$2:$H$9</c:f>
              <c:numCache>
                <c:formatCode>General</c:formatCode>
                <c:ptCount val="8"/>
                <c:pt idx="0">
                  <c:v>43.2</c:v>
                </c:pt>
                <c:pt idx="1">
                  <c:v>-64.0</c:v>
                </c:pt>
                <c:pt idx="2">
                  <c:v>48.6</c:v>
                </c:pt>
                <c:pt idx="3">
                  <c:v>48.2</c:v>
                </c:pt>
                <c:pt idx="4">
                  <c:v>-50.2</c:v>
                </c:pt>
                <c:pt idx="5">
                  <c:v>-12.42773109243703</c:v>
                </c:pt>
                <c:pt idx="6">
                  <c:v>52.9</c:v>
                </c:pt>
                <c:pt idx="7">
                  <c:v>48.80000000000001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[3]スプライン補完!$I$1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[3]スプライン補完!$G$2:$G$9</c:f>
              <c:numCache>
                <c:formatCode>General</c:formatCode>
                <c:ptCount val="8"/>
                <c:pt idx="0">
                  <c:v>0.0</c:v>
                </c:pt>
                <c:pt idx="1">
                  <c:v>0.7</c:v>
                </c:pt>
                <c:pt idx="2">
                  <c:v>1.3</c:v>
                </c:pt>
                <c:pt idx="3">
                  <c:v>4.7</c:v>
                </c:pt>
                <c:pt idx="4">
                  <c:v>5.0</c:v>
                </c:pt>
                <c:pt idx="5">
                  <c:v>5.8</c:v>
                </c:pt>
                <c:pt idx="6">
                  <c:v>6.4</c:v>
                </c:pt>
                <c:pt idx="7">
                  <c:v>6.8</c:v>
                </c:pt>
              </c:numCache>
            </c:numRef>
          </c:xVal>
          <c:yVal>
            <c:numRef>
              <c:f>[3]スプライン補完!$I$2:$I$9</c:f>
              <c:numCache>
                <c:formatCode>General</c:formatCode>
                <c:ptCount val="8"/>
                <c:pt idx="0">
                  <c:v>50.0</c:v>
                </c:pt>
                <c:pt idx="1">
                  <c:v>-52.00000000000001</c:v>
                </c:pt>
                <c:pt idx="2">
                  <c:v>1.4210854715202E-14</c:v>
                </c:pt>
                <c:pt idx="3">
                  <c:v>-69.62378600823047</c:v>
                </c:pt>
                <c:pt idx="4">
                  <c:v>-72.837717479809</c:v>
                </c:pt>
                <c:pt idx="5">
                  <c:v>-72.0</c:v>
                </c:pt>
                <c:pt idx="6">
                  <c:v>9.916014987081453</c:v>
                </c:pt>
                <c:pt idx="7">
                  <c:v>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678232"/>
        <c:axId val="-2066479128"/>
      </c:scatterChart>
      <c:valAx>
        <c:axId val="-206467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T</a:t>
                </a:r>
                <a:r>
                  <a:rPr lang="en-US" altLang="ja-JP"/>
                  <a:t>IME</a:t>
                </a:r>
                <a:r>
                  <a:rPr lang="ja-JP" altLang="en-US"/>
                  <a:t> </a:t>
                </a:r>
                <a:r>
                  <a:rPr lang="en-US" altLang="ja-JP"/>
                  <a:t>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479128"/>
        <c:crosses val="autoZero"/>
        <c:crossBetween val="midCat"/>
      </c:valAx>
      <c:valAx>
        <c:axId val="-2066479128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467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[4]スプライン補完!$G$1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[4]スプライン補完!$F$2:$F$23</c:f>
              <c:numCache>
                <c:formatCode>General</c:formatCode>
                <c:ptCount val="22"/>
                <c:pt idx="0">
                  <c:v>0.0</c:v>
                </c:pt>
                <c:pt idx="1">
                  <c:v>0.9</c:v>
                </c:pt>
                <c:pt idx="2">
                  <c:v>0.93</c:v>
                </c:pt>
                <c:pt idx="3">
                  <c:v>1.5</c:v>
                </c:pt>
                <c:pt idx="4">
                  <c:v>1.7</c:v>
                </c:pt>
                <c:pt idx="5">
                  <c:v>2.1</c:v>
                </c:pt>
                <c:pt idx="6">
                  <c:v>2.5</c:v>
                </c:pt>
                <c:pt idx="7">
                  <c:v>3.38</c:v>
                </c:pt>
                <c:pt idx="8">
                  <c:v>3.6</c:v>
                </c:pt>
                <c:pt idx="9">
                  <c:v>4.1</c:v>
                </c:pt>
                <c:pt idx="10">
                  <c:v>4.25</c:v>
                </c:pt>
                <c:pt idx="11">
                  <c:v>4.69</c:v>
                </c:pt>
                <c:pt idx="12">
                  <c:v>4.7</c:v>
                </c:pt>
                <c:pt idx="13">
                  <c:v>4.9</c:v>
                </c:pt>
                <c:pt idx="14">
                  <c:v>4.97</c:v>
                </c:pt>
                <c:pt idx="15">
                  <c:v>5.1</c:v>
                </c:pt>
                <c:pt idx="16">
                  <c:v>5.4</c:v>
                </c:pt>
                <c:pt idx="17">
                  <c:v>5.7</c:v>
                </c:pt>
                <c:pt idx="18">
                  <c:v>6.2</c:v>
                </c:pt>
                <c:pt idx="19">
                  <c:v>6.33</c:v>
                </c:pt>
                <c:pt idx="20">
                  <c:v>6.85</c:v>
                </c:pt>
                <c:pt idx="21">
                  <c:v>6.9</c:v>
                </c:pt>
              </c:numCache>
            </c:numRef>
          </c:xVal>
          <c:yVal>
            <c:numRef>
              <c:f>[4]スプライン補完!$G$2:$G$23</c:f>
              <c:numCache>
                <c:formatCode>General</c:formatCode>
                <c:ptCount val="22"/>
                <c:pt idx="0">
                  <c:v>43.2</c:v>
                </c:pt>
                <c:pt idx="1">
                  <c:v>42.65064447227969</c:v>
                </c:pt>
                <c:pt idx="2">
                  <c:v>42.0</c:v>
                </c:pt>
                <c:pt idx="3">
                  <c:v>-17.2</c:v>
                </c:pt>
                <c:pt idx="4">
                  <c:v>-4.131679820750688</c:v>
                </c:pt>
                <c:pt idx="5">
                  <c:v>28.89999999999999</c:v>
                </c:pt>
                <c:pt idx="6">
                  <c:v>13.99895033763657</c:v>
                </c:pt>
                <c:pt idx="7">
                  <c:v>-26.2</c:v>
                </c:pt>
                <c:pt idx="8">
                  <c:v>-12.88293778715001</c:v>
                </c:pt>
                <c:pt idx="9">
                  <c:v>22.47677898647867</c:v>
                </c:pt>
                <c:pt idx="10">
                  <c:v>33.4</c:v>
                </c:pt>
                <c:pt idx="11">
                  <c:v>55.7</c:v>
                </c:pt>
                <c:pt idx="12">
                  <c:v>56.0753793133107</c:v>
                </c:pt>
                <c:pt idx="13">
                  <c:v>63.12840666800721</c:v>
                </c:pt>
                <c:pt idx="14">
                  <c:v>65.4</c:v>
                </c:pt>
                <c:pt idx="15">
                  <c:v>66.48697812177907</c:v>
                </c:pt>
                <c:pt idx="16">
                  <c:v>67.94709380925968</c:v>
                </c:pt>
                <c:pt idx="17">
                  <c:v>68.36866757326517</c:v>
                </c:pt>
                <c:pt idx="18">
                  <c:v>68.18386210260856</c:v>
                </c:pt>
                <c:pt idx="19">
                  <c:v>68.2</c:v>
                </c:pt>
                <c:pt idx="20">
                  <c:v>75.60000000000005</c:v>
                </c:pt>
                <c:pt idx="21">
                  <c:v>75.84443210394254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[4]スプライン補完!$H$1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[4]スプライン補完!$F$2:$F$23</c:f>
              <c:numCache>
                <c:formatCode>General</c:formatCode>
                <c:ptCount val="22"/>
                <c:pt idx="0">
                  <c:v>0.0</c:v>
                </c:pt>
                <c:pt idx="1">
                  <c:v>0.9</c:v>
                </c:pt>
                <c:pt idx="2">
                  <c:v>0.93</c:v>
                </c:pt>
                <c:pt idx="3">
                  <c:v>1.5</c:v>
                </c:pt>
                <c:pt idx="4">
                  <c:v>1.7</c:v>
                </c:pt>
                <c:pt idx="5">
                  <c:v>2.1</c:v>
                </c:pt>
                <c:pt idx="6">
                  <c:v>2.5</c:v>
                </c:pt>
                <c:pt idx="7">
                  <c:v>3.38</c:v>
                </c:pt>
                <c:pt idx="8">
                  <c:v>3.6</c:v>
                </c:pt>
                <c:pt idx="9">
                  <c:v>4.1</c:v>
                </c:pt>
                <c:pt idx="10">
                  <c:v>4.25</c:v>
                </c:pt>
                <c:pt idx="11">
                  <c:v>4.69</c:v>
                </c:pt>
                <c:pt idx="12">
                  <c:v>4.7</c:v>
                </c:pt>
                <c:pt idx="13">
                  <c:v>4.9</c:v>
                </c:pt>
                <c:pt idx="14">
                  <c:v>4.97</c:v>
                </c:pt>
                <c:pt idx="15">
                  <c:v>5.1</c:v>
                </c:pt>
                <c:pt idx="16">
                  <c:v>5.4</c:v>
                </c:pt>
                <c:pt idx="17">
                  <c:v>5.7</c:v>
                </c:pt>
                <c:pt idx="18">
                  <c:v>6.2</c:v>
                </c:pt>
                <c:pt idx="19">
                  <c:v>6.33</c:v>
                </c:pt>
                <c:pt idx="20">
                  <c:v>6.85</c:v>
                </c:pt>
                <c:pt idx="21">
                  <c:v>6.9</c:v>
                </c:pt>
              </c:numCache>
            </c:numRef>
          </c:xVal>
          <c:yVal>
            <c:numRef>
              <c:f>[4]スプライン補完!$H$2:$H$23</c:f>
              <c:numCache>
                <c:formatCode>General</c:formatCode>
                <c:ptCount val="22"/>
                <c:pt idx="0">
                  <c:v>20.0</c:v>
                </c:pt>
                <c:pt idx="1">
                  <c:v>38.0</c:v>
                </c:pt>
                <c:pt idx="2">
                  <c:v>35.93801344209559</c:v>
                </c:pt>
                <c:pt idx="3">
                  <c:v>-5.848345588235295</c:v>
                </c:pt>
                <c:pt idx="4">
                  <c:v>-18.0</c:v>
                </c:pt>
                <c:pt idx="5">
                  <c:v>11.1214114832536</c:v>
                </c:pt>
                <c:pt idx="6">
                  <c:v>42.0</c:v>
                </c:pt>
                <c:pt idx="7">
                  <c:v>-5.791473684210512</c:v>
                </c:pt>
                <c:pt idx="8">
                  <c:v>-19.0</c:v>
                </c:pt>
                <c:pt idx="9">
                  <c:v>-24.0</c:v>
                </c:pt>
                <c:pt idx="10">
                  <c:v>-10.6482599431818</c:v>
                </c:pt>
                <c:pt idx="11">
                  <c:v>31.13933959385524</c:v>
                </c:pt>
                <c:pt idx="12">
                  <c:v>32.0</c:v>
                </c:pt>
                <c:pt idx="13">
                  <c:v>37.0</c:v>
                </c:pt>
                <c:pt idx="14">
                  <c:v>39.77440624999998</c:v>
                </c:pt>
                <c:pt idx="15">
                  <c:v>45.00000000000001</c:v>
                </c:pt>
                <c:pt idx="16">
                  <c:v>52.0</c:v>
                </c:pt>
                <c:pt idx="17">
                  <c:v>58.0</c:v>
                </c:pt>
                <c:pt idx="18">
                  <c:v>69.0</c:v>
                </c:pt>
                <c:pt idx="19">
                  <c:v>69.88852653351319</c:v>
                </c:pt>
                <c:pt idx="20">
                  <c:v>71.87182985639548</c:v>
                </c:pt>
                <c:pt idx="21">
                  <c:v>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60280"/>
        <c:axId val="-2098858504"/>
      </c:scatterChart>
      <c:valAx>
        <c:axId val="-206616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858504"/>
        <c:crosses val="autoZero"/>
        <c:crossBetween val="midCat"/>
      </c:valAx>
      <c:valAx>
        <c:axId val="-2098858504"/>
        <c:scaling>
          <c:orientation val="minMax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16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PLOT数!$D$21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PLOT数!$L$24:$M$24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2.645751311064591</c:v>
                  </c:pt>
                </c:numCache>
              </c:numRef>
            </c:plus>
            <c:minus>
              <c:numRef>
                <c:f>PLOT数!$L$24:$M$24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2.645751311064591</c:v>
                  </c:pt>
                </c:numCache>
              </c:numRef>
            </c:minus>
          </c:errBars>
          <c:cat>
            <c:strRef>
              <c:f>PLOT数!$J$20:$K$20</c:f>
              <c:strCache>
                <c:ptCount val="2"/>
                <c:pt idx="0">
                  <c:v>前半</c:v>
                </c:pt>
                <c:pt idx="1">
                  <c:v>後半</c:v>
                </c:pt>
              </c:strCache>
            </c:strRef>
          </c:cat>
          <c:val>
            <c:numRef>
              <c:f>PLOT数!$J$24:$K$24</c:f>
              <c:numCache>
                <c:formatCode>General</c:formatCode>
                <c:ptCount val="2"/>
                <c:pt idx="0">
                  <c:v>1.0</c:v>
                </c:pt>
                <c:pt idx="1">
                  <c:v>-1.0</c:v>
                </c:pt>
              </c:numCache>
            </c:numRef>
          </c:val>
        </c:ser>
        <c:ser>
          <c:idx val="1"/>
          <c:order val="1"/>
          <c:tx>
            <c:strRef>
              <c:f>PLOT数!$D$25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PLOT数!$L$28:$M$28</c:f>
                <c:numCache>
                  <c:formatCode>General</c:formatCode>
                  <c:ptCount val="2"/>
                  <c:pt idx="0">
                    <c:v>2.516611478423584</c:v>
                  </c:pt>
                  <c:pt idx="1">
                    <c:v>1.527525231651947</c:v>
                  </c:pt>
                </c:numCache>
              </c:numRef>
            </c:plus>
            <c:minus>
              <c:numRef>
                <c:f>PLOT数!$L$28:$M$28</c:f>
                <c:numCache>
                  <c:formatCode>General</c:formatCode>
                  <c:ptCount val="2"/>
                  <c:pt idx="0">
                    <c:v>2.516611478423584</c:v>
                  </c:pt>
                  <c:pt idx="1">
                    <c:v>1.527525231651947</c:v>
                  </c:pt>
                </c:numCache>
              </c:numRef>
            </c:minus>
          </c:errBars>
          <c:cat>
            <c:strRef>
              <c:f>PLOT数!$J$20:$K$20</c:f>
              <c:strCache>
                <c:ptCount val="2"/>
                <c:pt idx="0">
                  <c:v>前半</c:v>
                </c:pt>
                <c:pt idx="1">
                  <c:v>後半</c:v>
                </c:pt>
              </c:strCache>
            </c:strRef>
          </c:cat>
          <c:val>
            <c:numRef>
              <c:f>PLOT数!$J$28:$K$28</c:f>
              <c:numCache>
                <c:formatCode>General</c:formatCode>
                <c:ptCount val="2"/>
                <c:pt idx="0">
                  <c:v>2.333333333333333</c:v>
                </c:pt>
                <c:pt idx="1">
                  <c:v>2.333333333333333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642664"/>
        <c:axId val="2125744168"/>
      </c:barChart>
      <c:catAx>
        <c:axId val="210864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44168"/>
        <c:crosses val="autoZero"/>
        <c:auto val="1"/>
        <c:lblAlgn val="ctr"/>
        <c:lblOffset val="100"/>
        <c:noMultiLvlLbl val="0"/>
      </c:catAx>
      <c:valAx>
        <c:axId val="2125744168"/>
        <c:scaling>
          <c:orientation val="minMax"/>
          <c:max val="5.0"/>
        </c:scaling>
        <c:delete val="0"/>
        <c:axPos val="l"/>
        <c:numFmt formatCode="General" sourceLinked="1"/>
        <c:majorTickMark val="out"/>
        <c:minorTickMark val="none"/>
        <c:tickLblPos val="nextTo"/>
        <c:crossAx val="210864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[5]スプライン補完!$G$1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[5]スプライン補完!$F$2:$F$19</c:f>
              <c:numCache>
                <c:formatCode>General</c:formatCode>
                <c:ptCount val="18"/>
                <c:pt idx="0">
                  <c:v>0.0</c:v>
                </c:pt>
                <c:pt idx="1">
                  <c:v>0.35</c:v>
                </c:pt>
                <c:pt idx="2">
                  <c:v>0.63</c:v>
                </c:pt>
                <c:pt idx="3">
                  <c:v>0.87</c:v>
                </c:pt>
                <c:pt idx="4">
                  <c:v>1.13</c:v>
                </c:pt>
                <c:pt idx="5">
                  <c:v>1.2</c:v>
                </c:pt>
                <c:pt idx="6">
                  <c:v>1.7</c:v>
                </c:pt>
                <c:pt idx="7">
                  <c:v>1.77</c:v>
                </c:pt>
                <c:pt idx="8">
                  <c:v>2.78</c:v>
                </c:pt>
                <c:pt idx="9">
                  <c:v>2.95</c:v>
                </c:pt>
                <c:pt idx="10">
                  <c:v>3.0</c:v>
                </c:pt>
                <c:pt idx="11">
                  <c:v>3.3</c:v>
                </c:pt>
                <c:pt idx="12">
                  <c:v>3.6</c:v>
                </c:pt>
                <c:pt idx="13">
                  <c:v>4.58</c:v>
                </c:pt>
                <c:pt idx="14">
                  <c:v>5.02</c:v>
                </c:pt>
                <c:pt idx="15">
                  <c:v>5.2</c:v>
                </c:pt>
                <c:pt idx="16">
                  <c:v>5.83</c:v>
                </c:pt>
                <c:pt idx="17">
                  <c:v>6.15</c:v>
                </c:pt>
              </c:numCache>
            </c:numRef>
          </c:xVal>
          <c:yVal>
            <c:numRef>
              <c:f>[5]スプライン補完!$G$2:$G$19</c:f>
              <c:numCache>
                <c:formatCode>General</c:formatCode>
                <c:ptCount val="18"/>
                <c:pt idx="0">
                  <c:v>28.6</c:v>
                </c:pt>
                <c:pt idx="1">
                  <c:v>-21.5</c:v>
                </c:pt>
                <c:pt idx="2">
                  <c:v>-35.9</c:v>
                </c:pt>
                <c:pt idx="3">
                  <c:v>13.5</c:v>
                </c:pt>
                <c:pt idx="4">
                  <c:v>2.699999999999999</c:v>
                </c:pt>
                <c:pt idx="5">
                  <c:v>5.86431193071418</c:v>
                </c:pt>
                <c:pt idx="6">
                  <c:v>36.64714124044428</c:v>
                </c:pt>
                <c:pt idx="7">
                  <c:v>41.0</c:v>
                </c:pt>
                <c:pt idx="8">
                  <c:v>13.0</c:v>
                </c:pt>
                <c:pt idx="9">
                  <c:v>-7.100000000000001</c:v>
                </c:pt>
                <c:pt idx="10">
                  <c:v>-3.999615230707676</c:v>
                </c:pt>
                <c:pt idx="11">
                  <c:v>19.4</c:v>
                </c:pt>
                <c:pt idx="12">
                  <c:v>-29.3</c:v>
                </c:pt>
                <c:pt idx="13">
                  <c:v>23.6</c:v>
                </c:pt>
                <c:pt idx="14">
                  <c:v>-51.2</c:v>
                </c:pt>
                <c:pt idx="15">
                  <c:v>-43.16890927564731</c:v>
                </c:pt>
                <c:pt idx="16">
                  <c:v>15</c:v>
                </c:pt>
                <c:pt idx="17">
                  <c:v>39.7999999999995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[5]スプライン補完!$H$1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[5]スプライン補完!$F$2:$F$19</c:f>
              <c:numCache>
                <c:formatCode>General</c:formatCode>
                <c:ptCount val="18"/>
                <c:pt idx="0">
                  <c:v>0.0</c:v>
                </c:pt>
                <c:pt idx="1">
                  <c:v>0.35</c:v>
                </c:pt>
                <c:pt idx="2">
                  <c:v>0.63</c:v>
                </c:pt>
                <c:pt idx="3">
                  <c:v>0.87</c:v>
                </c:pt>
                <c:pt idx="4">
                  <c:v>1.13</c:v>
                </c:pt>
                <c:pt idx="5">
                  <c:v>1.2</c:v>
                </c:pt>
                <c:pt idx="6">
                  <c:v>1.7</c:v>
                </c:pt>
                <c:pt idx="7">
                  <c:v>1.77</c:v>
                </c:pt>
                <c:pt idx="8">
                  <c:v>2.78</c:v>
                </c:pt>
                <c:pt idx="9">
                  <c:v>2.95</c:v>
                </c:pt>
                <c:pt idx="10">
                  <c:v>3.0</c:v>
                </c:pt>
                <c:pt idx="11">
                  <c:v>3.3</c:v>
                </c:pt>
                <c:pt idx="12">
                  <c:v>3.6</c:v>
                </c:pt>
                <c:pt idx="13">
                  <c:v>4.58</c:v>
                </c:pt>
                <c:pt idx="14">
                  <c:v>5.02</c:v>
                </c:pt>
                <c:pt idx="15">
                  <c:v>5.2</c:v>
                </c:pt>
                <c:pt idx="16">
                  <c:v>5.83</c:v>
                </c:pt>
                <c:pt idx="17">
                  <c:v>6.15</c:v>
                </c:pt>
              </c:numCache>
            </c:numRef>
          </c:xVal>
          <c:yVal>
            <c:numRef>
              <c:f>[5]スプライン補完!$H$2:$H$19</c:f>
              <c:numCache>
                <c:formatCode>General</c:formatCode>
                <c:ptCount val="18"/>
                <c:pt idx="0">
                  <c:v>45.0</c:v>
                </c:pt>
                <c:pt idx="1">
                  <c:v>20.17413676697531</c:v>
                </c:pt>
                <c:pt idx="2">
                  <c:v>0.389724448529407</c:v>
                </c:pt>
                <c:pt idx="3">
                  <c:v>-13.77361231617648</c:v>
                </c:pt>
                <c:pt idx="4">
                  <c:v>-23.64642626407044</c:v>
                </c:pt>
                <c:pt idx="5">
                  <c:v>-25.0</c:v>
                </c:pt>
                <c:pt idx="6">
                  <c:v>59.00000000000001</c:v>
                </c:pt>
                <c:pt idx="7">
                  <c:v>57.52158061383062</c:v>
                </c:pt>
                <c:pt idx="8">
                  <c:v>-11.77723076923075</c:v>
                </c:pt>
                <c:pt idx="9">
                  <c:v>-27.43590784215786</c:v>
                </c:pt>
                <c:pt idx="10">
                  <c:v>-32.0</c:v>
                </c:pt>
                <c:pt idx="11">
                  <c:v>-37.36467216649942</c:v>
                </c:pt>
                <c:pt idx="12">
                  <c:v>-41.33519240221813</c:v>
                </c:pt>
                <c:pt idx="13">
                  <c:v>-47.26715643812607</c:v>
                </c:pt>
                <c:pt idx="14">
                  <c:v>-47.87643421852132</c:v>
                </c:pt>
                <c:pt idx="15">
                  <c:v>-48.0</c:v>
                </c:pt>
                <c:pt idx="16">
                  <c:v>-48.81146857030451</c:v>
                </c:pt>
                <c:pt idx="17">
                  <c:v>-49.20987716077858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67816"/>
        <c:axId val="-2065357352"/>
      </c:scatterChart>
      <c:valAx>
        <c:axId val="-214306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en-US" alt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357352"/>
        <c:crosses val="autoZero"/>
        <c:crossBetween val="midCat"/>
      </c:valAx>
      <c:valAx>
        <c:axId val="-2065357352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067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[6]スプライン補完!$H$1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[6]スプライン補完!$G$2:$G$13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[6]スプライン補完!$H$2:$H$13</c:f>
              <c:numCache>
                <c:formatCode>General</c:formatCode>
                <c:ptCount val="12"/>
                <c:pt idx="0">
                  <c:v>37.0</c:v>
                </c:pt>
                <c:pt idx="1">
                  <c:v>-19.1</c:v>
                </c:pt>
                <c:pt idx="2">
                  <c:v>-31.32434664101331</c:v>
                </c:pt>
                <c:pt idx="3">
                  <c:v>-52.3</c:v>
                </c:pt>
                <c:pt idx="4">
                  <c:v>-17.8</c:v>
                </c:pt>
                <c:pt idx="5">
                  <c:v>-23.43405266909399</c:v>
                </c:pt>
                <c:pt idx="6">
                  <c:v>-41.8</c:v>
                </c:pt>
                <c:pt idx="7">
                  <c:v>-16.4</c:v>
                </c:pt>
                <c:pt idx="8">
                  <c:v>-56.6</c:v>
                </c:pt>
                <c:pt idx="9">
                  <c:v>-54.35783830885268</c:v>
                </c:pt>
                <c:pt idx="10">
                  <c:v>13.49999999999989</c:v>
                </c:pt>
                <c:pt idx="11">
                  <c:v>15.09289510084564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[6]スプライン補完!$I$1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[6]スプライン補完!$G$2:$G$13</c:f>
              <c:numCache>
                <c:formatCode>General</c:formatCode>
                <c:ptCount val="12"/>
                <c:pt idx="0">
                  <c:v>0.0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1.7</c:v>
                </c:pt>
                <c:pt idx="5">
                  <c:v>2.0</c:v>
                </c:pt>
                <c:pt idx="6">
                  <c:v>2.8</c:v>
                </c:pt>
                <c:pt idx="7">
                  <c:v>4.3</c:v>
                </c:pt>
                <c:pt idx="8">
                  <c:v>4.9</c:v>
                </c:pt>
                <c:pt idx="9">
                  <c:v>5.0</c:v>
                </c:pt>
                <c:pt idx="10">
                  <c:v>6.4</c:v>
                </c:pt>
                <c:pt idx="11">
                  <c:v>6.5</c:v>
                </c:pt>
              </c:numCache>
            </c:numRef>
          </c:xVal>
          <c:yVal>
            <c:numRef>
              <c:f>[6]スプライン補完!$I$2:$I$13</c:f>
              <c:numCache>
                <c:formatCode>General</c:formatCode>
                <c:ptCount val="12"/>
                <c:pt idx="0">
                  <c:v>34.00000000000001</c:v>
                </c:pt>
                <c:pt idx="1">
                  <c:v>-30.337109375</c:v>
                </c:pt>
                <c:pt idx="2">
                  <c:v>-55</c:v>
                </c:pt>
                <c:pt idx="3">
                  <c:v>-61.13936820652173</c:v>
                </c:pt>
                <c:pt idx="4">
                  <c:v>-36.73503311820652</c:v>
                </c:pt>
                <c:pt idx="5">
                  <c:v>-22</c:v>
                </c:pt>
                <c:pt idx="6">
                  <c:v>-33.38834925747003</c:v>
                </c:pt>
                <c:pt idx="7">
                  <c:v>-54.1353968621399</c:v>
                </c:pt>
                <c:pt idx="8">
                  <c:v>-57.82584030014313</c:v>
                </c:pt>
                <c:pt idx="9">
                  <c:v>-58.0</c:v>
                </c:pt>
                <c:pt idx="10">
                  <c:v>16.33024627376855</c:v>
                </c:pt>
                <c:pt idx="11">
                  <c:v>21.99999999999989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88696"/>
        <c:axId val="-2065489784"/>
      </c:scatterChart>
      <c:valAx>
        <c:axId val="-214268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5489784"/>
        <c:crosses val="autoZero"/>
        <c:crossBetween val="midCat"/>
      </c:valAx>
      <c:valAx>
        <c:axId val="-2065489784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688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相関分けPLOT数!$J$3:$J$4</c:f>
                <c:numCache>
                  <c:formatCode>General</c:formatCode>
                  <c:ptCount val="2"/>
                  <c:pt idx="0">
                    <c:v>3.0</c:v>
                  </c:pt>
                  <c:pt idx="1">
                    <c:v>0.707106781186548</c:v>
                  </c:pt>
                </c:numCache>
              </c:numRef>
            </c:plus>
            <c:minus>
              <c:numRef>
                <c:f>相関分けPLOT数!$J$3:$J$4</c:f>
                <c:numCache>
                  <c:formatCode>General</c:formatCode>
                  <c:ptCount val="2"/>
                  <c:pt idx="0">
                    <c:v>3.0</c:v>
                  </c:pt>
                  <c:pt idx="1">
                    <c:v>0.707106781186548</c:v>
                  </c:pt>
                </c:numCache>
              </c:numRef>
            </c:minus>
          </c:errBars>
          <c:cat>
            <c:strRef>
              <c:f>相関分けPLOT数!$H$3:$H$5</c:f>
              <c:strCache>
                <c:ptCount val="3"/>
                <c:pt idx="0">
                  <c:v>高相関</c:v>
                </c:pt>
                <c:pt idx="1">
                  <c:v>中相関</c:v>
                </c:pt>
                <c:pt idx="2">
                  <c:v>低相関</c:v>
                </c:pt>
              </c:strCache>
            </c:strRef>
          </c:cat>
          <c:val>
            <c:numRef>
              <c:f>相関分けPLOT数!$I$3:$I$5</c:f>
              <c:numCache>
                <c:formatCode>General</c:formatCode>
                <c:ptCount val="3"/>
                <c:pt idx="0">
                  <c:v>0.0</c:v>
                </c:pt>
                <c:pt idx="1">
                  <c:v>2.5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396680"/>
        <c:axId val="-2062168664"/>
      </c:barChart>
      <c:catAx>
        <c:axId val="-206539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168664"/>
        <c:crosses val="autoZero"/>
        <c:auto val="1"/>
        <c:lblAlgn val="ctr"/>
        <c:lblOffset val="100"/>
        <c:noMultiLvlLbl val="0"/>
      </c:catAx>
      <c:valAx>
        <c:axId val="-2062168664"/>
        <c:scaling>
          <c:orientation val="minMax"/>
          <c:max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PLOT</a:t>
                </a:r>
                <a:r>
                  <a:rPr lang="ja-JP" altLang="en-US"/>
                  <a:t>数の差分値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5396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PLOT数!$D$33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PLOT数!$L$36:$M$36</c:f>
                <c:numCache>
                  <c:formatCode>General</c:formatCode>
                  <c:ptCount val="2"/>
                  <c:pt idx="0">
                    <c:v>1.154700538379252</c:v>
                  </c:pt>
                  <c:pt idx="1">
                    <c:v>2.081665999466133</c:v>
                  </c:pt>
                </c:numCache>
              </c:numRef>
            </c:plus>
            <c:minus>
              <c:numRef>
                <c:f>PLOT数!$L$36:$M$36</c:f>
                <c:numCache>
                  <c:formatCode>General</c:formatCode>
                  <c:ptCount val="2"/>
                  <c:pt idx="0">
                    <c:v>1.154700538379252</c:v>
                  </c:pt>
                  <c:pt idx="1">
                    <c:v>2.081665999466133</c:v>
                  </c:pt>
                </c:numCache>
              </c:numRef>
            </c:minus>
          </c:errBars>
          <c:cat>
            <c:strRef>
              <c:f>PLOT数!$J$32:$K$32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PLOT数!$J$36:$K$36</c:f>
              <c:numCache>
                <c:formatCode>General</c:formatCode>
                <c:ptCount val="2"/>
                <c:pt idx="0">
                  <c:v>-0.666666666666667</c:v>
                </c:pt>
                <c:pt idx="1">
                  <c:v>0.666666666666667</c:v>
                </c:pt>
              </c:numCache>
            </c:numRef>
          </c:val>
        </c:ser>
        <c:ser>
          <c:idx val="1"/>
          <c:order val="1"/>
          <c:tx>
            <c:strRef>
              <c:f>PLOT数!$D$37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PLOT数!$L$40:$M$40</c:f>
                <c:numCache>
                  <c:formatCode>General</c:formatCode>
                  <c:ptCount val="2"/>
                  <c:pt idx="0">
                    <c:v>3.511884584284246</c:v>
                  </c:pt>
                  <c:pt idx="1">
                    <c:v>1.527525231651947</c:v>
                  </c:pt>
                </c:numCache>
              </c:numRef>
            </c:plus>
            <c:minus>
              <c:numRef>
                <c:f>PLOT数!$L$40:$M$40</c:f>
                <c:numCache>
                  <c:formatCode>General</c:formatCode>
                  <c:ptCount val="2"/>
                  <c:pt idx="0">
                    <c:v>3.511884584284246</c:v>
                  </c:pt>
                  <c:pt idx="1">
                    <c:v>1.527525231651947</c:v>
                  </c:pt>
                </c:numCache>
              </c:numRef>
            </c:minus>
          </c:errBars>
          <c:cat>
            <c:strRef>
              <c:f>PLOT数!$J$32:$K$32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PLOT数!$J$40:$K$40</c:f>
              <c:numCache>
                <c:formatCode>General</c:formatCode>
                <c:ptCount val="2"/>
                <c:pt idx="0">
                  <c:v>3.333333333333333</c:v>
                </c:pt>
                <c:pt idx="1">
                  <c:v>1.666666666666667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882472"/>
        <c:axId val="-2101001128"/>
      </c:barChart>
      <c:catAx>
        <c:axId val="212988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01128"/>
        <c:crosses val="autoZero"/>
        <c:auto val="1"/>
        <c:lblAlgn val="ctr"/>
        <c:lblOffset val="100"/>
        <c:noMultiLvlLbl val="0"/>
      </c:catAx>
      <c:valAx>
        <c:axId val="-2101001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988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PLOT数!$X$7</c:f>
              <c:strCache>
                <c:ptCount val="1"/>
                <c:pt idx="0">
                  <c:v>UXPLOT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PLOT数!$X$12:$X$13</c:f>
                <c:numCache>
                  <c:formatCode>General</c:formatCode>
                  <c:ptCount val="2"/>
                  <c:pt idx="0">
                    <c:v>1.154700538379249</c:v>
                  </c:pt>
                  <c:pt idx="1">
                    <c:v>3.60555127546399</c:v>
                  </c:pt>
                </c:numCache>
              </c:numRef>
            </c:plus>
            <c:minus>
              <c:numRef>
                <c:f>PLOT数!$X$12:$X$13</c:f>
                <c:numCache>
                  <c:formatCode>General</c:formatCode>
                  <c:ptCount val="2"/>
                  <c:pt idx="0">
                    <c:v>1.154700538379249</c:v>
                  </c:pt>
                  <c:pt idx="1">
                    <c:v>3.60555127546399</c:v>
                  </c:pt>
                </c:numCache>
              </c:numRef>
            </c:minus>
          </c:errBars>
          <c:cat>
            <c:strRef>
              <c:f>PLOT数!$W$8:$W$9</c:f>
              <c:strCache>
                <c:ptCount val="2"/>
                <c:pt idx="0">
                  <c:v>グラフなし</c:v>
                </c:pt>
                <c:pt idx="1">
                  <c:v>グラフあり</c:v>
                </c:pt>
              </c:strCache>
            </c:strRef>
          </c:cat>
          <c:val>
            <c:numRef>
              <c:f>PLOT数!$X$8:$X$9</c:f>
              <c:numCache>
                <c:formatCode>General</c:formatCode>
                <c:ptCount val="2"/>
                <c:pt idx="0">
                  <c:v>8.666666666666665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PLOT数!$Y$7</c:f>
              <c:strCache>
                <c:ptCount val="1"/>
                <c:pt idx="0">
                  <c:v>UXCURVE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PLOT数!$Y$12:$Y$13</c:f>
                <c:numCache>
                  <c:formatCode>General</c:formatCode>
                  <c:ptCount val="2"/>
                  <c:pt idx="0">
                    <c:v>4.04145188432738</c:v>
                  </c:pt>
                  <c:pt idx="1">
                    <c:v>0.577350269189626</c:v>
                  </c:pt>
                </c:numCache>
              </c:numRef>
            </c:plus>
            <c:minus>
              <c:numRef>
                <c:f>PLOT数!$Y$12:$Y$13</c:f>
                <c:numCache>
                  <c:formatCode>General</c:formatCode>
                  <c:ptCount val="2"/>
                  <c:pt idx="0">
                    <c:v>4.04145188432738</c:v>
                  </c:pt>
                  <c:pt idx="1">
                    <c:v>0.577350269189626</c:v>
                  </c:pt>
                </c:numCache>
              </c:numRef>
            </c:minus>
          </c:errBars>
          <c:cat>
            <c:strRef>
              <c:f>PLOT数!$W$8:$W$9</c:f>
              <c:strCache>
                <c:ptCount val="2"/>
                <c:pt idx="0">
                  <c:v>グラフなし</c:v>
                </c:pt>
                <c:pt idx="1">
                  <c:v>グラフあり</c:v>
                </c:pt>
              </c:strCache>
            </c:strRef>
          </c:cat>
          <c:val>
            <c:numRef>
              <c:f>PLOT数!$Y$8:$Y$9</c:f>
              <c:numCache>
                <c:formatCode>General</c:formatCode>
                <c:ptCount val="2"/>
                <c:pt idx="0">
                  <c:v>8.666666666666665</c:v>
                </c:pt>
                <c:pt idx="1">
                  <c:v>5.333333333333332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137160"/>
        <c:axId val="-2064744552"/>
      </c:barChart>
      <c:catAx>
        <c:axId val="-206213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744552"/>
        <c:crosses val="autoZero"/>
        <c:auto val="1"/>
        <c:lblAlgn val="ctr"/>
        <c:lblOffset val="100"/>
        <c:noMultiLvlLbl val="0"/>
      </c:catAx>
      <c:valAx>
        <c:axId val="-2064744552"/>
        <c:scaling>
          <c:orientation val="minMax"/>
          <c:max val="1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PLOT</a:t>
                </a:r>
                <a:r>
                  <a:rPr lang="ja-JP" altLang="en-US"/>
                  <a:t>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2137160"/>
        <c:crosses val="autoZero"/>
        <c:crossBetween val="between"/>
        <c:majorUnit val="2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UXPLOT</a:t>
            </a:r>
            <a:endParaRPr lang="ja-JP" altLang="en-US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PLOT数!$X$18</c:f>
              <c:strCache>
                <c:ptCount val="1"/>
                <c:pt idx="0">
                  <c:v>前半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PLOT数!$X$24:$X$25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3.055050463303894</c:v>
                  </c:pt>
                </c:numCache>
              </c:numRef>
            </c:plus>
            <c:minus>
              <c:numRef>
                <c:f>PLOT数!$X$24:$X$25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3.055050463303894</c:v>
                  </c:pt>
                </c:numCache>
              </c:numRef>
            </c:minus>
          </c:errBars>
          <c:cat>
            <c:strRef>
              <c:f>PLOT数!$W$20:$W$21</c:f>
              <c:strCache>
                <c:ptCount val="2"/>
                <c:pt idx="0">
                  <c:v>グラフなし </c:v>
                </c:pt>
                <c:pt idx="1">
                  <c:v>グラフあり</c:v>
                </c:pt>
              </c:strCache>
            </c:strRef>
          </c:cat>
          <c:val>
            <c:numRef>
              <c:f>PLOT数!$X$20:$X$21</c:f>
              <c:numCache>
                <c:formatCode>General</c:formatCode>
                <c:ptCount val="2"/>
                <c:pt idx="0">
                  <c:v>5.0</c:v>
                </c:pt>
                <c:pt idx="1">
                  <c:v>5.666666666666667</c:v>
                </c:pt>
              </c:numCache>
            </c:numRef>
          </c:val>
        </c:ser>
        <c:ser>
          <c:idx val="1"/>
          <c:order val="1"/>
          <c:tx>
            <c:strRef>
              <c:f>PLOT数!$Y$18</c:f>
              <c:strCache>
                <c:ptCount val="1"/>
                <c:pt idx="0">
                  <c:v>後半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PLOT数!$Y$24:$Y$25</c:f>
                <c:numCache>
                  <c:formatCode>General</c:formatCode>
                  <c:ptCount val="2"/>
                  <c:pt idx="0">
                    <c:v>1.154700538379251</c:v>
                  </c:pt>
                  <c:pt idx="1">
                    <c:v>0.577350269189625</c:v>
                  </c:pt>
                </c:numCache>
              </c:numRef>
            </c:plus>
            <c:minus>
              <c:numRef>
                <c:f>PLOT数!$Y$24:$Y$25</c:f>
                <c:numCache>
                  <c:formatCode>General</c:formatCode>
                  <c:ptCount val="2"/>
                  <c:pt idx="0">
                    <c:v>1.154700538379251</c:v>
                  </c:pt>
                  <c:pt idx="1">
                    <c:v>0.577350269189625</c:v>
                  </c:pt>
                </c:numCache>
              </c:numRef>
            </c:minus>
          </c:errBars>
          <c:cat>
            <c:strRef>
              <c:f>PLOT数!$W$20:$W$21</c:f>
              <c:strCache>
                <c:ptCount val="2"/>
                <c:pt idx="0">
                  <c:v>グラフなし </c:v>
                </c:pt>
                <c:pt idx="1">
                  <c:v>グラフあり</c:v>
                </c:pt>
              </c:strCache>
            </c:strRef>
          </c:cat>
          <c:val>
            <c:numRef>
              <c:f>PLOT数!$Y$20:$Y$21</c:f>
              <c:numCache>
                <c:formatCode>General</c:formatCode>
                <c:ptCount val="2"/>
                <c:pt idx="0">
                  <c:v>3.666666666666666</c:v>
                </c:pt>
                <c:pt idx="1">
                  <c:v>4.333333333333332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013720"/>
        <c:axId val="-2098912968"/>
      </c:barChart>
      <c:catAx>
        <c:axId val="-214301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12968"/>
        <c:crosses val="autoZero"/>
        <c:auto val="1"/>
        <c:lblAlgn val="ctr"/>
        <c:lblOffset val="100"/>
        <c:noMultiLvlLbl val="0"/>
      </c:catAx>
      <c:valAx>
        <c:axId val="-2098912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PLOT</a:t>
                </a:r>
                <a:r>
                  <a:rPr lang="ja-JP" altLang="en-US"/>
                  <a:t>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3013720"/>
        <c:crosses val="autoZero"/>
        <c:crossBetween val="between"/>
        <c:majorUnit val="2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UXCURVE</a:t>
            </a:r>
            <a:endParaRPr lang="ja-JP" altLang="en-US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PLOT数!$Z$18</c:f>
              <c:strCache>
                <c:ptCount val="1"/>
                <c:pt idx="0">
                  <c:v>前半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PLOT数!$Z$24:$Z$25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0.577350269189625</c:v>
                  </c:pt>
                </c:numCache>
              </c:numRef>
            </c:plus>
            <c:minus>
              <c:numRef>
                <c:f>PLOT数!$Z$24:$Z$25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0.577350269189625</c:v>
                  </c:pt>
                </c:numCache>
              </c:numRef>
            </c:minus>
          </c:errBars>
          <c:cat>
            <c:strRef>
              <c:f>PLOT数!$W$20:$W$21</c:f>
              <c:strCache>
                <c:ptCount val="2"/>
                <c:pt idx="0">
                  <c:v>グラフなし </c:v>
                </c:pt>
                <c:pt idx="1">
                  <c:v>グラフあり</c:v>
                </c:pt>
              </c:strCache>
            </c:strRef>
          </c:cat>
          <c:val>
            <c:numRef>
              <c:f>PLOT数!$Z$20:$Z$21</c:f>
              <c:numCache>
                <c:formatCode>General</c:formatCode>
                <c:ptCount val="2"/>
                <c:pt idx="0">
                  <c:v>4.0</c:v>
                </c:pt>
                <c:pt idx="1">
                  <c:v>3.333333333333333</c:v>
                </c:pt>
              </c:numCache>
            </c:numRef>
          </c:val>
        </c:ser>
        <c:ser>
          <c:idx val="1"/>
          <c:order val="1"/>
          <c:tx>
            <c:strRef>
              <c:f>PLOT数!$AA$18</c:f>
              <c:strCache>
                <c:ptCount val="1"/>
                <c:pt idx="0">
                  <c:v>後半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PLOT数!$AA$24:$AA$25</c:f>
                <c:numCache>
                  <c:formatCode>General</c:formatCode>
                  <c:ptCount val="2"/>
                  <c:pt idx="0">
                    <c:v>3.785938897200183</c:v>
                  </c:pt>
                  <c:pt idx="1">
                    <c:v>1.0</c:v>
                  </c:pt>
                </c:numCache>
              </c:numRef>
            </c:plus>
            <c:minus>
              <c:numRef>
                <c:f>PLOT数!$AA$24:$AA$25</c:f>
                <c:numCache>
                  <c:formatCode>General</c:formatCode>
                  <c:ptCount val="2"/>
                  <c:pt idx="0">
                    <c:v>3.785938897200183</c:v>
                  </c:pt>
                  <c:pt idx="1">
                    <c:v>1.0</c:v>
                  </c:pt>
                </c:numCache>
              </c:numRef>
            </c:minus>
          </c:errBars>
          <c:cat>
            <c:strRef>
              <c:f>PLOT数!$W$20:$W$21</c:f>
              <c:strCache>
                <c:ptCount val="2"/>
                <c:pt idx="0">
                  <c:v>グラフなし </c:v>
                </c:pt>
                <c:pt idx="1">
                  <c:v>グラフあり</c:v>
                </c:pt>
              </c:strCache>
            </c:strRef>
          </c:cat>
          <c:val>
            <c:numRef>
              <c:f>PLOT数!$AA$20:$AA$21</c:f>
              <c:numCache>
                <c:formatCode>General</c:formatCode>
                <c:ptCount val="2"/>
                <c:pt idx="0">
                  <c:v>4.666666666666667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078536"/>
        <c:axId val="-2142942904"/>
      </c:barChart>
      <c:catAx>
        <c:axId val="-206307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42904"/>
        <c:crosses val="autoZero"/>
        <c:auto val="1"/>
        <c:lblAlgn val="ctr"/>
        <c:lblOffset val="100"/>
        <c:noMultiLvlLbl val="0"/>
      </c:catAx>
      <c:valAx>
        <c:axId val="-2142942904"/>
        <c:scaling>
          <c:orientation val="minMax"/>
          <c:max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PLOT</a:t>
                </a:r>
                <a:r>
                  <a:rPr lang="ja-JP" altLang="en-US"/>
                  <a:t>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3078536"/>
        <c:crosses val="autoZero"/>
        <c:crossBetween val="between"/>
        <c:majorUnit val="2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グラフなし</a:t>
            </a:r>
            <a:endParaRPr lang="en-US" altLang="ja-JP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PLOT数!$X$18</c:f>
              <c:strCache>
                <c:ptCount val="1"/>
                <c:pt idx="0">
                  <c:v>前半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(PLOT数!$X$24,PLOT数!$Z$24)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1.0</c:v>
                  </c:pt>
                </c:numCache>
              </c:numRef>
            </c:plus>
            <c:minus>
              <c:numRef>
                <c:f>(PLOT数!$X$24,PLOT数!$Z$24)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1.0</c:v>
                  </c:pt>
                </c:numCache>
              </c:numRef>
            </c:minus>
          </c:errBars>
          <c:cat>
            <c:strRef>
              <c:f>PLOT数!$X$17:$Y$17</c:f>
              <c:strCache>
                <c:ptCount val="2"/>
                <c:pt idx="0">
                  <c:v>UXPLOT</c:v>
                </c:pt>
                <c:pt idx="1">
                  <c:v>UXCURVE</c:v>
                </c:pt>
              </c:strCache>
            </c:strRef>
          </c:cat>
          <c:val>
            <c:numRef>
              <c:f>(PLOT数!$X$20,PLOT数!$Z$20)</c:f>
              <c:numCache>
                <c:formatCode>General</c:formatCod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</c:ser>
        <c:ser>
          <c:idx val="1"/>
          <c:order val="1"/>
          <c:tx>
            <c:strRef>
              <c:f>PLOT数!$Y$18</c:f>
              <c:strCache>
                <c:ptCount val="1"/>
                <c:pt idx="0">
                  <c:v>後半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(PLOT数!$Y$24,PLOT数!$AA$24)</c:f>
                <c:numCache>
                  <c:formatCode>General</c:formatCode>
                  <c:ptCount val="2"/>
                  <c:pt idx="0">
                    <c:v>1.154700538379251</c:v>
                  </c:pt>
                  <c:pt idx="1">
                    <c:v>3.785938897200183</c:v>
                  </c:pt>
                </c:numCache>
              </c:numRef>
            </c:plus>
            <c:minus>
              <c:numRef>
                <c:f>(PLOT数!$Y$24,PLOT数!$AA$24)</c:f>
                <c:numCache>
                  <c:formatCode>General</c:formatCode>
                  <c:ptCount val="2"/>
                  <c:pt idx="0">
                    <c:v>1.154700538379251</c:v>
                  </c:pt>
                  <c:pt idx="1">
                    <c:v>3.785938897200183</c:v>
                  </c:pt>
                </c:numCache>
              </c:numRef>
            </c:minus>
          </c:errBars>
          <c:cat>
            <c:strRef>
              <c:f>PLOT数!$X$17:$Y$17</c:f>
              <c:strCache>
                <c:ptCount val="2"/>
                <c:pt idx="0">
                  <c:v>UXPLOT</c:v>
                </c:pt>
                <c:pt idx="1">
                  <c:v>UXCURVE</c:v>
                </c:pt>
              </c:strCache>
            </c:strRef>
          </c:cat>
          <c:val>
            <c:numRef>
              <c:f>(PLOT数!$Y$20,PLOT数!$AA$20)</c:f>
              <c:numCache>
                <c:formatCode>General</c:formatCode>
                <c:ptCount val="2"/>
                <c:pt idx="0">
                  <c:v>3.666666666666666</c:v>
                </c:pt>
                <c:pt idx="1">
                  <c:v>4.666666666666667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513848"/>
        <c:axId val="2124318440"/>
      </c:barChart>
      <c:catAx>
        <c:axId val="-209851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18440"/>
        <c:crosses val="autoZero"/>
        <c:auto val="1"/>
        <c:lblAlgn val="ctr"/>
        <c:lblOffset val="100"/>
        <c:noMultiLvlLbl val="0"/>
      </c:catAx>
      <c:valAx>
        <c:axId val="2124318440"/>
        <c:scaling>
          <c:orientation val="minMax"/>
          <c:max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PLOT</a:t>
                </a:r>
                <a:r>
                  <a:rPr lang="ja-JP" altLang="en-US"/>
                  <a:t>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8513848"/>
        <c:crosses val="autoZero"/>
        <c:crossBetween val="between"/>
        <c:majorUnit val="2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グラフあり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PLOT数!$X$18</c:f>
              <c:strCache>
                <c:ptCount val="1"/>
                <c:pt idx="0">
                  <c:v>前半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(PLOT数!$X$25,PLOT数!$Z$25)</c:f>
                <c:numCache>
                  <c:formatCode>General</c:formatCode>
                  <c:ptCount val="2"/>
                  <c:pt idx="0">
                    <c:v>3.055050463303894</c:v>
                  </c:pt>
                  <c:pt idx="1">
                    <c:v>0.577350269189625</c:v>
                  </c:pt>
                </c:numCache>
              </c:numRef>
            </c:plus>
            <c:minus>
              <c:numRef>
                <c:f>(PLOT数!$X$25,PLOT数!$Z$25)</c:f>
                <c:numCache>
                  <c:formatCode>General</c:formatCode>
                  <c:ptCount val="2"/>
                  <c:pt idx="0">
                    <c:v>3.055050463303894</c:v>
                  </c:pt>
                  <c:pt idx="1">
                    <c:v>0.577350269189625</c:v>
                  </c:pt>
                </c:numCache>
              </c:numRef>
            </c:minus>
          </c:errBars>
          <c:cat>
            <c:strRef>
              <c:f>PLOT数!$X$17:$Y$17</c:f>
              <c:strCache>
                <c:ptCount val="2"/>
                <c:pt idx="0">
                  <c:v>UXPLOT</c:v>
                </c:pt>
                <c:pt idx="1">
                  <c:v>UXCURVE</c:v>
                </c:pt>
              </c:strCache>
            </c:strRef>
          </c:cat>
          <c:val>
            <c:numRef>
              <c:f>(PLOT数!$X$21,PLOT数!$Z$21)</c:f>
              <c:numCache>
                <c:formatCode>General</c:formatCode>
                <c:ptCount val="2"/>
                <c:pt idx="0">
                  <c:v>5.666666666666667</c:v>
                </c:pt>
                <c:pt idx="1">
                  <c:v>3.333333333333333</c:v>
                </c:pt>
              </c:numCache>
            </c:numRef>
          </c:val>
        </c:ser>
        <c:ser>
          <c:idx val="1"/>
          <c:order val="1"/>
          <c:tx>
            <c:strRef>
              <c:f>PLOT数!$Y$18</c:f>
              <c:strCache>
                <c:ptCount val="1"/>
                <c:pt idx="0">
                  <c:v>後半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(PLOT数!$Y$25,PLOT数!$AA$25)</c:f>
                <c:numCache>
                  <c:formatCode>General</c:formatCode>
                  <c:ptCount val="2"/>
                  <c:pt idx="0">
                    <c:v>0.577350269189625</c:v>
                  </c:pt>
                  <c:pt idx="1">
                    <c:v>1.0</c:v>
                  </c:pt>
                </c:numCache>
              </c:numRef>
            </c:plus>
            <c:minus>
              <c:numRef>
                <c:f>(PLOT数!$Y$25,PLOT数!$AA$25)</c:f>
                <c:numCache>
                  <c:formatCode>General</c:formatCode>
                  <c:ptCount val="2"/>
                  <c:pt idx="0">
                    <c:v>0.577350269189625</c:v>
                  </c:pt>
                  <c:pt idx="1">
                    <c:v>1.0</c:v>
                  </c:pt>
                </c:numCache>
              </c:numRef>
            </c:minus>
          </c:errBars>
          <c:cat>
            <c:strRef>
              <c:f>PLOT数!$X$17:$Y$17</c:f>
              <c:strCache>
                <c:ptCount val="2"/>
                <c:pt idx="0">
                  <c:v>UXPLOT</c:v>
                </c:pt>
                <c:pt idx="1">
                  <c:v>UXCURVE</c:v>
                </c:pt>
              </c:strCache>
            </c:strRef>
          </c:cat>
          <c:val>
            <c:numRef>
              <c:f>(PLOT数!$Y$21,PLOT数!$AA$21)</c:f>
              <c:numCache>
                <c:formatCode>General</c:formatCode>
                <c:ptCount val="2"/>
                <c:pt idx="0">
                  <c:v>4.333333333333332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278184"/>
        <c:axId val="-2143146824"/>
      </c:barChart>
      <c:catAx>
        <c:axId val="-206327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46824"/>
        <c:crosses val="autoZero"/>
        <c:auto val="1"/>
        <c:lblAlgn val="ctr"/>
        <c:lblOffset val="100"/>
        <c:noMultiLvlLbl val="0"/>
      </c:catAx>
      <c:valAx>
        <c:axId val="-2143146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PLOT</a:t>
                </a:r>
                <a:r>
                  <a:rPr lang="ja-JP" altLang="en-US"/>
                  <a:t>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3278184"/>
        <c:crosses val="autoZero"/>
        <c:crossBetween val="between"/>
        <c:majorUnit val="2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errBars>
            <c:errBarType val="both"/>
            <c:errValType val="cust"/>
            <c:noEndCap val="0"/>
            <c:plus>
              <c:numRef>
                <c:f>(相関係数!$K$12,相関係数!$E$12)</c:f>
                <c:numCache>
                  <c:formatCode>General</c:formatCode>
                  <c:ptCount val="2"/>
                  <c:pt idx="0">
                    <c:v>0.0622869241324562</c:v>
                  </c:pt>
                  <c:pt idx="1">
                    <c:v>0.179248922118436</c:v>
                  </c:pt>
                </c:numCache>
              </c:numRef>
            </c:plus>
            <c:minus>
              <c:numRef>
                <c:f>(相関係数!$K$12,相関係数!$E$12)</c:f>
                <c:numCache>
                  <c:formatCode>General</c:formatCode>
                  <c:ptCount val="2"/>
                  <c:pt idx="0">
                    <c:v>0.0622869241324562</c:v>
                  </c:pt>
                  <c:pt idx="1">
                    <c:v>0.179248922118436</c:v>
                  </c:pt>
                </c:numCache>
              </c:numRef>
            </c:minus>
          </c:errBars>
          <c:cat>
            <c:strRef>
              <c:f>(相関係数!$H$1,相関係数!$B$1)</c:f>
              <c:strCache>
                <c:ptCount val="2"/>
                <c:pt idx="0">
                  <c:v>グラフなし</c:v>
                </c:pt>
                <c:pt idx="1">
                  <c:v>グラフあり</c:v>
                </c:pt>
              </c:strCache>
            </c:strRef>
          </c:cat>
          <c:val>
            <c:numRef>
              <c:f>(相関係数!$K$11,相関係数!$E$11)</c:f>
              <c:numCache>
                <c:formatCode>General</c:formatCode>
                <c:ptCount val="2"/>
                <c:pt idx="0">
                  <c:v>0.895486758455729</c:v>
                </c:pt>
                <c:pt idx="1">
                  <c:v>0.589625117290605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354936"/>
        <c:axId val="-2142998792"/>
      </c:barChart>
      <c:catAx>
        <c:axId val="-214235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98792"/>
        <c:crosses val="autoZero"/>
        <c:auto val="1"/>
        <c:lblAlgn val="ctr"/>
        <c:lblOffset val="100"/>
        <c:noMultiLvlLbl val="0"/>
      </c:catAx>
      <c:valAx>
        <c:axId val="-2142998792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相関係数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-2142354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596900</xdr:colOff>
      <xdr:row>4</xdr:row>
      <xdr:rowOff>222250</xdr:rowOff>
    </xdr:from>
    <xdr:to>
      <xdr:col>21</xdr:col>
      <xdr:colOff>279400</xdr:colOff>
      <xdr:row>16</xdr:row>
      <xdr:rowOff>222250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749300</xdr:colOff>
      <xdr:row>20</xdr:row>
      <xdr:rowOff>95250</xdr:rowOff>
    </xdr:from>
    <xdr:to>
      <xdr:col>21</xdr:col>
      <xdr:colOff>431800</xdr:colOff>
      <xdr:row>32</xdr:row>
      <xdr:rowOff>95250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876300</xdr:colOff>
      <xdr:row>34</xdr:row>
      <xdr:rowOff>95250</xdr:rowOff>
    </xdr:from>
    <xdr:to>
      <xdr:col>21</xdr:col>
      <xdr:colOff>558800</xdr:colOff>
      <xdr:row>46</xdr:row>
      <xdr:rowOff>95250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444500</xdr:colOff>
      <xdr:row>0</xdr:row>
      <xdr:rowOff>0</xdr:rowOff>
    </xdr:from>
    <xdr:to>
      <xdr:col>31</xdr:col>
      <xdr:colOff>317500</xdr:colOff>
      <xdr:row>14</xdr:row>
      <xdr:rowOff>6350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139700</xdr:colOff>
      <xdr:row>14</xdr:row>
      <xdr:rowOff>139700</xdr:rowOff>
    </xdr:from>
    <xdr:to>
      <xdr:col>33</xdr:col>
      <xdr:colOff>457200</xdr:colOff>
      <xdr:row>28</xdr:row>
      <xdr:rowOff>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863600</xdr:colOff>
      <xdr:row>29</xdr:row>
      <xdr:rowOff>222250</xdr:rowOff>
    </xdr:from>
    <xdr:to>
      <xdr:col>33</xdr:col>
      <xdr:colOff>381000</xdr:colOff>
      <xdr:row>44</xdr:row>
      <xdr:rowOff>101600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127000</xdr:colOff>
      <xdr:row>26</xdr:row>
      <xdr:rowOff>133350</xdr:rowOff>
    </xdr:from>
    <xdr:to>
      <xdr:col>27</xdr:col>
      <xdr:colOff>190500</xdr:colOff>
      <xdr:row>38</xdr:row>
      <xdr:rowOff>190500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330200</xdr:colOff>
      <xdr:row>40</xdr:row>
      <xdr:rowOff>107950</xdr:rowOff>
    </xdr:from>
    <xdr:to>
      <xdr:col>27</xdr:col>
      <xdr:colOff>12700</xdr:colOff>
      <xdr:row>52</xdr:row>
      <xdr:rowOff>107950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171450</xdr:rowOff>
    </xdr:from>
    <xdr:to>
      <xdr:col>6</xdr:col>
      <xdr:colOff>558800</xdr:colOff>
      <xdr:row>28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15</xdr:row>
      <xdr:rowOff>222250</xdr:rowOff>
    </xdr:from>
    <xdr:to>
      <xdr:col>11</xdr:col>
      <xdr:colOff>965200</xdr:colOff>
      <xdr:row>27</xdr:row>
      <xdr:rowOff>222250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171450</xdr:rowOff>
    </xdr:from>
    <xdr:to>
      <xdr:col>6</xdr:col>
      <xdr:colOff>558800</xdr:colOff>
      <xdr:row>28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15</xdr:row>
      <xdr:rowOff>222250</xdr:rowOff>
    </xdr:from>
    <xdr:to>
      <xdr:col>11</xdr:col>
      <xdr:colOff>965200</xdr:colOff>
      <xdr:row>27</xdr:row>
      <xdr:rowOff>222250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596900</xdr:colOff>
      <xdr:row>4</xdr:row>
      <xdr:rowOff>222250</xdr:rowOff>
    </xdr:from>
    <xdr:to>
      <xdr:col>21</xdr:col>
      <xdr:colOff>279400</xdr:colOff>
      <xdr:row>16</xdr:row>
      <xdr:rowOff>222250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749300</xdr:colOff>
      <xdr:row>20</xdr:row>
      <xdr:rowOff>95250</xdr:rowOff>
    </xdr:from>
    <xdr:to>
      <xdr:col>21</xdr:col>
      <xdr:colOff>431800</xdr:colOff>
      <xdr:row>32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876300</xdr:colOff>
      <xdr:row>34</xdr:row>
      <xdr:rowOff>95250</xdr:rowOff>
    </xdr:from>
    <xdr:to>
      <xdr:col>21</xdr:col>
      <xdr:colOff>558800</xdr:colOff>
      <xdr:row>46</xdr:row>
      <xdr:rowOff>95250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0</xdr:row>
      <xdr:rowOff>0</xdr:rowOff>
    </xdr:from>
    <xdr:to>
      <xdr:col>4</xdr:col>
      <xdr:colOff>736600</xdr:colOff>
      <xdr:row>9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18</xdr:row>
      <xdr:rowOff>76200</xdr:rowOff>
    </xdr:from>
    <xdr:to>
      <xdr:col>8</xdr:col>
      <xdr:colOff>863600</xdr:colOff>
      <xdr:row>27</xdr:row>
      <xdr:rowOff>215900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0</xdr:row>
      <xdr:rowOff>0</xdr:rowOff>
    </xdr:from>
    <xdr:to>
      <xdr:col>8</xdr:col>
      <xdr:colOff>965200</xdr:colOff>
      <xdr:row>8</xdr:row>
      <xdr:rowOff>215900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18</xdr:row>
      <xdr:rowOff>114300</xdr:rowOff>
    </xdr:from>
    <xdr:to>
      <xdr:col>13</xdr:col>
      <xdr:colOff>76200</xdr:colOff>
      <xdr:row>27</xdr:row>
      <xdr:rowOff>177800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558800</xdr:colOff>
      <xdr:row>0</xdr:row>
      <xdr:rowOff>114300</xdr:rowOff>
    </xdr:from>
    <xdr:to>
      <xdr:col>13</xdr:col>
      <xdr:colOff>304800</xdr:colOff>
      <xdr:row>9</xdr:row>
      <xdr:rowOff>95250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952500</xdr:colOff>
      <xdr:row>18</xdr:row>
      <xdr:rowOff>101600</xdr:rowOff>
    </xdr:from>
    <xdr:to>
      <xdr:col>4</xdr:col>
      <xdr:colOff>723900</xdr:colOff>
      <xdr:row>28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9</xdr:row>
      <xdr:rowOff>120650</xdr:rowOff>
    </xdr:from>
    <xdr:to>
      <xdr:col>13</xdr:col>
      <xdr:colOff>698500</xdr:colOff>
      <xdr:row>23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koyamashohei/Dropbox/&#12498;&#12517;&#12540;&#12510;&#12531;&#12452;&#12531;&#12479;&#12540;&#12501;&#12455;&#12452;&#12473;&#30740;&#31350;&#23460;/UXPLOT-pro/&#20104;&#20633;&#23455;&#39443;(&#20986;&#21147;)/20151001-&#23665;&#20013;-&#12478;&#12531;&#12499;&#12464;&#12521;&#12501;&#12354;&#1242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koyamashohei/Dropbox/&#12498;&#12517;&#12540;&#12510;&#12531;&#12452;&#12531;&#12479;&#12540;&#12501;&#12455;&#12452;&#12473;&#30740;&#31350;&#23460;/UXPLOT-pro/&#20104;&#20633;&#23455;&#39443;(&#20986;&#21147;)/20151002-Selina-zonbi&#12464;&#12521;&#12501;&#12394;&#123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koyamashohei/Dropbox/&#12498;&#12517;&#12540;&#12510;&#12531;&#12452;&#12531;&#12479;&#12540;&#12501;&#12455;&#12452;&#12473;&#30740;&#31350;&#23460;/UXPLOT-pro/&#20104;&#20633;&#23455;&#39443;(&#20986;&#21147;)/20151002-Yoshifumi-zonbi&#12464;&#12521;&#12501;&#12354;&#1242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koyamashohei/Dropbox/&#12498;&#12517;&#12540;&#12510;&#12531;&#12452;&#12531;&#12479;&#12540;&#12501;&#12455;&#12452;&#12473;&#30740;&#31350;&#23460;/UXPLOT-pro/&#20104;&#20633;&#23455;&#39443;(&#20986;&#21147;)/20151015-&#33618;&#20117;&#20426;&#36020;-&#12478;&#12531;&#12499;&#12464;&#12521;&#12501;&#12394;&#1237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koyamashohei/Dropbox/&#12498;&#12517;&#12540;&#12510;&#12531;&#12452;&#12531;&#12479;&#12540;&#12501;&#12455;&#12452;&#12473;&#30740;&#31350;&#23460;/UXPLOT-pro/&#20104;&#20633;&#23455;&#39443;(&#20986;&#21147;)/20151015-&#26412;&#38291;&#31056;&#20316;-&#12512;&#12540;&#12499;&#12540;&#12464;&#12521;&#12501;&#12354;&#12426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koyamashohei/Dropbox/&#12498;&#12517;&#12540;&#12510;&#12531;&#12452;&#12531;&#12479;&#12540;&#12501;&#12455;&#12452;&#12473;&#30740;&#31350;&#23460;/UXPLOT-pro/&#20104;&#20633;&#23455;&#39443;(&#20986;&#21147;)/20151002-Bunin-zonbi&#12464;&#12521;&#12501;&#12394;&#1237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51001-山中-ゾンビグラフあり.ラグランジェ"/>
      <sheetName val="直線補完"/>
      <sheetName val="スプライト補完"/>
      <sheetName val="Sheet1"/>
    </sheetNames>
    <sheetDataSet>
      <sheetData sheetId="0" refreshError="1"/>
      <sheetData sheetId="1" refreshError="1"/>
      <sheetData sheetId="2">
        <row r="1">
          <cell r="H1" t="str">
            <v>UXPLOT</v>
          </cell>
          <cell r="J1" t="str">
            <v>UXCURVE</v>
          </cell>
        </row>
        <row r="2">
          <cell r="G2">
            <v>0</v>
          </cell>
          <cell r="H2">
            <v>27.9</v>
          </cell>
          <cell r="I2">
            <v>0</v>
          </cell>
          <cell r="J2">
            <v>21</v>
          </cell>
        </row>
        <row r="3">
          <cell r="G3">
            <v>0.67</v>
          </cell>
          <cell r="H3">
            <v>-42.8</v>
          </cell>
          <cell r="I3">
            <v>0.67</v>
          </cell>
          <cell r="J3">
            <v>-34.553385000000006</v>
          </cell>
        </row>
        <row r="4">
          <cell r="G4">
            <v>0.97</v>
          </cell>
          <cell r="H4">
            <v>-62.3</v>
          </cell>
          <cell r="I4">
            <v>0.97</v>
          </cell>
          <cell r="J4">
            <v>-61.455335000000005</v>
          </cell>
        </row>
        <row r="5">
          <cell r="G5">
            <v>1</v>
          </cell>
          <cell r="H5">
            <v>-62.521210693016322</v>
          </cell>
          <cell r="I5">
            <v>1</v>
          </cell>
          <cell r="J5">
            <v>-64</v>
          </cell>
        </row>
        <row r="6">
          <cell r="G6">
            <v>1.85</v>
          </cell>
          <cell r="H6">
            <v>-50.2</v>
          </cell>
          <cell r="I6">
            <v>1.85</v>
          </cell>
          <cell r="J6">
            <v>-61.21660416666667</v>
          </cell>
        </row>
        <row r="7">
          <cell r="G7">
            <v>2</v>
          </cell>
          <cell r="H7">
            <v>-39.966393416692377</v>
          </cell>
          <cell r="I7">
            <v>2</v>
          </cell>
          <cell r="J7">
            <v>-59</v>
          </cell>
        </row>
        <row r="8">
          <cell r="G8">
            <v>3.2</v>
          </cell>
          <cell r="H8">
            <v>20.5</v>
          </cell>
          <cell r="I8">
            <v>3.2</v>
          </cell>
          <cell r="J8">
            <v>-16.882666666666662</v>
          </cell>
        </row>
        <row r="9">
          <cell r="G9">
            <v>3.6</v>
          </cell>
          <cell r="H9">
            <v>-29.1</v>
          </cell>
          <cell r="I9">
            <v>3.6</v>
          </cell>
          <cell r="J9">
            <v>-3.9386666666666645</v>
          </cell>
        </row>
        <row r="10">
          <cell r="G10">
            <v>4</v>
          </cell>
          <cell r="H10">
            <v>-78.3</v>
          </cell>
          <cell r="I10">
            <v>4</v>
          </cell>
          <cell r="J10">
            <v>7</v>
          </cell>
        </row>
        <row r="11">
          <cell r="G11">
            <v>4.9000000000000004</v>
          </cell>
          <cell r="H11">
            <v>-90</v>
          </cell>
          <cell r="I11">
            <v>4.9000000000000004</v>
          </cell>
          <cell r="J11">
            <v>-22.724000000000011</v>
          </cell>
        </row>
        <row r="12">
          <cell r="G12">
            <v>5.5</v>
          </cell>
          <cell r="H12">
            <v>-43.571467495515577</v>
          </cell>
          <cell r="I12">
            <v>5.5</v>
          </cell>
          <cell r="J12">
            <v>-38</v>
          </cell>
        </row>
        <row r="13">
          <cell r="G13">
            <v>6.5</v>
          </cell>
          <cell r="H13">
            <v>51</v>
          </cell>
          <cell r="I13">
            <v>6.5</v>
          </cell>
          <cell r="J13">
            <v>32.256481007377062</v>
          </cell>
        </row>
        <row r="14">
          <cell r="G14">
            <v>7</v>
          </cell>
          <cell r="H14">
            <v>65.501611320891044</v>
          </cell>
          <cell r="I14">
            <v>7</v>
          </cell>
          <cell r="J14">
            <v>73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151002-Selina-zonbiグラフなし.csv"/>
      <sheetName val="直線補完"/>
      <sheetName val="スプライン補完"/>
    </sheetNames>
    <sheetDataSet>
      <sheetData sheetId="0" refreshError="1"/>
      <sheetData sheetId="1" refreshError="1"/>
      <sheetData sheetId="2">
        <row r="1">
          <cell r="H1" t="str">
            <v>UXPLOT</v>
          </cell>
          <cell r="I1" t="str">
            <v>UXCURVE</v>
          </cell>
        </row>
        <row r="2">
          <cell r="G2">
            <v>0</v>
          </cell>
          <cell r="H2">
            <v>0</v>
          </cell>
          <cell r="I2">
            <v>0</v>
          </cell>
        </row>
        <row r="3">
          <cell r="G3">
            <v>0.4</v>
          </cell>
          <cell r="H3">
            <v>-20.263232912212509</v>
          </cell>
          <cell r="I3">
            <v>-34</v>
          </cell>
        </row>
        <row r="4">
          <cell r="G4">
            <v>0.7</v>
          </cell>
          <cell r="H4">
            <v>-42.999999999999993</v>
          </cell>
          <cell r="I4">
            <v>-56.516888888888886</v>
          </cell>
        </row>
        <row r="5">
          <cell r="G5">
            <v>0.9</v>
          </cell>
          <cell r="H5">
            <v>-65.599999999999994</v>
          </cell>
          <cell r="I5">
            <v>-70</v>
          </cell>
        </row>
        <row r="6">
          <cell r="G6">
            <v>1.9</v>
          </cell>
          <cell r="H6">
            <v>-63.913802083333323</v>
          </cell>
          <cell r="I6">
            <v>-75.000000000000014</v>
          </cell>
        </row>
        <row r="7">
          <cell r="G7">
            <v>2.5</v>
          </cell>
          <cell r="H7">
            <v>-40.6</v>
          </cell>
          <cell r="I7">
            <v>-45.181818181818187</v>
          </cell>
        </row>
        <row r="8">
          <cell r="G8">
            <v>2.7</v>
          </cell>
          <cell r="H8">
            <v>-25.180883672248786</v>
          </cell>
          <cell r="I8">
            <v>-34</v>
          </cell>
        </row>
        <row r="9">
          <cell r="G9">
            <v>3.3</v>
          </cell>
          <cell r="H9">
            <v>20.5</v>
          </cell>
          <cell r="I9">
            <v>3.8613445378151177</v>
          </cell>
        </row>
        <row r="10">
          <cell r="G10">
            <v>4.0999999999999996</v>
          </cell>
          <cell r="H10">
            <v>20.855677493494895</v>
          </cell>
          <cell r="I10">
            <v>51</v>
          </cell>
        </row>
        <row r="11">
          <cell r="G11">
            <v>4.4000000000000004</v>
          </cell>
          <cell r="H11">
            <v>18.399999999999999</v>
          </cell>
          <cell r="I11">
            <v>55.370615079365095</v>
          </cell>
        </row>
        <row r="12">
          <cell r="G12">
            <v>6.1</v>
          </cell>
          <cell r="H12">
            <v>33.820873002234045</v>
          </cell>
          <cell r="I12">
            <v>55</v>
          </cell>
        </row>
        <row r="13">
          <cell r="G13">
            <v>6.7</v>
          </cell>
          <cell r="H13">
            <v>38.299999999999997</v>
          </cell>
          <cell r="I13">
            <v>38.832137628095332</v>
          </cell>
        </row>
        <row r="14">
          <cell r="G14">
            <v>6.8</v>
          </cell>
          <cell r="H14">
            <v>38.011553857382168</v>
          </cell>
          <cell r="I14">
            <v>36.000000000000057</v>
          </cell>
        </row>
        <row r="15">
          <cell r="G15">
            <v>6.9</v>
          </cell>
          <cell r="H15">
            <v>37.700000000000003</v>
          </cell>
          <cell r="I15">
            <v>35.149414524044339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0151002-Yoshifumi-zonbiグラフあり.c"/>
      <sheetName val="直線補完"/>
      <sheetName val="スプライン補完"/>
    </sheetNames>
    <sheetDataSet>
      <sheetData sheetId="0" refreshError="1"/>
      <sheetData sheetId="1" refreshError="1"/>
      <sheetData sheetId="2">
        <row r="1">
          <cell r="H1" t="str">
            <v>UXPLOT</v>
          </cell>
          <cell r="I1" t="str">
            <v>UXCURVE</v>
          </cell>
        </row>
        <row r="2">
          <cell r="G2">
            <v>0</v>
          </cell>
          <cell r="H2">
            <v>43.2</v>
          </cell>
          <cell r="I2">
            <v>50</v>
          </cell>
        </row>
        <row r="3">
          <cell r="G3">
            <v>0.7</v>
          </cell>
          <cell r="H3">
            <v>-64</v>
          </cell>
          <cell r="I3">
            <v>-52.000000000000014</v>
          </cell>
        </row>
        <row r="4">
          <cell r="G4">
            <v>1.3</v>
          </cell>
          <cell r="H4">
            <v>48.599999999999994</v>
          </cell>
          <cell r="I4">
            <v>1.4210854715202004E-14</v>
          </cell>
        </row>
        <row r="5">
          <cell r="G5">
            <v>4.7</v>
          </cell>
          <cell r="H5">
            <v>48.2</v>
          </cell>
          <cell r="I5">
            <v>-69.623786008230468</v>
          </cell>
        </row>
        <row r="6">
          <cell r="G6">
            <v>5</v>
          </cell>
          <cell r="H6">
            <v>-50.2</v>
          </cell>
          <cell r="I6">
            <v>-72.837717479809001</v>
          </cell>
        </row>
        <row r="7">
          <cell r="G7">
            <v>5.8</v>
          </cell>
          <cell r="H7">
            <v>-12.427731092437028</v>
          </cell>
          <cell r="I7">
            <v>-72</v>
          </cell>
        </row>
        <row r="8">
          <cell r="G8">
            <v>6.4</v>
          </cell>
          <cell r="H8">
            <v>52.9</v>
          </cell>
          <cell r="I8">
            <v>9.9160149870814536</v>
          </cell>
        </row>
        <row r="9">
          <cell r="G9">
            <v>6.8</v>
          </cell>
          <cell r="H9">
            <v>48.800000000000011</v>
          </cell>
          <cell r="I9">
            <v>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51015-荒井俊貴-ゾンビグラフなし.csv"/>
      <sheetName val="直線補完"/>
      <sheetName val="スプライン補完"/>
    </sheetNames>
    <sheetDataSet>
      <sheetData sheetId="0" refreshError="1"/>
      <sheetData sheetId="1" refreshError="1"/>
      <sheetData sheetId="2">
        <row r="1">
          <cell r="G1" t="str">
            <v>UXPLOT</v>
          </cell>
          <cell r="H1" t="str">
            <v>UXCURVE</v>
          </cell>
        </row>
        <row r="2">
          <cell r="F2">
            <v>0</v>
          </cell>
          <cell r="G2">
            <v>43.2</v>
          </cell>
          <cell r="H2">
            <v>20</v>
          </cell>
        </row>
        <row r="3">
          <cell r="F3">
            <v>0.9</v>
          </cell>
          <cell r="G3">
            <v>42.650644472279687</v>
          </cell>
          <cell r="H3">
            <v>38</v>
          </cell>
        </row>
        <row r="4">
          <cell r="F4">
            <v>0.93</v>
          </cell>
          <cell r="G4">
            <v>42</v>
          </cell>
          <cell r="H4">
            <v>35.938013442095588</v>
          </cell>
        </row>
        <row r="5">
          <cell r="F5">
            <v>1.5</v>
          </cell>
          <cell r="G5">
            <v>-17.200000000000003</v>
          </cell>
          <cell r="H5">
            <v>-5.8483455882352953</v>
          </cell>
        </row>
        <row r="6">
          <cell r="F6">
            <v>1.7</v>
          </cell>
          <cell r="G6">
            <v>-4.1316798207506888</v>
          </cell>
          <cell r="H6">
            <v>-18.000000000000004</v>
          </cell>
        </row>
        <row r="7">
          <cell r="F7">
            <v>2.1</v>
          </cell>
          <cell r="G7">
            <v>28.899999999999995</v>
          </cell>
          <cell r="H7">
            <v>11.121411483253597</v>
          </cell>
        </row>
        <row r="8">
          <cell r="F8">
            <v>2.5</v>
          </cell>
          <cell r="G8">
            <v>13.99895033763657</v>
          </cell>
          <cell r="H8">
            <v>42</v>
          </cell>
        </row>
        <row r="9">
          <cell r="F9">
            <v>3.38</v>
          </cell>
          <cell r="G9">
            <v>-26.2</v>
          </cell>
          <cell r="H9">
            <v>-5.7914736842105121</v>
          </cell>
        </row>
        <row r="10">
          <cell r="F10">
            <v>3.6</v>
          </cell>
          <cell r="G10">
            <v>-12.882937787150011</v>
          </cell>
          <cell r="H10">
            <v>-19.000000000000004</v>
          </cell>
        </row>
        <row r="11">
          <cell r="F11">
            <v>4.0999999999999996</v>
          </cell>
          <cell r="G11">
            <v>22.476778986478667</v>
          </cell>
          <cell r="H11">
            <v>-24</v>
          </cell>
        </row>
        <row r="12">
          <cell r="F12">
            <v>4.25</v>
          </cell>
          <cell r="G12">
            <v>33.4</v>
          </cell>
          <cell r="H12">
            <v>-10.648259943181802</v>
          </cell>
        </row>
        <row r="13">
          <cell r="F13">
            <v>4.6900000000000004</v>
          </cell>
          <cell r="G13">
            <v>55.699999999999996</v>
          </cell>
          <cell r="H13">
            <v>31.13933959385524</v>
          </cell>
        </row>
        <row r="14">
          <cell r="F14">
            <v>4.7</v>
          </cell>
          <cell r="G14">
            <v>56.075379313310691</v>
          </cell>
          <cell r="H14">
            <v>32</v>
          </cell>
        </row>
        <row r="15">
          <cell r="F15">
            <v>4.9000000000000004</v>
          </cell>
          <cell r="G15">
            <v>63.128406668007209</v>
          </cell>
          <cell r="H15">
            <v>37</v>
          </cell>
        </row>
        <row r="16">
          <cell r="F16">
            <v>4.97</v>
          </cell>
          <cell r="G16">
            <v>65.399999999999991</v>
          </cell>
          <cell r="H16">
            <v>39.774406249999984</v>
          </cell>
        </row>
        <row r="17">
          <cell r="F17">
            <v>5.0999999999999996</v>
          </cell>
          <cell r="G17">
            <v>66.486978121779075</v>
          </cell>
          <cell r="H17">
            <v>45.000000000000007</v>
          </cell>
        </row>
        <row r="18">
          <cell r="F18">
            <v>5.4</v>
          </cell>
          <cell r="G18">
            <v>67.947093809259684</v>
          </cell>
          <cell r="H18">
            <v>52</v>
          </cell>
        </row>
        <row r="19">
          <cell r="F19">
            <v>5.7</v>
          </cell>
          <cell r="G19">
            <v>68.368667573265171</v>
          </cell>
          <cell r="H19">
            <v>58</v>
          </cell>
        </row>
        <row r="20">
          <cell r="F20">
            <v>6.2</v>
          </cell>
          <cell r="G20">
            <v>68.183862102608558</v>
          </cell>
          <cell r="H20">
            <v>69</v>
          </cell>
        </row>
        <row r="21">
          <cell r="F21">
            <v>6.33</v>
          </cell>
          <cell r="G21">
            <v>68.2</v>
          </cell>
          <cell r="H21">
            <v>69.888526533513186</v>
          </cell>
        </row>
        <row r="22">
          <cell r="F22">
            <v>6.85</v>
          </cell>
          <cell r="G22">
            <v>75.600000000000051</v>
          </cell>
          <cell r="H22">
            <v>71.871829856395479</v>
          </cell>
        </row>
        <row r="23">
          <cell r="F23">
            <v>6.9</v>
          </cell>
          <cell r="G23">
            <v>75.844432103942538</v>
          </cell>
          <cell r="H23">
            <v>72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20151015-本間祐作-ムービー.csv"/>
      <sheetName val="直線補完"/>
      <sheetName val="スプライン補完"/>
    </sheetNames>
    <sheetDataSet>
      <sheetData sheetId="0" refreshError="1"/>
      <sheetData sheetId="1" refreshError="1"/>
      <sheetData sheetId="2">
        <row r="1">
          <cell r="G1" t="str">
            <v>UXPLOT</v>
          </cell>
          <cell r="H1" t="str">
            <v>UXCURVE</v>
          </cell>
        </row>
        <row r="2">
          <cell r="F2">
            <v>0</v>
          </cell>
          <cell r="G2">
            <v>28.6</v>
          </cell>
          <cell r="H2">
            <v>45</v>
          </cell>
        </row>
        <row r="3">
          <cell r="F3">
            <v>0.35</v>
          </cell>
          <cell r="G3">
            <v>-21.5</v>
          </cell>
          <cell r="H3">
            <v>20.174136766975305</v>
          </cell>
        </row>
        <row r="4">
          <cell r="F4">
            <v>0.63</v>
          </cell>
          <cell r="G4">
            <v>-35.9</v>
          </cell>
          <cell r="H4">
            <v>0.38972444852940669</v>
          </cell>
        </row>
        <row r="5">
          <cell r="F5">
            <v>0.87</v>
          </cell>
          <cell r="G5">
            <v>13.5</v>
          </cell>
          <cell r="H5">
            <v>-13.773612316176475</v>
          </cell>
        </row>
        <row r="6">
          <cell r="F6">
            <v>1.1299999999999999</v>
          </cell>
          <cell r="G6">
            <v>2.6999999999999993</v>
          </cell>
          <cell r="H6">
            <v>-23.646426264070442</v>
          </cell>
        </row>
        <row r="7">
          <cell r="F7">
            <v>1.2</v>
          </cell>
          <cell r="G7">
            <v>5.8643119307141802</v>
          </cell>
          <cell r="H7">
            <v>-25</v>
          </cell>
        </row>
        <row r="8">
          <cell r="F8">
            <v>1.7</v>
          </cell>
          <cell r="G8">
            <v>36.647141240444284</v>
          </cell>
          <cell r="H8">
            <v>59.000000000000014</v>
          </cell>
        </row>
        <row r="9">
          <cell r="F9">
            <v>1.77</v>
          </cell>
          <cell r="G9">
            <v>41</v>
          </cell>
          <cell r="H9">
            <v>57.521580613830622</v>
          </cell>
        </row>
        <row r="10">
          <cell r="F10">
            <v>2.78</v>
          </cell>
          <cell r="G10">
            <v>13</v>
          </cell>
          <cell r="H10">
            <v>-11.777230769230751</v>
          </cell>
        </row>
        <row r="11">
          <cell r="F11">
            <v>2.95</v>
          </cell>
          <cell r="G11">
            <v>-7.1000000000000014</v>
          </cell>
          <cell r="H11">
            <v>-27.43590784215786</v>
          </cell>
        </row>
        <row r="12">
          <cell r="F12">
            <v>3</v>
          </cell>
          <cell r="G12">
            <v>-3.9996152307076756</v>
          </cell>
          <cell r="H12">
            <v>-32</v>
          </cell>
        </row>
        <row r="13">
          <cell r="F13">
            <v>3.3</v>
          </cell>
          <cell r="G13">
            <v>19.399999999999999</v>
          </cell>
          <cell r="H13">
            <v>-37.364672166499417</v>
          </cell>
        </row>
        <row r="14">
          <cell r="F14">
            <v>3.6</v>
          </cell>
          <cell r="G14">
            <v>-29.300000000000004</v>
          </cell>
          <cell r="H14">
            <v>-41.335192402218134</v>
          </cell>
        </row>
        <row r="15">
          <cell r="F15">
            <v>4.58</v>
          </cell>
          <cell r="G15">
            <v>23.6</v>
          </cell>
          <cell r="H15">
            <v>-47.267156438126072</v>
          </cell>
        </row>
        <row r="16">
          <cell r="F16">
            <v>5.0199999999999996</v>
          </cell>
          <cell r="G16">
            <v>-51.2</v>
          </cell>
          <cell r="H16">
            <v>-47.876434218521318</v>
          </cell>
        </row>
        <row r="17">
          <cell r="F17">
            <v>5.2</v>
          </cell>
          <cell r="G17">
            <v>-43.168909275647309</v>
          </cell>
          <cell r="H17">
            <v>-48</v>
          </cell>
        </row>
        <row r="18">
          <cell r="F18">
            <v>5.83</v>
          </cell>
          <cell r="G18">
            <v>14.999999999999998</v>
          </cell>
          <cell r="H18">
            <v>-48.811468570304513</v>
          </cell>
        </row>
        <row r="19">
          <cell r="F19">
            <v>6.15</v>
          </cell>
          <cell r="G19">
            <v>39.7999999999995</v>
          </cell>
          <cell r="H19">
            <v>-49.209877160778582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20151002-Bunin-zonbiグラフなし.csv"/>
      <sheetName val="直線補完"/>
      <sheetName val="スプライン補完"/>
    </sheetNames>
    <sheetDataSet>
      <sheetData sheetId="0" refreshError="1"/>
      <sheetData sheetId="1" refreshError="1"/>
      <sheetData sheetId="2">
        <row r="1">
          <cell r="H1" t="str">
            <v>UXPLOT</v>
          </cell>
          <cell r="I1" t="str">
            <v>UXCURVE</v>
          </cell>
        </row>
        <row r="2">
          <cell r="G2">
            <v>0</v>
          </cell>
          <cell r="H2">
            <v>37</v>
          </cell>
          <cell r="I2">
            <v>34.000000000000014</v>
          </cell>
        </row>
        <row r="3">
          <cell r="G3">
            <v>0.3</v>
          </cell>
          <cell r="H3">
            <v>-19.100000000000001</v>
          </cell>
          <cell r="I3">
            <v>-30.337109374999997</v>
          </cell>
        </row>
        <row r="4">
          <cell r="G4">
            <v>0.4</v>
          </cell>
          <cell r="H4">
            <v>-31.324346641013314</v>
          </cell>
          <cell r="I4">
            <v>-54.999999999999993</v>
          </cell>
        </row>
        <row r="5">
          <cell r="G5">
            <v>0.6</v>
          </cell>
          <cell r="H5">
            <v>-52.3</v>
          </cell>
          <cell r="I5">
            <v>-61.139368206521731</v>
          </cell>
        </row>
        <row r="6">
          <cell r="G6">
            <v>1.7</v>
          </cell>
          <cell r="H6">
            <v>-17.8</v>
          </cell>
          <cell r="I6">
            <v>-36.735033118206516</v>
          </cell>
        </row>
        <row r="7">
          <cell r="G7">
            <v>2</v>
          </cell>
          <cell r="H7">
            <v>-23.434052669093994</v>
          </cell>
          <cell r="I7">
            <v>-21.999999999999996</v>
          </cell>
        </row>
        <row r="8">
          <cell r="G8">
            <v>2.8</v>
          </cell>
          <cell r="H8">
            <v>-41.8</v>
          </cell>
          <cell r="I8">
            <v>-33.388349257470026</v>
          </cell>
        </row>
        <row r="9">
          <cell r="G9">
            <v>4.3</v>
          </cell>
          <cell r="H9">
            <v>-16.399999999999999</v>
          </cell>
          <cell r="I9">
            <v>-54.135396862139913</v>
          </cell>
        </row>
        <row r="10">
          <cell r="G10">
            <v>4.9000000000000004</v>
          </cell>
          <cell r="H10">
            <v>-56.6</v>
          </cell>
          <cell r="I10">
            <v>-57.825840300143135</v>
          </cell>
        </row>
        <row r="11">
          <cell r="G11">
            <v>5</v>
          </cell>
          <cell r="H11">
            <v>-54.357838308852678</v>
          </cell>
          <cell r="I11">
            <v>-58</v>
          </cell>
        </row>
        <row r="12">
          <cell r="G12">
            <v>6.4</v>
          </cell>
          <cell r="H12">
            <v>13.499999999999886</v>
          </cell>
          <cell r="I12">
            <v>16.330246273768552</v>
          </cell>
        </row>
        <row r="13">
          <cell r="G13">
            <v>6.5</v>
          </cell>
          <cell r="H13">
            <v>15.092895100845643</v>
          </cell>
          <cell r="I13">
            <v>21.999999999999886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E18" workbookViewId="0">
      <selection activeCell="L33" sqref="L33"/>
    </sheetView>
  </sheetViews>
  <sheetFormatPr baseColWidth="12" defaultRowHeight="18" x14ac:dyDescent="0"/>
  <cols>
    <col min="1" max="9" width="12.83203125" style="7"/>
    <col min="10" max="10" width="14.83203125" style="7" customWidth="1"/>
    <col min="11" max="16384" width="12.83203125" style="7"/>
  </cols>
  <sheetData>
    <row r="1" spans="1:25">
      <c r="A1" s="1"/>
      <c r="B1" s="1" t="s">
        <v>1</v>
      </c>
      <c r="C1" s="1" t="s">
        <v>4</v>
      </c>
      <c r="D1" s="1" t="s">
        <v>5</v>
      </c>
    </row>
    <row r="2" spans="1:25">
      <c r="H2" s="7" t="s">
        <v>28</v>
      </c>
      <c r="I2" s="1" t="s">
        <v>5</v>
      </c>
    </row>
    <row r="3" spans="1:25">
      <c r="H3" s="7">
        <f>AVERAGE(H8:H10,H12:H14)</f>
        <v>9.3333333333333339</v>
      </c>
      <c r="I3" s="7">
        <f>AVERAGE(I8:I10,I12:I14)</f>
        <v>7</v>
      </c>
    </row>
    <row r="6" spans="1:25">
      <c r="H6" s="62" t="s">
        <v>12</v>
      </c>
      <c r="I6" s="62"/>
      <c r="J6" s="2" t="s">
        <v>19</v>
      </c>
      <c r="K6" s="3"/>
    </row>
    <row r="7" spans="1:25">
      <c r="E7" s="1"/>
      <c r="F7" s="1"/>
      <c r="G7" s="1" t="s">
        <v>1</v>
      </c>
      <c r="H7" s="1" t="s">
        <v>4</v>
      </c>
      <c r="I7" s="1" t="s">
        <v>5</v>
      </c>
      <c r="J7" s="1" t="s">
        <v>4</v>
      </c>
      <c r="K7" s="1"/>
      <c r="W7" s="25" t="s">
        <v>55</v>
      </c>
      <c r="X7" s="25" t="s">
        <v>4</v>
      </c>
      <c r="Y7" s="25" t="s">
        <v>5</v>
      </c>
    </row>
    <row r="8" spans="1:25">
      <c r="E8" s="60" t="s">
        <v>10</v>
      </c>
      <c r="F8" s="4" t="s">
        <v>3</v>
      </c>
      <c r="G8" s="4">
        <v>0.9173012195085759</v>
      </c>
      <c r="H8" s="4">
        <v>8</v>
      </c>
      <c r="I8" s="4">
        <v>5</v>
      </c>
      <c r="J8" s="4">
        <v>3</v>
      </c>
      <c r="K8" s="67" t="s">
        <v>10</v>
      </c>
      <c r="W8" s="25" t="s">
        <v>53</v>
      </c>
      <c r="X8" s="25">
        <v>8.6666666666666661</v>
      </c>
      <c r="Y8" s="25">
        <v>8.6666666666666661</v>
      </c>
    </row>
    <row r="9" spans="1:25">
      <c r="E9" s="60"/>
      <c r="F9" s="4" t="s">
        <v>6</v>
      </c>
      <c r="G9" s="4">
        <v>0.95236462265314126</v>
      </c>
      <c r="H9" s="4">
        <v>8</v>
      </c>
      <c r="I9" s="4">
        <v>8</v>
      </c>
      <c r="J9" s="4">
        <v>0</v>
      </c>
      <c r="K9" s="67"/>
      <c r="W9" s="25" t="s">
        <v>54</v>
      </c>
      <c r="X9" s="25">
        <v>10</v>
      </c>
      <c r="Y9" s="25">
        <v>5.333333333333333</v>
      </c>
    </row>
    <row r="10" spans="1:25">
      <c r="E10" s="60"/>
      <c r="F10" s="4" t="s">
        <v>8</v>
      </c>
      <c r="G10" s="4">
        <v>0.83585367135761224</v>
      </c>
      <c r="H10" s="4">
        <v>10</v>
      </c>
      <c r="I10" s="4">
        <v>13</v>
      </c>
      <c r="J10" s="4">
        <v>-3</v>
      </c>
      <c r="K10" s="67"/>
      <c r="L10" s="6" t="s">
        <v>20</v>
      </c>
      <c r="M10" s="2" t="s">
        <v>21</v>
      </c>
      <c r="N10" s="3"/>
    </row>
    <row r="11" spans="1:25">
      <c r="E11" s="1"/>
      <c r="F11" s="1" t="s">
        <v>11</v>
      </c>
      <c r="G11" s="1">
        <f>AVERAGE(G8:G10)</f>
        <v>0.9018398378397765</v>
      </c>
      <c r="H11" s="1">
        <f t="shared" ref="H11" si="0">AVERAGE(H8:H10)</f>
        <v>8.6666666666666661</v>
      </c>
      <c r="I11" s="1">
        <f>AVERAGE(I8:I10)</f>
        <v>8.6666666666666661</v>
      </c>
      <c r="J11" s="1">
        <f>AVERAGE(J8:J10)</f>
        <v>0</v>
      </c>
      <c r="L11" s="8">
        <f>STDEV(J8:J10)</f>
        <v>3</v>
      </c>
      <c r="M11" s="8">
        <f>STDEVP(J8:J10)</f>
        <v>2.4494897427831779</v>
      </c>
      <c r="W11" s="25" t="s">
        <v>56</v>
      </c>
      <c r="X11" s="25" t="s">
        <v>4</v>
      </c>
      <c r="Y11" s="25" t="s">
        <v>5</v>
      </c>
    </row>
    <row r="12" spans="1:25">
      <c r="E12" s="61" t="s">
        <v>0</v>
      </c>
      <c r="F12" s="5" t="s">
        <v>2</v>
      </c>
      <c r="G12" s="5">
        <v>0.73935904252407469</v>
      </c>
      <c r="H12" s="5">
        <v>9</v>
      </c>
      <c r="I12" s="5">
        <v>6</v>
      </c>
      <c r="J12" s="4">
        <v>3</v>
      </c>
      <c r="K12" s="68" t="s">
        <v>0</v>
      </c>
      <c r="W12" s="25" t="s">
        <v>53</v>
      </c>
      <c r="X12" s="25">
        <f>STDEV(H8:H10)</f>
        <v>1.1547005383792495</v>
      </c>
      <c r="Y12" s="25">
        <f>STDEV(I8:I10)</f>
        <v>4.0414518843273797</v>
      </c>
    </row>
    <row r="13" spans="1:25">
      <c r="E13" s="61"/>
      <c r="F13" s="5" t="s">
        <v>7</v>
      </c>
      <c r="G13" s="5">
        <v>0.63851190130909063</v>
      </c>
      <c r="H13" s="5">
        <v>7</v>
      </c>
      <c r="I13" s="5">
        <v>5</v>
      </c>
      <c r="J13" s="4">
        <v>2</v>
      </c>
      <c r="K13" s="68"/>
      <c r="W13" s="25" t="s">
        <v>54</v>
      </c>
      <c r="X13" s="25">
        <f>STDEV(H12:H14)</f>
        <v>3.6055512754639891</v>
      </c>
      <c r="Y13" s="25">
        <f>STDEV(I12:I14)</f>
        <v>0.57735026918962584</v>
      </c>
    </row>
    <row r="14" spans="1:25">
      <c r="E14" s="61"/>
      <c r="F14" s="5" t="s">
        <v>9</v>
      </c>
      <c r="G14" s="5">
        <v>0.39100440803864944</v>
      </c>
      <c r="H14" s="5">
        <v>14</v>
      </c>
      <c r="I14" s="5">
        <v>5</v>
      </c>
      <c r="J14" s="4">
        <v>9</v>
      </c>
      <c r="K14" s="68"/>
      <c r="L14" s="6" t="s">
        <v>20</v>
      </c>
      <c r="M14" s="2" t="s">
        <v>21</v>
      </c>
    </row>
    <row r="15" spans="1:25">
      <c r="E15" s="1"/>
      <c r="F15" s="1" t="s">
        <v>11</v>
      </c>
      <c r="G15" s="1">
        <f>AVERAGE(G12:G14)</f>
        <v>0.58962511729060496</v>
      </c>
      <c r="H15" s="1">
        <f t="shared" ref="H15:I15" si="1">AVERAGE(H12:H14)</f>
        <v>10</v>
      </c>
      <c r="I15" s="1">
        <f t="shared" si="1"/>
        <v>5.333333333333333</v>
      </c>
      <c r="J15" s="1">
        <f>AVERAGE(J12:J14)</f>
        <v>4.666666666666667</v>
      </c>
      <c r="L15" s="8">
        <f>STDEV(J12:J14)</f>
        <v>3.7859388972001828</v>
      </c>
      <c r="M15" s="8">
        <f>STDEVP(J12:J14)</f>
        <v>3.0912061651652345</v>
      </c>
    </row>
    <row r="17" spans="4:28">
      <c r="N17" s="7" t="s">
        <v>26</v>
      </c>
      <c r="O17" s="7" t="s">
        <v>27</v>
      </c>
      <c r="X17" s="7" t="s">
        <v>61</v>
      </c>
      <c r="Y17" s="7" t="s">
        <v>62</v>
      </c>
    </row>
    <row r="18" spans="4:28">
      <c r="F18" s="62" t="s">
        <v>12</v>
      </c>
      <c r="G18" s="62"/>
      <c r="H18" s="62"/>
      <c r="I18" s="62"/>
      <c r="M18" s="7" t="s">
        <v>24</v>
      </c>
      <c r="N18" s="1">
        <v>1</v>
      </c>
      <c r="O18" s="1">
        <v>2</v>
      </c>
      <c r="P18" s="1" t="s">
        <v>22</v>
      </c>
      <c r="W18" s="25"/>
      <c r="X18" s="25" t="s">
        <v>59</v>
      </c>
      <c r="Y18" s="25" t="s">
        <v>60</v>
      </c>
      <c r="Z18" s="25" t="s">
        <v>59</v>
      </c>
      <c r="AA18" s="25" t="s">
        <v>60</v>
      </c>
    </row>
    <row r="19" spans="4:28">
      <c r="F19" s="62" t="s">
        <v>15</v>
      </c>
      <c r="G19" s="62"/>
      <c r="H19" s="62" t="s">
        <v>16</v>
      </c>
      <c r="I19" s="62"/>
      <c r="J19" s="63" t="s">
        <v>19</v>
      </c>
      <c r="K19" s="64"/>
      <c r="M19" s="7" t="s">
        <v>25</v>
      </c>
      <c r="N19" s="1">
        <v>-0.33333333333333331</v>
      </c>
      <c r="O19" s="1">
        <v>2.3333333333333335</v>
      </c>
      <c r="P19" s="1">
        <f>TTEST(N18:N19, O18:O19, 2, 1)</f>
        <v>0.27159949756018376</v>
      </c>
      <c r="W19" s="25" t="s">
        <v>55</v>
      </c>
      <c r="X19" s="62" t="s">
        <v>15</v>
      </c>
      <c r="Y19" s="62"/>
      <c r="Z19" s="62" t="s">
        <v>16</v>
      </c>
      <c r="AA19" s="62"/>
    </row>
    <row r="20" spans="4:28">
      <c r="F20" s="1" t="s">
        <v>13</v>
      </c>
      <c r="G20" s="1" t="s">
        <v>14</v>
      </c>
      <c r="H20" s="1" t="s">
        <v>13</v>
      </c>
      <c r="I20" s="1" t="s">
        <v>14</v>
      </c>
      <c r="J20" s="1" t="s">
        <v>13</v>
      </c>
      <c r="K20" s="1" t="s">
        <v>14</v>
      </c>
      <c r="W20" s="25" t="s">
        <v>57</v>
      </c>
      <c r="X20" s="25">
        <v>5</v>
      </c>
      <c r="Y20" s="25">
        <v>3.6666666666666665</v>
      </c>
      <c r="Z20" s="25">
        <v>4</v>
      </c>
      <c r="AA20" s="25">
        <v>4.666666666666667</v>
      </c>
    </row>
    <row r="21" spans="4:28">
      <c r="D21" s="60" t="s">
        <v>10</v>
      </c>
      <c r="E21" s="9" t="s">
        <v>3</v>
      </c>
      <c r="F21" s="4">
        <v>5</v>
      </c>
      <c r="G21" s="4">
        <v>3</v>
      </c>
      <c r="H21" s="4">
        <v>3</v>
      </c>
      <c r="I21" s="4">
        <v>2</v>
      </c>
      <c r="J21" s="28">
        <v>2</v>
      </c>
      <c r="K21" s="10">
        <v>1</v>
      </c>
      <c r="W21" s="25" t="s">
        <v>58</v>
      </c>
      <c r="X21" s="25">
        <v>5.666666666666667</v>
      </c>
      <c r="Y21" s="25">
        <v>4.333333333333333</v>
      </c>
      <c r="Z21" s="25">
        <v>3.3333333333333335</v>
      </c>
      <c r="AA21" s="25">
        <v>2</v>
      </c>
    </row>
    <row r="22" spans="4:28">
      <c r="D22" s="60"/>
      <c r="E22" s="9" t="s">
        <v>6</v>
      </c>
      <c r="F22" s="4">
        <v>5</v>
      </c>
      <c r="G22" s="4">
        <v>3</v>
      </c>
      <c r="H22" s="4">
        <v>5</v>
      </c>
      <c r="I22" s="4">
        <v>3</v>
      </c>
      <c r="J22" s="10">
        <v>0</v>
      </c>
      <c r="K22" s="10">
        <v>0</v>
      </c>
      <c r="L22" s="65" t="s">
        <v>20</v>
      </c>
      <c r="M22" s="66"/>
      <c r="N22" s="63" t="s">
        <v>21</v>
      </c>
      <c r="O22" s="64"/>
      <c r="W22" s="25"/>
      <c r="X22" s="25" t="s">
        <v>59</v>
      </c>
      <c r="Y22" s="25" t="s">
        <v>60</v>
      </c>
      <c r="Z22" s="25" t="s">
        <v>59</v>
      </c>
      <c r="AA22" s="25" t="s">
        <v>60</v>
      </c>
    </row>
    <row r="23" spans="4:28">
      <c r="D23" s="60"/>
      <c r="E23" s="9" t="s">
        <v>8</v>
      </c>
      <c r="F23" s="4">
        <v>5</v>
      </c>
      <c r="G23" s="4">
        <v>5</v>
      </c>
      <c r="H23" s="4">
        <v>4</v>
      </c>
      <c r="I23" s="4">
        <v>9</v>
      </c>
      <c r="J23" s="28">
        <v>1</v>
      </c>
      <c r="K23" s="10">
        <v>-4</v>
      </c>
      <c r="L23" s="1" t="s">
        <v>13</v>
      </c>
      <c r="M23" s="1" t="s">
        <v>14</v>
      </c>
      <c r="N23" s="1" t="s">
        <v>13</v>
      </c>
      <c r="O23" s="1" t="s">
        <v>14</v>
      </c>
      <c r="W23" s="25" t="s">
        <v>56</v>
      </c>
      <c r="X23" s="62" t="s">
        <v>15</v>
      </c>
      <c r="Y23" s="62"/>
      <c r="Z23" s="62" t="s">
        <v>16</v>
      </c>
      <c r="AA23" s="62"/>
    </row>
    <row r="24" spans="4:28">
      <c r="E24" s="1" t="s">
        <v>11</v>
      </c>
      <c r="F24" s="1">
        <f t="shared" ref="F24:J24" si="2">AVERAGE(F21:F23)</f>
        <v>5</v>
      </c>
      <c r="G24" s="1">
        <f t="shared" si="2"/>
        <v>3.6666666666666665</v>
      </c>
      <c r="H24" s="1">
        <f>AVERAGE(H21:H23)</f>
        <v>4</v>
      </c>
      <c r="I24" s="1">
        <f t="shared" si="2"/>
        <v>4.666666666666667</v>
      </c>
      <c r="J24" s="1">
        <f t="shared" si="2"/>
        <v>1</v>
      </c>
      <c r="K24" s="1">
        <f>AVERAGE(K21:K23)</f>
        <v>-1</v>
      </c>
      <c r="L24" s="8">
        <f>STDEV(J21:J23)</f>
        <v>1</v>
      </c>
      <c r="M24" s="8">
        <f>STDEV(K21:K23)</f>
        <v>2.6457513110645907</v>
      </c>
      <c r="N24" s="8">
        <f>STDEVP(J21:J23)</f>
        <v>0.81649658092772603</v>
      </c>
      <c r="O24" s="8">
        <f>STDEVP(K21:K23)</f>
        <v>2.1602468994692869</v>
      </c>
      <c r="W24" s="25" t="s">
        <v>57</v>
      </c>
      <c r="X24" s="25">
        <f>STDEV(F21:F23)</f>
        <v>0</v>
      </c>
      <c r="Y24" s="25">
        <f>STDEV(G21:G23)</f>
        <v>1.154700538379251</v>
      </c>
      <c r="Z24" s="25">
        <f>STDEV(H21:H23)</f>
        <v>1</v>
      </c>
      <c r="AA24" s="25">
        <f>STDEV(I21:I23)</f>
        <v>3.7859388972001828</v>
      </c>
      <c r="AB24" s="7">
        <f>X21-Z21</f>
        <v>2.3333333333333335</v>
      </c>
    </row>
    <row r="25" spans="4:28">
      <c r="D25" s="61" t="s">
        <v>0</v>
      </c>
      <c r="E25" s="11" t="s">
        <v>2</v>
      </c>
      <c r="F25" s="5">
        <v>5</v>
      </c>
      <c r="G25" s="5">
        <v>4</v>
      </c>
      <c r="H25" s="5">
        <v>3</v>
      </c>
      <c r="I25" s="5">
        <v>3</v>
      </c>
      <c r="J25" s="29">
        <v>2</v>
      </c>
      <c r="K25" s="13">
        <v>1</v>
      </c>
      <c r="W25" s="25" t="s">
        <v>58</v>
      </c>
      <c r="X25" s="25">
        <f>STDEV(F25:F27)</f>
        <v>3.0550504633038935</v>
      </c>
      <c r="Y25" s="25">
        <f>STDEV(G25:G27)</f>
        <v>0.57735026918962473</v>
      </c>
      <c r="Z25" s="25">
        <f>STDEV(H25:H27)</f>
        <v>0.57735026918962473</v>
      </c>
      <c r="AA25" s="25">
        <f>STDEV(I25:I27)</f>
        <v>1</v>
      </c>
      <c r="AB25" s="7">
        <f>Y21-AA21</f>
        <v>2.333333333333333</v>
      </c>
    </row>
    <row r="26" spans="4:28">
      <c r="D26" s="61"/>
      <c r="E26" s="11" t="s">
        <v>7</v>
      </c>
      <c r="F26" s="5">
        <v>3</v>
      </c>
      <c r="G26" s="5">
        <v>4</v>
      </c>
      <c r="H26" s="5">
        <v>3</v>
      </c>
      <c r="I26" s="5">
        <v>2</v>
      </c>
      <c r="J26" s="12">
        <v>0</v>
      </c>
      <c r="K26" s="30">
        <v>2</v>
      </c>
      <c r="L26" s="65" t="s">
        <v>20</v>
      </c>
      <c r="M26" s="66"/>
      <c r="N26" s="63" t="s">
        <v>21</v>
      </c>
      <c r="O26" s="64"/>
    </row>
    <row r="27" spans="4:28">
      <c r="D27" s="61"/>
      <c r="E27" s="11" t="s">
        <v>9</v>
      </c>
      <c r="F27" s="5">
        <v>9</v>
      </c>
      <c r="G27" s="5">
        <v>5</v>
      </c>
      <c r="H27" s="5">
        <v>4</v>
      </c>
      <c r="I27" s="5">
        <v>1</v>
      </c>
      <c r="J27" s="29">
        <v>5</v>
      </c>
      <c r="K27" s="13">
        <v>4</v>
      </c>
      <c r="L27" s="1" t="s">
        <v>13</v>
      </c>
      <c r="M27" s="1" t="s">
        <v>14</v>
      </c>
      <c r="N27" s="1" t="s">
        <v>13</v>
      </c>
      <c r="O27" s="1" t="s">
        <v>14</v>
      </c>
    </row>
    <row r="28" spans="4:28">
      <c r="E28" s="1" t="s">
        <v>11</v>
      </c>
      <c r="F28" s="1">
        <f t="shared" ref="F28:K28" si="3">AVERAGE(F25:F27)</f>
        <v>5.666666666666667</v>
      </c>
      <c r="G28" s="1">
        <f t="shared" si="3"/>
        <v>4.333333333333333</v>
      </c>
      <c r="H28" s="1">
        <f t="shared" si="3"/>
        <v>3.3333333333333335</v>
      </c>
      <c r="I28" s="1">
        <f t="shared" si="3"/>
        <v>2</v>
      </c>
      <c r="J28" s="1">
        <f t="shared" si="3"/>
        <v>2.3333333333333335</v>
      </c>
      <c r="K28" s="1">
        <f t="shared" si="3"/>
        <v>2.3333333333333335</v>
      </c>
      <c r="L28" s="8">
        <f>STDEV(J25:J27)</f>
        <v>2.5166114784235836</v>
      </c>
      <c r="M28" s="8">
        <f>STDEV(K25:K27)</f>
        <v>1.5275252316519468</v>
      </c>
      <c r="N28" s="8">
        <f>STDEVP(J25:J27)</f>
        <v>2.0548046676563256</v>
      </c>
      <c r="O28" s="8">
        <f>STDEVP(K25:K27)</f>
        <v>1.247219128924647</v>
      </c>
    </row>
    <row r="29" spans="4:28">
      <c r="M29" s="14"/>
      <c r="N29" s="14" t="s">
        <v>26</v>
      </c>
      <c r="O29" s="14" t="s">
        <v>27</v>
      </c>
      <c r="P29" s="14"/>
    </row>
    <row r="30" spans="4:28">
      <c r="F30" s="62" t="s">
        <v>12</v>
      </c>
      <c r="G30" s="62"/>
      <c r="H30" s="62"/>
      <c r="I30" s="62"/>
      <c r="M30" s="5" t="s">
        <v>17</v>
      </c>
      <c r="N30" s="5">
        <v>-0.66666666666666663</v>
      </c>
      <c r="O30" s="5">
        <v>3.3333333333333335</v>
      </c>
      <c r="P30" s="5" t="s">
        <v>23</v>
      </c>
    </row>
    <row r="31" spans="4:28">
      <c r="F31" s="62" t="s">
        <v>15</v>
      </c>
      <c r="G31" s="62"/>
      <c r="H31" s="62" t="s">
        <v>16</v>
      </c>
      <c r="I31" s="62"/>
      <c r="J31" s="63" t="s">
        <v>19</v>
      </c>
      <c r="K31" s="64"/>
      <c r="M31" s="5" t="s">
        <v>18</v>
      </c>
      <c r="N31" s="5">
        <v>0.66666666666666663</v>
      </c>
      <c r="O31" s="5">
        <v>1.3333333333333333</v>
      </c>
      <c r="P31" s="5">
        <f>TTEST(N30:N31, O30:O31, 2, 1)</f>
        <v>0.39486308657749308</v>
      </c>
    </row>
    <row r="32" spans="4:28">
      <c r="F32" s="1" t="s">
        <v>17</v>
      </c>
      <c r="G32" s="1" t="s">
        <v>18</v>
      </c>
      <c r="H32" s="1" t="s">
        <v>17</v>
      </c>
      <c r="I32" s="1" t="s">
        <v>18</v>
      </c>
      <c r="J32" s="1" t="s">
        <v>17</v>
      </c>
      <c r="K32" s="1" t="s">
        <v>18</v>
      </c>
    </row>
    <row r="33" spans="4:15">
      <c r="D33" s="60" t="s">
        <v>10</v>
      </c>
      <c r="E33" s="4" t="s">
        <v>3</v>
      </c>
      <c r="F33" s="4">
        <v>2</v>
      </c>
      <c r="G33" s="4">
        <v>6</v>
      </c>
      <c r="H33" s="4">
        <v>2</v>
      </c>
      <c r="I33" s="4">
        <v>3</v>
      </c>
      <c r="J33" s="10">
        <v>0</v>
      </c>
      <c r="K33" s="28">
        <v>3</v>
      </c>
    </row>
    <row r="34" spans="4:15">
      <c r="D34" s="60"/>
      <c r="E34" s="4" t="s">
        <v>6</v>
      </c>
      <c r="F34" s="4">
        <v>3</v>
      </c>
      <c r="G34" s="4">
        <v>5</v>
      </c>
      <c r="H34" s="4">
        <v>3</v>
      </c>
      <c r="I34" s="4">
        <v>5</v>
      </c>
      <c r="J34" s="10">
        <v>0</v>
      </c>
      <c r="K34" s="10">
        <v>0</v>
      </c>
      <c r="L34" s="65" t="s">
        <v>20</v>
      </c>
      <c r="M34" s="66"/>
      <c r="N34" s="63" t="s">
        <v>21</v>
      </c>
      <c r="O34" s="64"/>
    </row>
    <row r="35" spans="4:15">
      <c r="D35" s="60"/>
      <c r="E35" s="4" t="s">
        <v>8</v>
      </c>
      <c r="F35" s="4">
        <v>8</v>
      </c>
      <c r="G35" s="4">
        <v>2</v>
      </c>
      <c r="H35" s="4">
        <v>10</v>
      </c>
      <c r="I35" s="4">
        <v>3</v>
      </c>
      <c r="J35" s="10">
        <v>-2</v>
      </c>
      <c r="K35" s="10">
        <v>-1</v>
      </c>
      <c r="L35" s="1" t="s">
        <v>17</v>
      </c>
      <c r="M35" s="1" t="s">
        <v>18</v>
      </c>
      <c r="N35" s="1" t="s">
        <v>17</v>
      </c>
      <c r="O35" s="1" t="s">
        <v>18</v>
      </c>
    </row>
    <row r="36" spans="4:15">
      <c r="E36" s="1" t="s">
        <v>11</v>
      </c>
      <c r="F36" s="1">
        <f t="shared" ref="F36:K36" si="4">AVERAGE(F33:F35)</f>
        <v>4.333333333333333</v>
      </c>
      <c r="G36" s="1">
        <f t="shared" si="4"/>
        <v>4.333333333333333</v>
      </c>
      <c r="H36" s="1">
        <f t="shared" si="4"/>
        <v>5</v>
      </c>
      <c r="I36" s="1">
        <f t="shared" si="4"/>
        <v>3.6666666666666665</v>
      </c>
      <c r="J36" s="1">
        <f t="shared" si="4"/>
        <v>-0.66666666666666663</v>
      </c>
      <c r="K36" s="1">
        <f t="shared" si="4"/>
        <v>0.66666666666666663</v>
      </c>
      <c r="L36" s="8">
        <f>STDEV(J33:J35)</f>
        <v>1.1547005383792517</v>
      </c>
      <c r="M36" s="8">
        <f>STDEV(K33:K35)</f>
        <v>2.0816659994661326</v>
      </c>
      <c r="N36" s="8">
        <f>STDEVP(J33:J35)</f>
        <v>0.94280904158206336</v>
      </c>
      <c r="O36" s="8">
        <f>STDEVP(K33:K35)</f>
        <v>1.699673171197595</v>
      </c>
    </row>
    <row r="37" spans="4:15">
      <c r="D37" s="61" t="s">
        <v>0</v>
      </c>
      <c r="E37" s="5" t="s">
        <v>2</v>
      </c>
      <c r="F37" s="5">
        <v>3</v>
      </c>
      <c r="G37" s="5">
        <v>6</v>
      </c>
      <c r="H37" s="5">
        <v>3</v>
      </c>
      <c r="I37" s="5">
        <v>3</v>
      </c>
      <c r="J37" s="12">
        <v>0</v>
      </c>
      <c r="K37" s="30">
        <v>3</v>
      </c>
    </row>
    <row r="38" spans="4:15">
      <c r="D38" s="61"/>
      <c r="E38" s="5" t="s">
        <v>7</v>
      </c>
      <c r="F38" s="5">
        <v>5</v>
      </c>
      <c r="G38" s="5">
        <v>2</v>
      </c>
      <c r="H38" s="5">
        <v>2</v>
      </c>
      <c r="I38" s="5">
        <v>2</v>
      </c>
      <c r="J38" s="29">
        <v>3</v>
      </c>
      <c r="K38" s="13">
        <v>0</v>
      </c>
      <c r="L38" s="65" t="s">
        <v>20</v>
      </c>
      <c r="M38" s="66"/>
      <c r="N38" s="63" t="s">
        <v>21</v>
      </c>
      <c r="O38" s="64"/>
    </row>
    <row r="39" spans="4:15">
      <c r="D39" s="61"/>
      <c r="E39" s="5" t="s">
        <v>9</v>
      </c>
      <c r="F39" s="5">
        <v>9</v>
      </c>
      <c r="G39" s="5">
        <v>5</v>
      </c>
      <c r="H39" s="5">
        <v>2</v>
      </c>
      <c r="I39" s="5">
        <v>3</v>
      </c>
      <c r="J39" s="29">
        <v>7</v>
      </c>
      <c r="K39" s="13">
        <v>2</v>
      </c>
      <c r="L39" s="1" t="s">
        <v>17</v>
      </c>
      <c r="M39" s="1" t="s">
        <v>18</v>
      </c>
      <c r="N39" s="1" t="s">
        <v>17</v>
      </c>
      <c r="O39" s="1" t="s">
        <v>18</v>
      </c>
    </row>
    <row r="40" spans="4:15">
      <c r="E40" s="1" t="s">
        <v>11</v>
      </c>
      <c r="F40" s="1">
        <f t="shared" ref="F40:K40" si="5">AVERAGE(F37:F39)</f>
        <v>5.666666666666667</v>
      </c>
      <c r="G40" s="1">
        <f t="shared" si="5"/>
        <v>4.333333333333333</v>
      </c>
      <c r="H40" s="1">
        <f t="shared" si="5"/>
        <v>2.3333333333333335</v>
      </c>
      <c r="I40" s="1">
        <f t="shared" si="5"/>
        <v>2.6666666666666665</v>
      </c>
      <c r="J40" s="1">
        <f t="shared" si="5"/>
        <v>3.3333333333333335</v>
      </c>
      <c r="K40" s="1">
        <f t="shared" si="5"/>
        <v>1.6666666666666667</v>
      </c>
      <c r="L40" s="8">
        <f>STDEV(J37:J39)</f>
        <v>3.5118845842842461</v>
      </c>
      <c r="M40" s="8">
        <f>STDEV(K37:K39)</f>
        <v>1.5275252316519465</v>
      </c>
      <c r="N40" s="8">
        <f>STDEVP(J37:J39)</f>
        <v>2.8674417556808756</v>
      </c>
      <c r="O40" s="8">
        <f>STDEVP(K37:K39)</f>
        <v>1.247219128924647</v>
      </c>
    </row>
    <row r="44" spans="4:15">
      <c r="J44" s="7">
        <f>AVERAGE(J33:J35,J37:J39)</f>
        <v>1.3333333333333333</v>
      </c>
      <c r="K44" s="7">
        <f>AVERAGE(K33:K35,K37:K39)</f>
        <v>1.1666666666666667</v>
      </c>
    </row>
    <row r="45" spans="4:15">
      <c r="J45" s="7">
        <f>STDEV(J33:J35,J37:J39)</f>
        <v>3.2041639575194445</v>
      </c>
      <c r="K45" s="7">
        <f>STDEV(K33:K35,K37:K39)</f>
        <v>1.7224014243685084</v>
      </c>
    </row>
  </sheetData>
  <mergeCells count="29">
    <mergeCell ref="N34:O34"/>
    <mergeCell ref="L38:M38"/>
    <mergeCell ref="N38:O38"/>
    <mergeCell ref="L26:M26"/>
    <mergeCell ref="N26:O26"/>
    <mergeCell ref="H6:I6"/>
    <mergeCell ref="F19:G19"/>
    <mergeCell ref="D33:D35"/>
    <mergeCell ref="D37:D39"/>
    <mergeCell ref="L22:M22"/>
    <mergeCell ref="L34:M34"/>
    <mergeCell ref="J31:K31"/>
    <mergeCell ref="F30:I30"/>
    <mergeCell ref="F31:G31"/>
    <mergeCell ref="H31:I31"/>
    <mergeCell ref="D21:D23"/>
    <mergeCell ref="D25:D27"/>
    <mergeCell ref="K8:K10"/>
    <mergeCell ref="K12:K14"/>
    <mergeCell ref="H19:I19"/>
    <mergeCell ref="F18:I18"/>
    <mergeCell ref="E8:E10"/>
    <mergeCell ref="E12:E14"/>
    <mergeCell ref="X19:Y19"/>
    <mergeCell ref="Z19:AA19"/>
    <mergeCell ref="X23:Y23"/>
    <mergeCell ref="Z23:AA23"/>
    <mergeCell ref="J19:K19"/>
    <mergeCell ref="N22:O22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34" sqref="G34"/>
    </sheetView>
  </sheetViews>
  <sheetFormatPr baseColWidth="12" defaultRowHeight="18" x14ac:dyDescent="0"/>
  <cols>
    <col min="1" max="16384" width="12.83203125" style="7"/>
  </cols>
  <sheetData>
    <row r="1" spans="1:11">
      <c r="B1" s="7" t="s">
        <v>0</v>
      </c>
      <c r="H1" s="7" t="s">
        <v>34</v>
      </c>
    </row>
    <row r="2" spans="1:11">
      <c r="B2" s="23"/>
      <c r="C2" s="23" t="s">
        <v>29</v>
      </c>
      <c r="D2" s="23" t="s">
        <v>30</v>
      </c>
      <c r="E2" s="23" t="s">
        <v>42</v>
      </c>
      <c r="H2" s="23"/>
      <c r="I2" s="23" t="s">
        <v>29</v>
      </c>
      <c r="J2" s="23" t="s">
        <v>30</v>
      </c>
      <c r="K2" s="23" t="s">
        <v>42</v>
      </c>
    </row>
    <row r="3" spans="1:11">
      <c r="A3" s="7" t="s">
        <v>40</v>
      </c>
      <c r="B3" s="23" t="s">
        <v>31</v>
      </c>
      <c r="C3" s="23">
        <v>0.9216028300216671</v>
      </c>
      <c r="D3" s="23">
        <v>0.81768358775498295</v>
      </c>
      <c r="E3" s="24">
        <v>0.73935904252407469</v>
      </c>
      <c r="G3" s="7" t="s">
        <v>39</v>
      </c>
      <c r="H3" s="23" t="s">
        <v>31</v>
      </c>
      <c r="I3" s="23">
        <v>0.94242127259371189</v>
      </c>
      <c r="J3" s="23">
        <v>0.85761621181385694</v>
      </c>
      <c r="K3" s="23">
        <v>0.90517055371404553</v>
      </c>
    </row>
    <row r="4" spans="1:11">
      <c r="B4" s="23"/>
      <c r="C4" s="23"/>
      <c r="D4" s="23"/>
      <c r="H4" s="23"/>
      <c r="I4" s="23"/>
      <c r="J4" s="23"/>
    </row>
    <row r="5" spans="1:11">
      <c r="B5" s="23"/>
      <c r="C5" s="23" t="s">
        <v>29</v>
      </c>
      <c r="D5" s="23" t="s">
        <v>30</v>
      </c>
      <c r="H5" s="23"/>
      <c r="I5" s="23" t="s">
        <v>29</v>
      </c>
      <c r="J5" s="23" t="s">
        <v>30</v>
      </c>
    </row>
    <row r="6" spans="1:11">
      <c r="B6" s="23" t="s">
        <v>32</v>
      </c>
      <c r="C6" s="23">
        <v>0.85000282598520915</v>
      </c>
      <c r="D6" s="23">
        <v>0.62530342181927423</v>
      </c>
      <c r="E6" s="23">
        <v>0.63851190130909063</v>
      </c>
      <c r="G6" s="7" t="s">
        <v>41</v>
      </c>
      <c r="H6" s="23" t="s">
        <v>32</v>
      </c>
      <c r="I6" s="23">
        <v>0.98170976790409459</v>
      </c>
      <c r="J6" s="23">
        <v>-0.77183683095339695</v>
      </c>
      <c r="K6" s="23">
        <v>0.95236462265314126</v>
      </c>
    </row>
    <row r="7" spans="1:11">
      <c r="B7" s="23"/>
      <c r="C7" s="23"/>
      <c r="D7" s="23"/>
      <c r="H7" s="23"/>
      <c r="I7" s="23"/>
      <c r="J7" s="23"/>
    </row>
    <row r="8" spans="1:11">
      <c r="B8" s="23"/>
      <c r="C8" s="23" t="s">
        <v>29</v>
      </c>
      <c r="D8" s="23" t="s">
        <v>30</v>
      </c>
      <c r="H8" s="23"/>
      <c r="I8" s="23" t="s">
        <v>29</v>
      </c>
      <c r="J8" s="23" t="s">
        <v>30</v>
      </c>
    </row>
    <row r="9" spans="1:11">
      <c r="B9" s="23" t="s">
        <v>33</v>
      </c>
      <c r="C9" s="23">
        <v>0.4848687053023028</v>
      </c>
      <c r="D9" s="23">
        <v>-0.36494264802539439</v>
      </c>
      <c r="E9" s="23">
        <v>0.39100440803864944</v>
      </c>
      <c r="H9" s="23" t="s">
        <v>33</v>
      </c>
      <c r="I9" s="23">
        <v>0.76010768718925392</v>
      </c>
      <c r="J9" s="23">
        <v>0.9697333963297099</v>
      </c>
      <c r="K9" s="24">
        <v>0.828925099</v>
      </c>
    </row>
    <row r="11" spans="1:11">
      <c r="B11" s="23" t="s">
        <v>11</v>
      </c>
      <c r="C11" s="23">
        <f>AVERAGE(C3, C6, C9)</f>
        <v>0.75215812043639296</v>
      </c>
      <c r="D11" s="23">
        <f>AVERAGE(D3, D6, D9)</f>
        <v>0.35934812051628762</v>
      </c>
      <c r="E11" s="23">
        <f>AVERAGE(E3,E6,E9)</f>
        <v>0.58962511729060496</v>
      </c>
      <c r="H11" s="23" t="s">
        <v>11</v>
      </c>
      <c r="I11" s="23">
        <f>AVERAGE(I3, I6,I9)</f>
        <v>0.89474624256235347</v>
      </c>
      <c r="J11" s="23">
        <f>AVERAGE(J3,J6,J9)</f>
        <v>0.35183759239672324</v>
      </c>
      <c r="K11" s="23">
        <f>AVERAGE(K3,K6,K9)</f>
        <v>0.89548675845572889</v>
      </c>
    </row>
    <row r="12" spans="1:11">
      <c r="B12" s="23" t="s">
        <v>43</v>
      </c>
      <c r="C12" s="23">
        <f>STDEV(C3,C6,C9)</f>
        <v>0.23423143197817911</v>
      </c>
      <c r="D12" s="23">
        <f>STDEV(D3,D6,D9)</f>
        <v>0.63458677114117967</v>
      </c>
      <c r="E12" s="23">
        <f>STDEV(E3,E6,E9)</f>
        <v>0.17924892211843615</v>
      </c>
      <c r="H12" s="23" t="s">
        <v>43</v>
      </c>
      <c r="I12" s="23">
        <f>STDEV(I3,I6,I9)</f>
        <v>0.11824361255752784</v>
      </c>
      <c r="J12" s="23">
        <f>STDEV(J3,J6,J9)</f>
        <v>0.97474392690304024</v>
      </c>
      <c r="K12" s="23">
        <f>STDEV(K3,K6,K9)</f>
        <v>6.2286924132456178E-2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1" sqref="L11"/>
    </sheetView>
  </sheetViews>
  <sheetFormatPr baseColWidth="12" defaultRowHeight="18" x14ac:dyDescent="0"/>
  <cols>
    <col min="1" max="5" width="12.83203125" style="7"/>
    <col min="6" max="6" width="18.1640625" style="7" customWidth="1"/>
    <col min="7" max="11" width="12.83203125" style="7"/>
    <col min="12" max="12" width="20.6640625" style="7" customWidth="1"/>
    <col min="13" max="16384" width="12.83203125" style="7"/>
  </cols>
  <sheetData>
    <row r="1" spans="1:12">
      <c r="B1" s="7" t="s">
        <v>0</v>
      </c>
      <c r="H1" s="7" t="s">
        <v>34</v>
      </c>
    </row>
    <row r="2" spans="1:12">
      <c r="B2" s="23"/>
      <c r="C2" s="23" t="s">
        <v>13</v>
      </c>
      <c r="D2" s="23" t="s">
        <v>14</v>
      </c>
      <c r="E2" s="23" t="s">
        <v>42</v>
      </c>
      <c r="F2" s="33" t="s">
        <v>63</v>
      </c>
      <c r="H2" s="23"/>
      <c r="I2" s="23" t="s">
        <v>13</v>
      </c>
      <c r="J2" s="23" t="s">
        <v>14</v>
      </c>
      <c r="K2" s="23" t="s">
        <v>42</v>
      </c>
      <c r="L2" s="33" t="s">
        <v>63</v>
      </c>
    </row>
    <row r="3" spans="1:12">
      <c r="A3" s="7" t="s">
        <v>40</v>
      </c>
      <c r="B3" s="23" t="s">
        <v>1</v>
      </c>
      <c r="C3" s="22">
        <v>0.92160282999999998</v>
      </c>
      <c r="D3" s="22">
        <v>0.65522546999999998</v>
      </c>
      <c r="E3">
        <v>0.60495776499999998</v>
      </c>
      <c r="F3" s="26">
        <f>100-((D3/C3)*100)</f>
        <v>28.903704646827094</v>
      </c>
      <c r="G3" s="7" t="s">
        <v>39</v>
      </c>
      <c r="H3" s="23" t="s">
        <v>1</v>
      </c>
      <c r="I3" s="23">
        <v>0.94242127259371189</v>
      </c>
      <c r="J3" s="23">
        <v>0.85761621181385694</v>
      </c>
      <c r="K3" s="31">
        <v>0.90517055371404553</v>
      </c>
      <c r="L3" s="26">
        <f>100-((J3/I3)*100)</f>
        <v>8.9986360925890665</v>
      </c>
    </row>
    <row r="4" spans="1:12">
      <c r="B4" s="23"/>
      <c r="C4" s="23"/>
      <c r="D4" s="23"/>
      <c r="H4" s="23"/>
      <c r="I4" s="23"/>
      <c r="J4" s="23"/>
    </row>
    <row r="5" spans="1:12">
      <c r="B5" s="23"/>
      <c r="C5" s="23" t="s">
        <v>13</v>
      </c>
      <c r="D5" s="23" t="s">
        <v>14</v>
      </c>
      <c r="H5" s="23"/>
      <c r="I5" s="23" t="s">
        <v>13</v>
      </c>
      <c r="J5" s="23" t="s">
        <v>14</v>
      </c>
    </row>
    <row r="6" spans="1:12">
      <c r="B6" s="23" t="s">
        <v>32</v>
      </c>
      <c r="C6" s="23">
        <v>0.85000282598520915</v>
      </c>
      <c r="D6" s="23">
        <v>0.62530342181927423</v>
      </c>
      <c r="E6" s="31">
        <v>0.63851190130909063</v>
      </c>
      <c r="F6" s="26">
        <f>100-((D6/C6)*100)</f>
        <v>26.435136130929166</v>
      </c>
      <c r="G6" s="7" t="s">
        <v>6</v>
      </c>
      <c r="H6" s="23" t="s">
        <v>32</v>
      </c>
      <c r="I6" s="23">
        <v>0.98170976790409459</v>
      </c>
      <c r="J6" s="23">
        <v>-0.77183683095339695</v>
      </c>
      <c r="K6" s="31">
        <v>0.95236462265314126</v>
      </c>
      <c r="L6" s="26">
        <f>100-((J6/I6)*100)</f>
        <v>178.62169209146541</v>
      </c>
    </row>
    <row r="7" spans="1:12">
      <c r="B7" s="23"/>
      <c r="C7" s="23"/>
      <c r="D7" s="23"/>
      <c r="H7" s="23"/>
      <c r="I7" s="23"/>
      <c r="J7" s="23"/>
    </row>
    <row r="8" spans="1:12">
      <c r="B8" s="23"/>
      <c r="C8" s="23" t="s">
        <v>13</v>
      </c>
      <c r="D8" s="23" t="s">
        <v>14</v>
      </c>
      <c r="H8" s="23"/>
      <c r="I8" s="23" t="s">
        <v>13</v>
      </c>
      <c r="J8" s="23" t="s">
        <v>14</v>
      </c>
    </row>
    <row r="9" spans="1:12">
      <c r="B9" s="23" t="s">
        <v>33</v>
      </c>
      <c r="C9" s="23">
        <v>0.4848687053023028</v>
      </c>
      <c r="D9" s="23">
        <v>-0.36494264802539439</v>
      </c>
      <c r="E9" s="31">
        <v>0.39100440803864944</v>
      </c>
      <c r="F9" s="26">
        <f>100-((D9/C9)*100)</f>
        <v>175.26628219857216</v>
      </c>
      <c r="H9" s="23" t="s">
        <v>33</v>
      </c>
      <c r="I9" s="23">
        <v>0.76010768718925392</v>
      </c>
      <c r="J9" s="23">
        <v>0.9697333963297099</v>
      </c>
      <c r="K9" s="32">
        <v>0.828925099</v>
      </c>
      <c r="L9" s="26">
        <f>100-((J9/I9)*100)</f>
        <v>-27.578422462166571</v>
      </c>
    </row>
    <row r="10" spans="1:12">
      <c r="G10" s="27"/>
    </row>
    <row r="11" spans="1:12">
      <c r="B11" s="23" t="s">
        <v>11</v>
      </c>
      <c r="C11" s="23">
        <f>AVERAGE(C3, C6, C9)</f>
        <v>0.75215812042917063</v>
      </c>
      <c r="D11" s="23">
        <f>AVERAGE(D3, D6, D9)</f>
        <v>0.30519541459796001</v>
      </c>
      <c r="E11" s="23">
        <f>AVERAGE(E3,E6,E9)</f>
        <v>0.54482469144924672</v>
      </c>
      <c r="F11" s="14">
        <f>AVERAGE(F3,F6,F9)</f>
        <v>76.868374325442801</v>
      </c>
      <c r="H11" s="23" t="s">
        <v>11</v>
      </c>
      <c r="I11" s="23">
        <f>AVERAGE(I3, I6,I9)</f>
        <v>0.89474624256235347</v>
      </c>
      <c r="J11" s="23">
        <f>AVERAGE(J3,J6,J9)</f>
        <v>0.35183759239672324</v>
      </c>
      <c r="K11" s="23">
        <f>AVERAGE(K3,K6,K9)</f>
        <v>0.89548675845572889</v>
      </c>
      <c r="L11" s="14">
        <f>AVERAGE(L3,L6,L9)</f>
        <v>53.347301907295964</v>
      </c>
    </row>
    <row r="12" spans="1:12">
      <c r="B12" s="23" t="s">
        <v>43</v>
      </c>
      <c r="C12" s="23">
        <f>STDEV(C3,C6,C9)</f>
        <v>0.23423143197034177</v>
      </c>
      <c r="D12" s="23">
        <f>STDEV(D3,D6,D9)</f>
        <v>0.58054939451718446</v>
      </c>
      <c r="E12" s="23">
        <f>STDEV(E3,E6,E9)</f>
        <v>0.13426458843362063</v>
      </c>
      <c r="H12" s="23" t="s">
        <v>43</v>
      </c>
      <c r="I12" s="23">
        <f>STDEV(I3,I6,I9)</f>
        <v>0.11824361255752784</v>
      </c>
      <c r="J12" s="23">
        <f>STDEV(J3,J6,J9)</f>
        <v>0.97474392690304024</v>
      </c>
      <c r="K12" s="23">
        <f>STDEV(K3,K6,K9)</f>
        <v>6.2286924132456178E-2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F17" sqref="F17"/>
    </sheetView>
  </sheetViews>
  <sheetFormatPr baseColWidth="12" defaultRowHeight="18" x14ac:dyDescent="0"/>
  <sheetData>
    <row r="1" spans="2:10">
      <c r="B1" t="s">
        <v>0</v>
      </c>
      <c r="G1" t="s">
        <v>26</v>
      </c>
    </row>
    <row r="2" spans="2:10">
      <c r="B2" s="15"/>
      <c r="C2" s="15" t="s">
        <v>13</v>
      </c>
      <c r="D2" s="15" t="s">
        <v>14</v>
      </c>
      <c r="G2" s="15"/>
      <c r="H2" s="15" t="s">
        <v>13</v>
      </c>
      <c r="I2" s="15" t="s">
        <v>14</v>
      </c>
      <c r="J2" t="s">
        <v>36</v>
      </c>
    </row>
    <row r="3" spans="2:10">
      <c r="B3" s="15" t="s">
        <v>1</v>
      </c>
      <c r="C3" s="15">
        <v>0.9216028300216671</v>
      </c>
      <c r="D3" s="15">
        <v>0.81768358775498295</v>
      </c>
      <c r="E3" s="22">
        <v>0.73935904252407469</v>
      </c>
      <c r="G3" s="15" t="s">
        <v>1</v>
      </c>
      <c r="H3" s="15">
        <v>0.94242127259371189</v>
      </c>
      <c r="I3" s="15">
        <v>0.85761621181385694</v>
      </c>
      <c r="J3">
        <v>0.90517055371404553</v>
      </c>
    </row>
    <row r="4" spans="2:10">
      <c r="B4" s="15"/>
      <c r="C4" s="15"/>
      <c r="D4" s="15"/>
      <c r="G4" s="15"/>
      <c r="H4" s="15"/>
      <c r="I4" s="15"/>
    </row>
    <row r="5" spans="2:10">
      <c r="B5" s="15"/>
      <c r="C5" s="15" t="s">
        <v>13</v>
      </c>
      <c r="D5" s="15" t="s">
        <v>14</v>
      </c>
      <c r="G5" s="15"/>
      <c r="H5" s="15" t="s">
        <v>13</v>
      </c>
      <c r="I5" s="15" t="s">
        <v>14</v>
      </c>
    </row>
    <row r="6" spans="2:10">
      <c r="B6" s="15" t="s">
        <v>32</v>
      </c>
      <c r="C6" s="15">
        <v>0.85000282598520915</v>
      </c>
      <c r="D6" s="15">
        <v>0.62530342181927423</v>
      </c>
      <c r="E6">
        <v>0.63851190130909063</v>
      </c>
      <c r="G6" s="15" t="s">
        <v>32</v>
      </c>
      <c r="H6" s="15">
        <v>0.98170976790409459</v>
      </c>
      <c r="I6" s="15">
        <v>-0.77183683095339695</v>
      </c>
      <c r="J6">
        <v>0.95236462265314126</v>
      </c>
    </row>
    <row r="7" spans="2:10">
      <c r="B7" s="15"/>
      <c r="C7" s="15"/>
      <c r="D7" s="15"/>
      <c r="G7" s="15"/>
      <c r="H7" s="15"/>
      <c r="I7" s="15"/>
    </row>
    <row r="8" spans="2:10">
      <c r="B8" s="15"/>
      <c r="C8" s="15" t="s">
        <v>13</v>
      </c>
      <c r="D8" s="15" t="s">
        <v>14</v>
      </c>
      <c r="G8" s="15"/>
      <c r="H8" s="15" t="s">
        <v>13</v>
      </c>
      <c r="I8" s="15" t="s">
        <v>14</v>
      </c>
    </row>
    <row r="9" spans="2:10">
      <c r="B9" s="15" t="s">
        <v>33</v>
      </c>
      <c r="C9" s="15">
        <v>0.4848687053023028</v>
      </c>
      <c r="D9" s="15">
        <v>-0.36494264802539439</v>
      </c>
      <c r="E9">
        <v>0.39100440803864944</v>
      </c>
      <c r="G9" s="15" t="s">
        <v>33</v>
      </c>
      <c r="H9" s="15">
        <v>-0.10216463103595484</v>
      </c>
      <c r="I9" s="15">
        <v>0.94644745550386689</v>
      </c>
      <c r="J9">
        <v>0.13661772895349306</v>
      </c>
    </row>
    <row r="10" spans="2:10">
      <c r="B10" t="s">
        <v>38</v>
      </c>
      <c r="C10">
        <f>AVERAGE(C3, C6, C9)</f>
        <v>0.75215812043639296</v>
      </c>
      <c r="D10">
        <f>AVERAGE(D3, D6, D9)</f>
        <v>0.35934812051628762</v>
      </c>
      <c r="E10">
        <f>AVERAGE(E3,E6,E9)</f>
        <v>0.58962511729060496</v>
      </c>
      <c r="G10" t="s">
        <v>37</v>
      </c>
      <c r="H10">
        <f>AVERAGE(H3, H6,H9)</f>
        <v>0.60732213648728395</v>
      </c>
      <c r="I10">
        <f>AVERAGE(I3,I6,I9)</f>
        <v>0.34407561212144228</v>
      </c>
      <c r="J10">
        <f>AVERAGE(J3,J6,J9)</f>
        <v>0.6647176351068933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F26" workbookViewId="0">
      <selection activeCell="M46" sqref="M46"/>
    </sheetView>
  </sheetViews>
  <sheetFormatPr baseColWidth="12" defaultRowHeight="18" x14ac:dyDescent="0"/>
  <cols>
    <col min="1" max="9" width="12.83203125" style="7"/>
    <col min="10" max="10" width="14.83203125" style="7" customWidth="1"/>
    <col min="11" max="16384" width="12.83203125" style="7"/>
  </cols>
  <sheetData>
    <row r="1" spans="1:14">
      <c r="A1" s="20"/>
      <c r="B1" s="20" t="s">
        <v>1</v>
      </c>
      <c r="C1" s="20" t="s">
        <v>4</v>
      </c>
      <c r="D1" s="20" t="s">
        <v>5</v>
      </c>
    </row>
    <row r="2" spans="1:14">
      <c r="H2" s="7" t="s">
        <v>4</v>
      </c>
      <c r="I2" s="20" t="s">
        <v>5</v>
      </c>
    </row>
    <row r="3" spans="1:14">
      <c r="H3" s="7">
        <f>AVERAGE(H8:H10,H12:H14)</f>
        <v>9.3333333333333339</v>
      </c>
      <c r="I3" s="7">
        <f>AVERAGE(I8:I10,I12:I14)</f>
        <v>5.833333333333333</v>
      </c>
    </row>
    <row r="6" spans="1:14">
      <c r="H6" s="62" t="s">
        <v>12</v>
      </c>
      <c r="I6" s="62"/>
      <c r="J6" s="18" t="s">
        <v>19</v>
      </c>
      <c r="K6" s="19"/>
    </row>
    <row r="7" spans="1:14">
      <c r="E7" s="20"/>
      <c r="F7" s="20"/>
      <c r="G7" s="20" t="s">
        <v>1</v>
      </c>
      <c r="H7" s="20" t="s">
        <v>4</v>
      </c>
      <c r="I7" s="20" t="s">
        <v>5</v>
      </c>
      <c r="J7" s="20" t="s">
        <v>4</v>
      </c>
      <c r="K7" s="20"/>
    </row>
    <row r="8" spans="1:14">
      <c r="E8" s="60" t="s">
        <v>10</v>
      </c>
      <c r="F8" s="21" t="s">
        <v>3</v>
      </c>
      <c r="G8" s="21">
        <v>0.9173012195085759</v>
      </c>
      <c r="H8" s="21">
        <v>8</v>
      </c>
      <c r="I8" s="21">
        <v>5</v>
      </c>
      <c r="J8" s="21">
        <v>3</v>
      </c>
      <c r="K8" s="67" t="s">
        <v>10</v>
      </c>
    </row>
    <row r="9" spans="1:14">
      <c r="E9" s="60"/>
      <c r="F9" s="21" t="s">
        <v>6</v>
      </c>
      <c r="G9" s="21">
        <v>0.95236462265314126</v>
      </c>
      <c r="H9" s="21">
        <v>8</v>
      </c>
      <c r="I9" s="21">
        <v>8</v>
      </c>
      <c r="J9" s="21">
        <v>0</v>
      </c>
      <c r="K9" s="67"/>
    </row>
    <row r="10" spans="1:14">
      <c r="E10" s="60"/>
      <c r="F10" s="21" t="s">
        <v>35</v>
      </c>
      <c r="G10" s="21">
        <v>0.13661772895349306</v>
      </c>
      <c r="H10" s="21">
        <v>11</v>
      </c>
      <c r="I10" s="21">
        <v>6</v>
      </c>
      <c r="J10" s="21">
        <v>5</v>
      </c>
      <c r="K10" s="67"/>
      <c r="L10" s="17" t="s">
        <v>20</v>
      </c>
      <c r="M10" s="18" t="s">
        <v>21</v>
      </c>
      <c r="N10" s="19"/>
    </row>
    <row r="11" spans="1:14">
      <c r="E11" s="20"/>
      <c r="F11" s="20" t="s">
        <v>11</v>
      </c>
      <c r="G11" s="20">
        <f>AVERAGE(G8:G10)</f>
        <v>0.66876119037173665</v>
      </c>
      <c r="H11" s="20">
        <f t="shared" ref="H11" si="0">AVERAGE(H8:H10)</f>
        <v>9</v>
      </c>
      <c r="I11" s="20">
        <f>AVERAGE(I8:I10)</f>
        <v>6.333333333333333</v>
      </c>
      <c r="J11" s="20">
        <f>AVERAGE(J8:J10)</f>
        <v>2.6666666666666665</v>
      </c>
      <c r="L11" s="8">
        <f>STDEV(J8:J10)</f>
        <v>2.5166114784235836</v>
      </c>
      <c r="M11" s="8">
        <f>STDEVP(J8:J10)</f>
        <v>2.0548046676563256</v>
      </c>
    </row>
    <row r="12" spans="1:14">
      <c r="E12" s="61" t="s">
        <v>0</v>
      </c>
      <c r="F12" s="16" t="s">
        <v>2</v>
      </c>
      <c r="G12" s="16">
        <v>0.73935904252407469</v>
      </c>
      <c r="H12" s="16">
        <v>8</v>
      </c>
      <c r="I12" s="16">
        <v>6</v>
      </c>
      <c r="J12" s="21">
        <v>2</v>
      </c>
      <c r="K12" s="68" t="s">
        <v>0</v>
      </c>
    </row>
    <row r="13" spans="1:14">
      <c r="E13" s="61"/>
      <c r="F13" s="16" t="s">
        <v>7</v>
      </c>
      <c r="G13" s="16">
        <v>0.63851190130909063</v>
      </c>
      <c r="H13" s="16">
        <v>7</v>
      </c>
      <c r="I13" s="16">
        <v>5</v>
      </c>
      <c r="J13" s="21">
        <v>2</v>
      </c>
      <c r="K13" s="68"/>
    </row>
    <row r="14" spans="1:14">
      <c r="E14" s="61"/>
      <c r="F14" s="16" t="s">
        <v>9</v>
      </c>
      <c r="G14" s="16">
        <v>0.39100440803864944</v>
      </c>
      <c r="H14" s="16">
        <v>14</v>
      </c>
      <c r="I14" s="16">
        <v>5</v>
      </c>
      <c r="J14" s="21">
        <v>9</v>
      </c>
      <c r="K14" s="68"/>
      <c r="L14" s="17" t="s">
        <v>20</v>
      </c>
      <c r="M14" s="18" t="s">
        <v>21</v>
      </c>
    </row>
    <row r="15" spans="1:14">
      <c r="E15" s="20"/>
      <c r="F15" s="20" t="s">
        <v>11</v>
      </c>
      <c r="G15" s="20">
        <f>AVERAGE(G12:G14)</f>
        <v>0.58962511729060496</v>
      </c>
      <c r="H15" s="20">
        <f t="shared" ref="H15:I15" si="1">AVERAGE(H12:H14)</f>
        <v>9.6666666666666661</v>
      </c>
      <c r="I15" s="20">
        <f t="shared" si="1"/>
        <v>5.333333333333333</v>
      </c>
      <c r="J15" s="20">
        <f>AVERAGE(J12:J14)</f>
        <v>4.333333333333333</v>
      </c>
      <c r="L15" s="8">
        <f>STDEV(J12:J14)</f>
        <v>4.0414518843273806</v>
      </c>
      <c r="M15" s="8">
        <f>STDEVP(J12:J14)</f>
        <v>3.2998316455372216</v>
      </c>
    </row>
    <row r="17" spans="4:16">
      <c r="N17" s="7" t="s">
        <v>26</v>
      </c>
      <c r="O17" s="7" t="s">
        <v>27</v>
      </c>
    </row>
    <row r="18" spans="4:16">
      <c r="F18" s="62" t="s">
        <v>12</v>
      </c>
      <c r="G18" s="62"/>
      <c r="H18" s="62"/>
      <c r="I18" s="62"/>
      <c r="M18" s="7" t="s">
        <v>13</v>
      </c>
      <c r="N18" s="20">
        <v>1</v>
      </c>
      <c r="O18" s="20">
        <v>2</v>
      </c>
      <c r="P18" s="20" t="s">
        <v>22</v>
      </c>
    </row>
    <row r="19" spans="4:16">
      <c r="F19" s="62" t="s">
        <v>15</v>
      </c>
      <c r="G19" s="62"/>
      <c r="H19" s="62" t="s">
        <v>16</v>
      </c>
      <c r="I19" s="62"/>
      <c r="J19" s="63" t="s">
        <v>19</v>
      </c>
      <c r="K19" s="64"/>
      <c r="M19" s="7" t="s">
        <v>14</v>
      </c>
      <c r="N19" s="20">
        <v>1.6666666666666667</v>
      </c>
      <c r="O19" s="20">
        <v>2.3333333333333335</v>
      </c>
      <c r="P19" s="20">
        <f>TTEST(N18:N19, O18:O19, 2, 1)</f>
        <v>0.12566591637800234</v>
      </c>
    </row>
    <row r="20" spans="4:16">
      <c r="F20" s="20" t="s">
        <v>13</v>
      </c>
      <c r="G20" s="20" t="s">
        <v>14</v>
      </c>
      <c r="H20" s="20" t="s">
        <v>13</v>
      </c>
      <c r="I20" s="20" t="s">
        <v>14</v>
      </c>
      <c r="J20" s="20" t="s">
        <v>13</v>
      </c>
      <c r="K20" s="20" t="s">
        <v>14</v>
      </c>
    </row>
    <row r="21" spans="4:16">
      <c r="D21" s="60" t="s">
        <v>10</v>
      </c>
      <c r="E21" s="9" t="s">
        <v>3</v>
      </c>
      <c r="F21" s="21">
        <v>5</v>
      </c>
      <c r="G21" s="21">
        <v>3</v>
      </c>
      <c r="H21" s="21">
        <v>3</v>
      </c>
      <c r="I21" s="21">
        <v>2</v>
      </c>
      <c r="J21" s="10">
        <v>2</v>
      </c>
      <c r="K21" s="10">
        <v>3</v>
      </c>
    </row>
    <row r="22" spans="4:16">
      <c r="D22" s="60"/>
      <c r="E22" s="9" t="s">
        <v>6</v>
      </c>
      <c r="F22" s="21">
        <v>5</v>
      </c>
      <c r="G22" s="21">
        <v>3</v>
      </c>
      <c r="H22" s="21">
        <v>5</v>
      </c>
      <c r="I22" s="21">
        <v>3</v>
      </c>
      <c r="J22" s="10">
        <v>0</v>
      </c>
      <c r="K22" s="10">
        <v>0</v>
      </c>
      <c r="L22" s="65" t="s">
        <v>20</v>
      </c>
      <c r="M22" s="66"/>
      <c r="N22" s="63" t="s">
        <v>21</v>
      </c>
      <c r="O22" s="64"/>
    </row>
    <row r="23" spans="4:16">
      <c r="D23" s="60"/>
      <c r="E23" s="21" t="s">
        <v>35</v>
      </c>
      <c r="F23" s="21">
        <v>6</v>
      </c>
      <c r="G23" s="21">
        <v>5</v>
      </c>
      <c r="H23" s="21">
        <v>4</v>
      </c>
      <c r="I23" s="21">
        <v>2</v>
      </c>
      <c r="J23" s="10">
        <v>1</v>
      </c>
      <c r="K23" s="10">
        <v>2</v>
      </c>
      <c r="L23" s="20" t="s">
        <v>13</v>
      </c>
      <c r="M23" s="20" t="s">
        <v>14</v>
      </c>
      <c r="N23" s="20" t="s">
        <v>13</v>
      </c>
      <c r="O23" s="20" t="s">
        <v>14</v>
      </c>
    </row>
    <row r="24" spans="4:16">
      <c r="E24" s="20" t="s">
        <v>11</v>
      </c>
      <c r="F24" s="20">
        <f t="shared" ref="F24:K24" si="2">AVERAGE(F21:F23)</f>
        <v>5.333333333333333</v>
      </c>
      <c r="G24" s="20">
        <f t="shared" si="2"/>
        <v>3.6666666666666665</v>
      </c>
      <c r="H24" s="20">
        <f t="shared" si="2"/>
        <v>4</v>
      </c>
      <c r="I24" s="20">
        <f t="shared" si="2"/>
        <v>2.3333333333333335</v>
      </c>
      <c r="J24" s="20">
        <f t="shared" si="2"/>
        <v>1</v>
      </c>
      <c r="K24" s="20">
        <f t="shared" si="2"/>
        <v>1.6666666666666667</v>
      </c>
      <c r="L24" s="8">
        <f>STDEV(J21:J23)</f>
        <v>1</v>
      </c>
      <c r="M24" s="8">
        <f>STDEV(K21:K23)</f>
        <v>1.5275252316519465</v>
      </c>
      <c r="N24" s="8">
        <f>STDEVP(J21:J23)</f>
        <v>0.81649658092772603</v>
      </c>
      <c r="O24" s="8">
        <f>STDEVP(K21:K23)</f>
        <v>1.247219128924647</v>
      </c>
    </row>
    <row r="25" spans="4:16">
      <c r="D25" s="61" t="s">
        <v>0</v>
      </c>
      <c r="E25" s="11" t="s">
        <v>2</v>
      </c>
      <c r="F25" s="16">
        <v>4</v>
      </c>
      <c r="G25" s="16">
        <v>4</v>
      </c>
      <c r="H25" s="16">
        <v>3</v>
      </c>
      <c r="I25" s="16">
        <v>3</v>
      </c>
      <c r="J25" s="12">
        <v>1</v>
      </c>
      <c r="K25" s="13">
        <v>1</v>
      </c>
    </row>
    <row r="26" spans="4:16">
      <c r="D26" s="61"/>
      <c r="E26" s="11" t="s">
        <v>7</v>
      </c>
      <c r="F26" s="16">
        <v>3</v>
      </c>
      <c r="G26" s="16">
        <v>4</v>
      </c>
      <c r="H26" s="16">
        <v>3</v>
      </c>
      <c r="I26" s="16">
        <v>2</v>
      </c>
      <c r="J26" s="12">
        <v>0</v>
      </c>
      <c r="K26" s="13">
        <v>2</v>
      </c>
      <c r="L26" s="65" t="s">
        <v>20</v>
      </c>
      <c r="M26" s="66"/>
      <c r="N26" s="63" t="s">
        <v>21</v>
      </c>
      <c r="O26" s="64"/>
    </row>
    <row r="27" spans="4:16">
      <c r="D27" s="61"/>
      <c r="E27" s="11" t="s">
        <v>9</v>
      </c>
      <c r="F27" s="16">
        <v>9</v>
      </c>
      <c r="G27" s="16">
        <v>5</v>
      </c>
      <c r="H27" s="16">
        <v>4</v>
      </c>
      <c r="I27" s="16">
        <v>1</v>
      </c>
      <c r="J27" s="12">
        <v>5</v>
      </c>
      <c r="K27" s="13">
        <v>4</v>
      </c>
      <c r="L27" s="20" t="s">
        <v>13</v>
      </c>
      <c r="M27" s="20" t="s">
        <v>14</v>
      </c>
      <c r="N27" s="20" t="s">
        <v>13</v>
      </c>
      <c r="O27" s="20" t="s">
        <v>14</v>
      </c>
    </row>
    <row r="28" spans="4:16">
      <c r="E28" s="20" t="s">
        <v>11</v>
      </c>
      <c r="F28" s="20">
        <f t="shared" ref="F28:K28" si="3">AVERAGE(F25:F27)</f>
        <v>5.333333333333333</v>
      </c>
      <c r="G28" s="20">
        <f t="shared" si="3"/>
        <v>4.333333333333333</v>
      </c>
      <c r="H28" s="20">
        <f t="shared" si="3"/>
        <v>3.3333333333333335</v>
      </c>
      <c r="I28" s="20">
        <f t="shared" si="3"/>
        <v>2</v>
      </c>
      <c r="J28" s="20">
        <f t="shared" si="3"/>
        <v>2</v>
      </c>
      <c r="K28" s="20">
        <f t="shared" si="3"/>
        <v>2.3333333333333335</v>
      </c>
      <c r="L28" s="8">
        <f>STDEV(J25:J27)</f>
        <v>2.6457513110645907</v>
      </c>
      <c r="M28" s="8">
        <f>STDEV(K25:K27)</f>
        <v>1.5275252316519468</v>
      </c>
      <c r="N28" s="8">
        <f>STDEVP(J25:J27)</f>
        <v>2.1602468994692869</v>
      </c>
      <c r="O28" s="8">
        <f>STDEVP(K25:K27)</f>
        <v>1.247219128924647</v>
      </c>
    </row>
    <row r="29" spans="4:16">
      <c r="M29" s="14"/>
      <c r="N29" s="14" t="s">
        <v>26</v>
      </c>
      <c r="O29" s="14" t="s">
        <v>27</v>
      </c>
      <c r="P29" s="14"/>
    </row>
    <row r="30" spans="4:16">
      <c r="F30" s="62" t="s">
        <v>12</v>
      </c>
      <c r="G30" s="62"/>
      <c r="H30" s="62"/>
      <c r="I30" s="62"/>
      <c r="M30" s="16" t="s">
        <v>17</v>
      </c>
      <c r="N30" s="16">
        <v>0</v>
      </c>
      <c r="O30" s="16">
        <v>3.3333333333333335</v>
      </c>
      <c r="P30" s="16" t="s">
        <v>23</v>
      </c>
    </row>
    <row r="31" spans="4:16">
      <c r="F31" s="62" t="s">
        <v>15</v>
      </c>
      <c r="G31" s="62"/>
      <c r="H31" s="62" t="s">
        <v>16</v>
      </c>
      <c r="I31" s="62"/>
      <c r="J31" s="63" t="s">
        <v>19</v>
      </c>
      <c r="K31" s="64"/>
      <c r="M31" s="16" t="s">
        <v>18</v>
      </c>
      <c r="N31" s="16">
        <v>3.3333333333333299</v>
      </c>
      <c r="O31" s="16">
        <v>1.3333333333333333</v>
      </c>
      <c r="P31" s="16">
        <f>TTEST(N30:N31, O30:O31, 2, 1)</f>
        <v>0.84404173924526082</v>
      </c>
    </row>
    <row r="32" spans="4:16">
      <c r="F32" s="20" t="s">
        <v>17</v>
      </c>
      <c r="G32" s="20" t="s">
        <v>18</v>
      </c>
      <c r="H32" s="20" t="s">
        <v>17</v>
      </c>
      <c r="I32" s="20" t="s">
        <v>18</v>
      </c>
      <c r="J32" s="20" t="s">
        <v>17</v>
      </c>
      <c r="K32" s="20" t="s">
        <v>18</v>
      </c>
    </row>
    <row r="33" spans="4:15">
      <c r="D33" s="60" t="s">
        <v>10</v>
      </c>
      <c r="E33" s="21" t="s">
        <v>3</v>
      </c>
      <c r="F33" s="21">
        <v>2</v>
      </c>
      <c r="G33" s="21">
        <v>6</v>
      </c>
      <c r="H33" s="21">
        <v>2</v>
      </c>
      <c r="I33" s="21">
        <v>3</v>
      </c>
      <c r="J33" s="10">
        <v>0</v>
      </c>
      <c r="K33" s="10">
        <v>3</v>
      </c>
    </row>
    <row r="34" spans="4:15">
      <c r="D34" s="60"/>
      <c r="E34" s="21" t="s">
        <v>6</v>
      </c>
      <c r="F34" s="21">
        <v>3</v>
      </c>
      <c r="G34" s="21">
        <v>5</v>
      </c>
      <c r="H34" s="21">
        <v>3</v>
      </c>
      <c r="I34" s="21">
        <v>5</v>
      </c>
      <c r="J34" s="10">
        <v>0</v>
      </c>
      <c r="K34" s="10">
        <v>0</v>
      </c>
      <c r="L34" s="65" t="s">
        <v>20</v>
      </c>
      <c r="M34" s="66"/>
      <c r="N34" s="63" t="s">
        <v>21</v>
      </c>
      <c r="O34" s="64"/>
    </row>
    <row r="35" spans="4:15">
      <c r="D35" s="60"/>
      <c r="E35" s="21" t="s">
        <v>35</v>
      </c>
      <c r="F35" s="21">
        <v>1</v>
      </c>
      <c r="G35" s="21">
        <v>10</v>
      </c>
      <c r="H35" s="21">
        <v>1</v>
      </c>
      <c r="I35" s="21">
        <v>3</v>
      </c>
      <c r="J35" s="10">
        <v>0</v>
      </c>
      <c r="K35" s="10">
        <v>7</v>
      </c>
      <c r="L35" s="20" t="s">
        <v>17</v>
      </c>
      <c r="M35" s="20" t="s">
        <v>18</v>
      </c>
      <c r="N35" s="20" t="s">
        <v>17</v>
      </c>
      <c r="O35" s="20" t="s">
        <v>18</v>
      </c>
    </row>
    <row r="36" spans="4:15">
      <c r="E36" s="20" t="s">
        <v>11</v>
      </c>
      <c r="F36" s="20">
        <f t="shared" ref="F36:J36" si="4">AVERAGE(F33:F35)</f>
        <v>2</v>
      </c>
      <c r="G36" s="20">
        <f t="shared" si="4"/>
        <v>7</v>
      </c>
      <c r="H36" s="20">
        <f t="shared" si="4"/>
        <v>2</v>
      </c>
      <c r="I36" s="20">
        <f t="shared" si="4"/>
        <v>3.6666666666666665</v>
      </c>
      <c r="J36" s="20">
        <f t="shared" si="4"/>
        <v>0</v>
      </c>
      <c r="K36" s="20">
        <f>AVERAGE(K33:K35)</f>
        <v>3.3333333333333335</v>
      </c>
      <c r="L36" s="8">
        <f>STDEV(J33:J35)</f>
        <v>0</v>
      </c>
      <c r="M36" s="8">
        <f>STDEV(K33:K35)</f>
        <v>3.5118845842842461</v>
      </c>
      <c r="N36" s="8">
        <f>STDEVP(J33:J35)</f>
        <v>0</v>
      </c>
      <c r="O36" s="8">
        <f>STDEVP(K33:K35)</f>
        <v>2.8674417556808756</v>
      </c>
    </row>
    <row r="37" spans="4:15">
      <c r="D37" s="61" t="s">
        <v>0</v>
      </c>
      <c r="E37" s="16" t="s">
        <v>2</v>
      </c>
      <c r="F37" s="16">
        <v>3</v>
      </c>
      <c r="G37" s="16">
        <v>5</v>
      </c>
      <c r="H37" s="16">
        <v>3</v>
      </c>
      <c r="I37" s="16">
        <v>3</v>
      </c>
      <c r="J37" s="12">
        <v>0</v>
      </c>
      <c r="K37" s="13">
        <v>2</v>
      </c>
    </row>
    <row r="38" spans="4:15">
      <c r="D38" s="61"/>
      <c r="E38" s="16" t="s">
        <v>7</v>
      </c>
      <c r="F38" s="16">
        <v>5</v>
      </c>
      <c r="G38" s="16">
        <v>2</v>
      </c>
      <c r="H38" s="16">
        <v>2</v>
      </c>
      <c r="I38" s="16">
        <v>2</v>
      </c>
      <c r="J38" s="12">
        <v>3</v>
      </c>
      <c r="K38" s="13">
        <v>0</v>
      </c>
      <c r="L38" s="65" t="s">
        <v>20</v>
      </c>
      <c r="M38" s="66"/>
      <c r="N38" s="63" t="s">
        <v>21</v>
      </c>
      <c r="O38" s="64"/>
    </row>
    <row r="39" spans="4:15">
      <c r="D39" s="61"/>
      <c r="E39" s="16" t="s">
        <v>9</v>
      </c>
      <c r="F39" s="16">
        <v>9</v>
      </c>
      <c r="G39" s="16">
        <v>5</v>
      </c>
      <c r="H39" s="16">
        <v>2</v>
      </c>
      <c r="I39" s="16">
        <v>3</v>
      </c>
      <c r="J39" s="12">
        <v>7</v>
      </c>
      <c r="K39" s="13">
        <v>2</v>
      </c>
      <c r="L39" s="20" t="s">
        <v>17</v>
      </c>
      <c r="M39" s="20" t="s">
        <v>18</v>
      </c>
      <c r="N39" s="20" t="s">
        <v>17</v>
      </c>
      <c r="O39" s="20" t="s">
        <v>18</v>
      </c>
    </row>
    <row r="40" spans="4:15">
      <c r="E40" s="20" t="s">
        <v>11</v>
      </c>
      <c r="F40" s="20">
        <f t="shared" ref="F40:K40" si="5">AVERAGE(F37:F39)</f>
        <v>5.666666666666667</v>
      </c>
      <c r="G40" s="20">
        <f t="shared" si="5"/>
        <v>4</v>
      </c>
      <c r="H40" s="20">
        <f t="shared" si="5"/>
        <v>2.3333333333333335</v>
      </c>
      <c r="I40" s="20">
        <f t="shared" si="5"/>
        <v>2.6666666666666665</v>
      </c>
      <c r="J40" s="20">
        <f t="shared" si="5"/>
        <v>3.3333333333333335</v>
      </c>
      <c r="K40" s="20">
        <f t="shared" si="5"/>
        <v>1.3333333333333333</v>
      </c>
      <c r="L40" s="8">
        <f>STDEV(J37:J39)</f>
        <v>3.5118845842842461</v>
      </c>
      <c r="M40" s="8">
        <f>STDEV(K37:K39)</f>
        <v>1.1547005383792517</v>
      </c>
      <c r="N40" s="8">
        <f>STDEVP(J37:J39)</f>
        <v>2.8674417556808756</v>
      </c>
      <c r="O40" s="8">
        <f>STDEVP(K37:K39)</f>
        <v>0.94280904158206336</v>
      </c>
    </row>
    <row r="44" spans="4:15">
      <c r="J44" s="7">
        <f>AVERAGE(J33:J35,J37:J39)</f>
        <v>1.6666666666666667</v>
      </c>
      <c r="K44" s="7">
        <f>AVERAGE(K33:K35,K37:K39)</f>
        <v>2.3333333333333335</v>
      </c>
    </row>
    <row r="45" spans="4:15">
      <c r="J45" s="7">
        <f>STDEV(J33:J35,J37:J39)</f>
        <v>2.8751811537130432</v>
      </c>
      <c r="K45" s="7">
        <f>STDEV(K33:K35,K37:K39)</f>
        <v>2.5819888974716112</v>
      </c>
    </row>
  </sheetData>
  <mergeCells count="25">
    <mergeCell ref="L34:M34"/>
    <mergeCell ref="N34:O34"/>
    <mergeCell ref="D37:D39"/>
    <mergeCell ref="L38:M38"/>
    <mergeCell ref="N38:O38"/>
    <mergeCell ref="F30:I30"/>
    <mergeCell ref="F31:G31"/>
    <mergeCell ref="H31:I31"/>
    <mergeCell ref="J31:K31"/>
    <mergeCell ref="D33:D35"/>
    <mergeCell ref="D25:D27"/>
    <mergeCell ref="L26:M26"/>
    <mergeCell ref="N26:O26"/>
    <mergeCell ref="N22:O22"/>
    <mergeCell ref="D21:D23"/>
    <mergeCell ref="F19:G19"/>
    <mergeCell ref="H19:I19"/>
    <mergeCell ref="J19:K19"/>
    <mergeCell ref="H6:I6"/>
    <mergeCell ref="L22:M22"/>
    <mergeCell ref="E8:E10"/>
    <mergeCell ref="K8:K10"/>
    <mergeCell ref="E12:E14"/>
    <mergeCell ref="K12:K14"/>
    <mergeCell ref="F18:I18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P36"/>
  <sheetViews>
    <sheetView topLeftCell="D10" workbookViewId="0">
      <selection activeCell="N25" sqref="N25"/>
    </sheetView>
  </sheetViews>
  <sheetFormatPr baseColWidth="12" defaultRowHeight="18" x14ac:dyDescent="0"/>
  <sheetData>
    <row r="10" spans="2:16">
      <c r="O10" s="48" t="s">
        <v>68</v>
      </c>
      <c r="P10" s="43"/>
    </row>
    <row r="11" spans="2:16">
      <c r="B11" s="35" t="s">
        <v>44</v>
      </c>
      <c r="C11" s="35" t="s">
        <v>13</v>
      </c>
      <c r="D11" s="35" t="s">
        <v>14</v>
      </c>
      <c r="E11" s="35" t="s">
        <v>36</v>
      </c>
      <c r="F11" s="35" t="s">
        <v>44</v>
      </c>
      <c r="G11" s="35" t="s">
        <v>13</v>
      </c>
      <c r="H11" s="35" t="s">
        <v>14</v>
      </c>
      <c r="I11" s="35" t="s">
        <v>36</v>
      </c>
      <c r="J11" s="36" t="s">
        <v>44</v>
      </c>
      <c r="K11" s="36" t="s">
        <v>13</v>
      </c>
      <c r="L11" s="36" t="s">
        <v>14</v>
      </c>
      <c r="M11" s="36" t="s">
        <v>36</v>
      </c>
      <c r="O11" s="48" t="s">
        <v>69</v>
      </c>
      <c r="P11" s="44"/>
    </row>
    <row r="12" spans="2:16">
      <c r="B12" s="35" t="s">
        <v>64</v>
      </c>
      <c r="C12" s="38">
        <v>0.92160282999999998</v>
      </c>
      <c r="D12" s="38">
        <v>0.65522546999999998</v>
      </c>
      <c r="E12" s="35">
        <v>0.60495776499999998</v>
      </c>
      <c r="F12" s="35" t="s">
        <v>45</v>
      </c>
      <c r="G12" s="35">
        <v>0.85000282598520915</v>
      </c>
      <c r="H12" s="35">
        <v>0.62530342181927423</v>
      </c>
      <c r="I12" s="35">
        <v>0.63851190130909063</v>
      </c>
      <c r="J12" s="36" t="s">
        <v>45</v>
      </c>
      <c r="K12" s="36">
        <v>0.4848687053023028</v>
      </c>
      <c r="L12" s="36">
        <v>-0.36494264802539439</v>
      </c>
      <c r="M12" s="36">
        <v>0.39100440803864944</v>
      </c>
    </row>
    <row r="13" spans="2:16">
      <c r="B13" s="35"/>
      <c r="C13" s="35" t="s">
        <v>4</v>
      </c>
      <c r="D13" s="35" t="s">
        <v>47</v>
      </c>
      <c r="E13" s="35"/>
      <c r="F13" s="35"/>
      <c r="G13" s="35" t="s">
        <v>4</v>
      </c>
      <c r="H13" s="35" t="s">
        <v>47</v>
      </c>
      <c r="I13" s="35"/>
      <c r="J13" s="36"/>
      <c r="K13" s="36" t="s">
        <v>4</v>
      </c>
      <c r="L13" s="36" t="s">
        <v>47</v>
      </c>
      <c r="M13" s="36"/>
    </row>
    <row r="14" spans="2:16">
      <c r="B14" s="35" t="s">
        <v>46</v>
      </c>
      <c r="C14" s="35">
        <v>9</v>
      </c>
      <c r="D14" s="35">
        <v>6</v>
      </c>
      <c r="E14" s="45">
        <v>3</v>
      </c>
      <c r="F14" s="35" t="s">
        <v>46</v>
      </c>
      <c r="G14" s="35">
        <v>7</v>
      </c>
      <c r="H14" s="35">
        <v>5</v>
      </c>
      <c r="I14" s="45">
        <v>2</v>
      </c>
      <c r="J14" s="36" t="s">
        <v>46</v>
      </c>
      <c r="K14" s="36">
        <v>14</v>
      </c>
      <c r="L14" s="36">
        <v>5</v>
      </c>
      <c r="M14" s="45">
        <v>7</v>
      </c>
      <c r="O14" t="s">
        <v>67</v>
      </c>
      <c r="P14" s="34"/>
    </row>
    <row r="15" spans="2:16">
      <c r="B15" s="35"/>
      <c r="C15" s="35" t="s">
        <v>51</v>
      </c>
      <c r="D15" s="35" t="s">
        <v>52</v>
      </c>
      <c r="E15" s="35"/>
      <c r="F15" s="35"/>
      <c r="G15" s="35" t="s">
        <v>51</v>
      </c>
      <c r="H15" s="35" t="s">
        <v>52</v>
      </c>
      <c r="I15" s="35"/>
      <c r="J15" s="36"/>
      <c r="K15" s="36" t="s">
        <v>51</v>
      </c>
      <c r="L15" s="36" t="s">
        <v>52</v>
      </c>
      <c r="M15" s="36"/>
      <c r="O15" t="s">
        <v>65</v>
      </c>
      <c r="P15" s="35"/>
    </row>
    <row r="16" spans="2:16">
      <c r="B16" s="35" t="s">
        <v>50</v>
      </c>
      <c r="C16" s="39">
        <v>0</v>
      </c>
      <c r="D16" s="39">
        <v>3</v>
      </c>
      <c r="E16" s="35"/>
      <c r="F16" s="35" t="s">
        <v>50</v>
      </c>
      <c r="G16" s="39">
        <v>3</v>
      </c>
      <c r="H16" s="39">
        <v>0</v>
      </c>
      <c r="I16" s="35">
        <v>3</v>
      </c>
      <c r="J16" s="36" t="s">
        <v>50</v>
      </c>
      <c r="K16" s="40">
        <v>7</v>
      </c>
      <c r="L16" s="40">
        <v>2</v>
      </c>
      <c r="M16" s="36"/>
      <c r="O16" t="s">
        <v>66</v>
      </c>
      <c r="P16" s="36"/>
    </row>
    <row r="17" spans="2:14">
      <c r="C17" t="s">
        <v>89</v>
      </c>
      <c r="D17" t="s">
        <v>90</v>
      </c>
      <c r="G17" t="s">
        <v>89</v>
      </c>
      <c r="H17" t="s">
        <v>90</v>
      </c>
      <c r="K17" t="s">
        <v>89</v>
      </c>
      <c r="L17" t="s">
        <v>90</v>
      </c>
    </row>
    <row r="18" spans="2:14">
      <c r="B18" t="s">
        <v>88</v>
      </c>
      <c r="C18">
        <v>5</v>
      </c>
      <c r="D18">
        <v>4</v>
      </c>
      <c r="F18" t="s">
        <v>88</v>
      </c>
      <c r="G18">
        <v>3</v>
      </c>
      <c r="H18">
        <v>4</v>
      </c>
      <c r="J18" t="s">
        <v>88</v>
      </c>
      <c r="K18">
        <v>9</v>
      </c>
      <c r="L18">
        <v>5</v>
      </c>
    </row>
    <row r="27" spans="2:14">
      <c r="N27" s="7"/>
    </row>
    <row r="29" spans="2:14">
      <c r="B29" s="41" t="s">
        <v>48</v>
      </c>
      <c r="C29" s="41" t="s">
        <v>13</v>
      </c>
      <c r="D29" s="41" t="s">
        <v>14</v>
      </c>
      <c r="E29" s="41" t="s">
        <v>36</v>
      </c>
      <c r="F29" s="41" t="s">
        <v>48</v>
      </c>
      <c r="G29" s="41" t="s">
        <v>13</v>
      </c>
      <c r="H29" s="41" t="s">
        <v>14</v>
      </c>
      <c r="I29" s="41" t="s">
        <v>36</v>
      </c>
      <c r="J29" s="41" t="s">
        <v>49</v>
      </c>
      <c r="K29" s="41" t="s">
        <v>13</v>
      </c>
      <c r="L29" s="41" t="s">
        <v>14</v>
      </c>
      <c r="M29" s="41" t="s">
        <v>36</v>
      </c>
    </row>
    <row r="30" spans="2:14">
      <c r="B30" s="41" t="s">
        <v>45</v>
      </c>
      <c r="C30" s="41">
        <v>0.94242127259371189</v>
      </c>
      <c r="D30" s="41">
        <v>0.85761621181385694</v>
      </c>
      <c r="E30" s="41">
        <v>0.90517055371404553</v>
      </c>
      <c r="F30" s="41" t="s">
        <v>45</v>
      </c>
      <c r="G30" s="41">
        <v>0.98170976790409459</v>
      </c>
      <c r="H30" s="41">
        <v>-0.77183683095339706</v>
      </c>
      <c r="I30" s="41">
        <v>0.95236462265314126</v>
      </c>
      <c r="J30" s="41" t="s">
        <v>45</v>
      </c>
      <c r="K30" s="41">
        <v>0.76010768718925392</v>
      </c>
      <c r="L30" s="41">
        <v>0.9697333963297099</v>
      </c>
      <c r="M30" s="41">
        <v>0.82892509905722755</v>
      </c>
    </row>
    <row r="31" spans="2:14">
      <c r="B31" s="41"/>
      <c r="C31" s="41" t="s">
        <v>4</v>
      </c>
      <c r="D31" s="41" t="s">
        <v>47</v>
      </c>
      <c r="E31" s="41"/>
      <c r="F31" s="34"/>
      <c r="G31" s="42" t="s">
        <v>4</v>
      </c>
      <c r="H31" s="42" t="s">
        <v>47</v>
      </c>
      <c r="I31" s="42"/>
      <c r="J31" s="34"/>
      <c r="K31" s="41" t="s">
        <v>4</v>
      </c>
      <c r="L31" s="41" t="s">
        <v>47</v>
      </c>
      <c r="M31" s="41"/>
    </row>
    <row r="32" spans="2:14">
      <c r="B32" s="41" t="s">
        <v>46</v>
      </c>
      <c r="C32" s="41">
        <v>8</v>
      </c>
      <c r="D32" s="41">
        <v>5</v>
      </c>
      <c r="E32" s="46">
        <v>3</v>
      </c>
      <c r="F32" s="41" t="s">
        <v>46</v>
      </c>
      <c r="G32" s="41">
        <v>8</v>
      </c>
      <c r="H32" s="41">
        <v>8</v>
      </c>
      <c r="I32" s="47">
        <v>0</v>
      </c>
      <c r="J32" s="41" t="s">
        <v>46</v>
      </c>
      <c r="K32" s="41">
        <v>10</v>
      </c>
      <c r="L32" s="41">
        <v>13</v>
      </c>
      <c r="M32" s="37">
        <v>-3</v>
      </c>
    </row>
    <row r="33" spans="2:13">
      <c r="B33" s="41"/>
      <c r="C33" s="41" t="s">
        <v>51</v>
      </c>
      <c r="D33" s="41" t="s">
        <v>52</v>
      </c>
      <c r="E33" s="34"/>
      <c r="F33" s="34"/>
      <c r="G33" s="41" t="s">
        <v>51</v>
      </c>
      <c r="H33" s="41" t="s">
        <v>52</v>
      </c>
      <c r="I33" s="34"/>
      <c r="J33" s="34"/>
      <c r="K33" s="41" t="s">
        <v>51</v>
      </c>
      <c r="L33" s="41" t="s">
        <v>52</v>
      </c>
      <c r="M33" s="34"/>
    </row>
    <row r="34" spans="2:13">
      <c r="B34" s="41" t="s">
        <v>50</v>
      </c>
      <c r="C34" s="26">
        <v>0</v>
      </c>
      <c r="D34" s="26">
        <v>3</v>
      </c>
      <c r="E34" s="34"/>
      <c r="F34" s="41" t="s">
        <v>50</v>
      </c>
      <c r="G34" s="26">
        <v>3</v>
      </c>
      <c r="H34" s="26">
        <v>0</v>
      </c>
      <c r="I34" s="34"/>
      <c r="J34" s="41" t="s">
        <v>50</v>
      </c>
      <c r="K34" s="26">
        <v>-2</v>
      </c>
      <c r="L34" s="26">
        <v>-1</v>
      </c>
      <c r="M34" s="34"/>
    </row>
    <row r="35" spans="2:13">
      <c r="C35" t="s">
        <v>89</v>
      </c>
      <c r="D35" t="s">
        <v>90</v>
      </c>
      <c r="G35" t="s">
        <v>89</v>
      </c>
      <c r="H35" t="s">
        <v>90</v>
      </c>
      <c r="K35" t="s">
        <v>89</v>
      </c>
      <c r="L35" t="s">
        <v>90</v>
      </c>
    </row>
    <row r="36" spans="2:13">
      <c r="B36" t="s">
        <v>88</v>
      </c>
      <c r="C36">
        <v>5</v>
      </c>
      <c r="D36">
        <v>3</v>
      </c>
      <c r="F36" t="s">
        <v>88</v>
      </c>
      <c r="G36">
        <v>5</v>
      </c>
      <c r="H36">
        <v>3</v>
      </c>
      <c r="J36" t="s">
        <v>88</v>
      </c>
      <c r="K36">
        <v>5</v>
      </c>
      <c r="L36">
        <v>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C13" sqref="C13"/>
    </sheetView>
  </sheetViews>
  <sheetFormatPr baseColWidth="12" defaultRowHeight="18" x14ac:dyDescent="0"/>
  <cols>
    <col min="6" max="6" width="16.83203125" customWidth="1"/>
    <col min="9" max="9" width="15.83203125" customWidth="1"/>
  </cols>
  <sheetData>
    <row r="2" spans="2:10">
      <c r="B2" t="s">
        <v>27</v>
      </c>
      <c r="C2" t="s">
        <v>74</v>
      </c>
      <c r="E2" t="s">
        <v>71</v>
      </c>
      <c r="F2" t="s">
        <v>74</v>
      </c>
      <c r="I2" t="s">
        <v>74</v>
      </c>
      <c r="J2" t="s">
        <v>43</v>
      </c>
    </row>
    <row r="3" spans="2:10">
      <c r="B3" t="s">
        <v>70</v>
      </c>
      <c r="C3">
        <v>0</v>
      </c>
      <c r="E3" t="s">
        <v>70</v>
      </c>
      <c r="H3" t="s">
        <v>70</v>
      </c>
      <c r="I3">
        <v>0</v>
      </c>
      <c r="J3">
        <f>STDEV(C5:C7)</f>
        <v>3</v>
      </c>
    </row>
    <row r="4" spans="2:10">
      <c r="E4" t="s">
        <v>72</v>
      </c>
      <c r="F4">
        <v>2.5</v>
      </c>
      <c r="H4" t="s">
        <v>72</v>
      </c>
      <c r="I4">
        <v>2.5</v>
      </c>
      <c r="J4">
        <f>STDEV(F7:F8)</f>
        <v>0.70710678118654757</v>
      </c>
    </row>
    <row r="5" spans="2:10">
      <c r="C5">
        <v>3</v>
      </c>
      <c r="E5" t="s">
        <v>73</v>
      </c>
      <c r="F5">
        <v>7</v>
      </c>
      <c r="H5" t="s">
        <v>73</v>
      </c>
      <c r="I5">
        <v>7</v>
      </c>
    </row>
    <row r="6" spans="2:10">
      <c r="C6">
        <v>0</v>
      </c>
    </row>
    <row r="7" spans="2:10">
      <c r="C7">
        <v>-3</v>
      </c>
      <c r="F7">
        <v>2</v>
      </c>
    </row>
    <row r="8" spans="2:10">
      <c r="F8">
        <v>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tabSelected="1" topLeftCell="D1" workbookViewId="0">
      <selection activeCell="K10" sqref="G3:K10"/>
    </sheetView>
  </sheetViews>
  <sheetFormatPr baseColWidth="12" defaultRowHeight="18" x14ac:dyDescent="0"/>
  <sheetData>
    <row r="3" spans="1:11">
      <c r="A3" s="49"/>
      <c r="B3" s="50" t="s">
        <v>75</v>
      </c>
      <c r="C3" s="51" t="s">
        <v>15</v>
      </c>
      <c r="D3" s="51" t="s">
        <v>16</v>
      </c>
      <c r="E3" s="51" t="s">
        <v>84</v>
      </c>
      <c r="G3" s="71"/>
      <c r="H3" s="73" t="s">
        <v>75</v>
      </c>
      <c r="I3" s="73" t="s">
        <v>32</v>
      </c>
      <c r="J3" s="73"/>
      <c r="K3" s="75"/>
    </row>
    <row r="4" spans="1:11">
      <c r="A4" s="69" t="s">
        <v>76</v>
      </c>
      <c r="B4" s="52" t="s">
        <v>77</v>
      </c>
      <c r="C4" s="52">
        <v>9</v>
      </c>
      <c r="D4" s="52">
        <v>6</v>
      </c>
      <c r="E4" s="52">
        <v>3</v>
      </c>
      <c r="G4" s="72"/>
      <c r="H4" s="74"/>
      <c r="I4" s="54" t="s">
        <v>85</v>
      </c>
      <c r="J4" s="54" t="s">
        <v>86</v>
      </c>
      <c r="K4" s="55" t="s">
        <v>87</v>
      </c>
    </row>
    <row r="5" spans="1:11">
      <c r="A5" s="69"/>
      <c r="B5" s="52" t="s">
        <v>78</v>
      </c>
      <c r="C5" s="52">
        <v>7</v>
      </c>
      <c r="D5" s="52">
        <v>5</v>
      </c>
      <c r="E5" s="52">
        <v>2</v>
      </c>
      <c r="G5" s="76" t="s">
        <v>76</v>
      </c>
      <c r="H5" s="56" t="s">
        <v>77</v>
      </c>
      <c r="I5" s="56">
        <v>0.92</v>
      </c>
      <c r="J5" s="56">
        <v>0.66</v>
      </c>
      <c r="K5" s="57">
        <v>0.6</v>
      </c>
    </row>
    <row r="6" spans="1:11">
      <c r="A6" s="69"/>
      <c r="B6" s="52" t="s">
        <v>79</v>
      </c>
      <c r="C6" s="52">
        <v>14</v>
      </c>
      <c r="D6" s="52">
        <v>5</v>
      </c>
      <c r="E6" s="52">
        <v>9</v>
      </c>
      <c r="G6" s="76"/>
      <c r="H6" s="56" t="s">
        <v>78</v>
      </c>
      <c r="I6" s="56">
        <v>0.85</v>
      </c>
      <c r="J6" s="56">
        <v>0.63</v>
      </c>
      <c r="K6" s="57">
        <v>0.63</v>
      </c>
    </row>
    <row r="7" spans="1:11">
      <c r="A7" s="69" t="s">
        <v>80</v>
      </c>
      <c r="B7" s="52" t="s">
        <v>81</v>
      </c>
      <c r="C7" s="52">
        <v>8</v>
      </c>
      <c r="D7" s="52">
        <v>5</v>
      </c>
      <c r="E7" s="52">
        <v>3</v>
      </c>
      <c r="G7" s="76"/>
      <c r="H7" s="56" t="s">
        <v>79</v>
      </c>
      <c r="I7" s="56">
        <v>0.48</v>
      </c>
      <c r="J7" s="56">
        <v>-0.36</v>
      </c>
      <c r="K7" s="57">
        <v>0.39</v>
      </c>
    </row>
    <row r="8" spans="1:11">
      <c r="A8" s="69"/>
      <c r="B8" s="52" t="s">
        <v>82</v>
      </c>
      <c r="C8" s="52">
        <v>8</v>
      </c>
      <c r="D8" s="52">
        <v>8</v>
      </c>
      <c r="E8" s="52">
        <v>0</v>
      </c>
      <c r="G8" s="76" t="s">
        <v>80</v>
      </c>
      <c r="H8" s="56" t="s">
        <v>81</v>
      </c>
      <c r="I8" s="56">
        <v>0.94</v>
      </c>
      <c r="J8" s="56">
        <v>0.86</v>
      </c>
      <c r="K8" s="57">
        <v>0.9</v>
      </c>
    </row>
    <row r="9" spans="1:11">
      <c r="A9" s="70"/>
      <c r="B9" s="53" t="s">
        <v>83</v>
      </c>
      <c r="C9" s="53">
        <v>10</v>
      </c>
      <c r="D9" s="53">
        <v>13</v>
      </c>
      <c r="E9" s="53">
        <v>-3</v>
      </c>
      <c r="G9" s="76"/>
      <c r="H9" s="56" t="s">
        <v>82</v>
      </c>
      <c r="I9" s="56">
        <v>0.98</v>
      </c>
      <c r="J9" s="56">
        <v>-0.77</v>
      </c>
      <c r="K9" s="57">
        <v>0.95</v>
      </c>
    </row>
    <row r="10" spans="1:11">
      <c r="G10" s="77"/>
      <c r="H10" s="58" t="s">
        <v>83</v>
      </c>
      <c r="I10" s="58">
        <v>0.76</v>
      </c>
      <c r="J10" s="58">
        <v>0.96</v>
      </c>
      <c r="K10" s="59">
        <v>0.83</v>
      </c>
    </row>
  </sheetData>
  <mergeCells count="7">
    <mergeCell ref="A4:A6"/>
    <mergeCell ref="A7:A9"/>
    <mergeCell ref="G3:G4"/>
    <mergeCell ref="H3:H4"/>
    <mergeCell ref="I3:K3"/>
    <mergeCell ref="G5:G7"/>
    <mergeCell ref="G8:G10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PLOT数</vt:lpstr>
      <vt:lpstr>相関係数</vt:lpstr>
      <vt:lpstr>相関係数 (山中データ補正)</vt:lpstr>
      <vt:lpstr>相関係数 (データ入れ替え)</vt:lpstr>
      <vt:lpstr>PLOT数 (データ入れ替え)</vt:lpstr>
      <vt:lpstr>グラフまとめ</vt:lpstr>
      <vt:lpstr>相関分けPLOT数</vt:lpstr>
      <vt:lpstr>修論用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2015-10-27T11:07:09Z</dcterms:created>
  <dcterms:modified xsi:type="dcterms:W3CDTF">2016-12-29T10:09:37Z</dcterms:modified>
</cp:coreProperties>
</file>