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8"/>
  </bookViews>
  <sheets>
    <sheet name="Sheet2" sheetId="1" state="visible" r:id="rId2"/>
    <sheet name="Sheet3" sheetId="2" state="visible" r:id="rId3"/>
    <sheet name="cash_2-variant" sheetId="3" state="visible" r:id="rId4"/>
    <sheet name="test_num_2" sheetId="4" state="visible" r:id="rId5"/>
    <sheet name="test num =2" sheetId="5" state="visible" r:id="rId6"/>
    <sheet name="Sheet4" sheetId="6" state="visible" r:id="rId7"/>
    <sheet name="Mumtoz_test" sheetId="7" state="visible" r:id="rId8"/>
    <sheet name="Tests_res" sheetId="8" state="visible" r:id="rId9"/>
    <sheet name="main_test_one_prod" sheetId="9" state="visible" r:id="rId10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<sst xmlns="http://schemas.openxmlformats.org/spreadsheetml/2006/main" count="267" uniqueCount="85">
  <si>
    <t xml:space="preserve">drug_A</t>
  </si>
  <si>
    <t xml:space="preserve">drug_B</t>
  </si>
  <si>
    <t xml:space="preserve">drug_C</t>
  </si>
  <si>
    <t xml:space="preserve">drug_D</t>
  </si>
  <si>
    <t xml:space="preserve">drug_E</t>
  </si>
  <si>
    <t xml:space="preserve">drug_F</t>
  </si>
  <si>
    <t xml:space="preserve">drug_G</t>
  </si>
  <si>
    <t xml:space="preserve">drug_H</t>
  </si>
  <si>
    <t xml:space="preserve">drug_I</t>
  </si>
  <si>
    <t xml:space="preserve">drug_J</t>
  </si>
  <si>
    <t xml:space="preserve">Биотехнос, Румыния</t>
  </si>
  <si>
    <t xml:space="preserve">ЭВАЛАР</t>
  </si>
  <si>
    <t xml:space="preserve">Данафа</t>
  </si>
  <si>
    <t xml:space="preserve">НЕОМЕД</t>
  </si>
  <si>
    <t xml:space="preserve">Кусум, Индия</t>
  </si>
  <si>
    <t xml:space="preserve">Юнифарм, США</t>
  </si>
  <si>
    <t xml:space="preserve">Биокад, Россия</t>
  </si>
  <si>
    <t xml:space="preserve">Материа Медика, Россия</t>
  </si>
  <si>
    <t xml:space="preserve">Феррейн – Россия</t>
  </si>
  <si>
    <t xml:space="preserve">Ganga Healthcare, Индия</t>
  </si>
  <si>
    <t xml:space="preserve">W – 2</t>
  </si>
  <si>
    <t xml:space="preserve">Юник</t>
  </si>
  <si>
    <t xml:space="preserve">Новофарм</t>
  </si>
  <si>
    <t xml:space="preserve">ГлаксоСмитКлайн, Великобритания</t>
  </si>
  <si>
    <t xml:space="preserve">Россия Озон ООО</t>
  </si>
  <si>
    <t xml:space="preserve">Лекинтеркапс МЧЖ</t>
  </si>
  <si>
    <t xml:space="preserve">Фарм Абиди, Иран</t>
  </si>
  <si>
    <t xml:space="preserve">Requirement</t>
  </si>
  <si>
    <t xml:space="preserve">RATIO</t>
  </si>
  <si>
    <t xml:space="preserve">d9</t>
  </si>
  <si>
    <t xml:space="preserve">d8</t>
  </si>
  <si>
    <t xml:space="preserve">d7</t>
  </si>
  <si>
    <t xml:space="preserve">d6</t>
  </si>
  <si>
    <t xml:space="preserve">d5</t>
  </si>
  <si>
    <t xml:space="preserve">d4</t>
  </si>
  <si>
    <t xml:space="preserve">d3</t>
  </si>
  <si>
    <t xml:space="preserve">d2</t>
  </si>
  <si>
    <t xml:space="preserve">d1</t>
  </si>
  <si>
    <t xml:space="preserve">dn</t>
  </si>
  <si>
    <t xml:space="preserve">Requirements</t>
  </si>
  <si>
    <t xml:space="preserve">2-variant</t>
  </si>
  <si>
    <t xml:space="preserve">Perechislenie</t>
  </si>
  <si>
    <t xml:space="preserve">S1</t>
  </si>
  <si>
    <t xml:space="preserve">S2</t>
  </si>
  <si>
    <t xml:space="preserve">S3</t>
  </si>
  <si>
    <t xml:space="preserve">S4</t>
  </si>
  <si>
    <t xml:space="preserve">S5</t>
  </si>
  <si>
    <t xml:space="preserve">S6</t>
  </si>
  <si>
    <t xml:space="preserve">S7</t>
  </si>
  <si>
    <t xml:space="preserve">S8</t>
  </si>
  <si>
    <t xml:space="preserve">S9</t>
  </si>
  <si>
    <t xml:space="preserve">S10</t>
  </si>
  <si>
    <t xml:space="preserve">S11</t>
  </si>
  <si>
    <t xml:space="preserve">S12</t>
  </si>
  <si>
    <t xml:space="preserve">S13</t>
  </si>
  <si>
    <t xml:space="preserve">S14</t>
  </si>
  <si>
    <t xml:space="preserve">S15</t>
  </si>
  <si>
    <t xml:space="preserve">S16</t>
  </si>
  <si>
    <t xml:space="preserve">S17</t>
  </si>
  <si>
    <t xml:space="preserve">SUM</t>
  </si>
  <si>
    <t xml:space="preserve">Input Cap</t>
  </si>
  <si>
    <t xml:space="preserve">Over input Limit</t>
  </si>
  <si>
    <t xml:space="preserve">Correct One</t>
  </si>
  <si>
    <t xml:space="preserve">Cash/2-Variant</t>
  </si>
  <si>
    <t xml:space="preserve">Total</t>
  </si>
  <si>
    <t xml:space="preserve">Cash</t>
  </si>
  <si>
    <t xml:space="preserve">Perech</t>
  </si>
  <si>
    <t xml:space="preserve">max</t>
  </si>
  <si>
    <t xml:space="preserve">min</t>
  </si>
  <si>
    <t xml:space="preserve">cash</t>
  </si>
  <si>
    <t xml:space="preserve">Sum =</t>
  </si>
  <si>
    <t xml:space="preserve">nal_sum</t>
  </si>
  <si>
    <t xml:space="preserve">perech_sum</t>
  </si>
  <si>
    <t xml:space="preserve">minmize qnty</t>
  </si>
  <si>
    <t xml:space="preserve">Maximize</t>
  </si>
  <si>
    <t xml:space="preserve">req</t>
  </si>
  <si>
    <t xml:space="preserve">Capital </t>
  </si>
  <si>
    <t xml:space="preserve">wire</t>
  </si>
  <si>
    <t xml:space="preserve">Num Supplier</t>
  </si>
  <si>
    <t xml:space="preserve">Num Prod</t>
  </si>
  <si>
    <t xml:space="preserve">Time</t>
  </si>
  <si>
    <t xml:space="preserve">Moving Diff</t>
  </si>
  <si>
    <t xml:space="preserve">Product_1</t>
  </si>
  <si>
    <t xml:space="preserve">inpu</t>
  </si>
  <si>
    <t xml:space="preserve">cas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</si>
</sst>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#,##0"/>
    <numFmt numFmtId="166" formatCode="0.00%"/>
    <numFmt numFmtId="167" formatCode="#,##0.00"/>
    <numFmt numFmtId="168" formatCode="0.0000000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0"/>
      <color rgb="FFED1C24"/>
      <name val="Arial"/>
      <family val="2"/>
      <charset val="1"/>
    </font>
    <font>
      <b val="true"/>
      <sz val="15"/>
      <color rgb="FFED1C24"/>
      <name val="Arial"/>
      <family val="2"/>
      <charset val="1"/>
    </font>
    <font>
      <b val="true"/>
      <sz val="12"/>
      <color rgb="FFED1C24"/>
      <name val="Arial"/>
      <family val="2"/>
      <charset val="1"/>
    </font>
    <font>
      <b val="true"/>
      <sz val="10"/>
      <color rgb="FF72BF44"/>
      <name val="Arial"/>
      <family val="2"/>
      <charset val="1"/>
    </font>
    <font>
      <sz val="10"/>
      <color rgb="FFFFFFFF"/>
      <name val="Arial"/>
      <family val="2"/>
      <charset val="1"/>
    </font>
    <font>
      <sz val="10"/>
      <color rgb="FFCE181E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200"/>
        <bgColor rgb="FFFFFF00"/>
      </patternFill>
    </fill>
    <fill>
      <patternFill patternType="solid">
        <fgColor rgb="FF999999"/>
        <bgColor rgb="FF808080"/>
      </patternFill>
    </fill>
    <fill>
      <patternFill patternType="solid">
        <fgColor rgb="FFCCCCCC"/>
        <bgColor rgb="FFCCCCFF"/>
      </patternFill>
    </fill>
  </fills>
  <borders count="19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7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4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4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right" vertical="center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ED1C24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72BF44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CE18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9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2" activeCellId="0" sqref="A2"/>
    </sheetView>
  </sheetViews>
  <sheetFormatPr defaultRowHeight="12.8" zeroHeight="false" outlineLevelRow="0" outlineLevelCol="0"/>
  <cols>
    <col collapsed="false" customWidth="true" hidden="false" outlineLevel="0" max="1" min="1" style="1" width="33.71"/>
    <col collapsed="false" customWidth="true" hidden="false" outlineLevel="0" max="2" min="2" style="0" width="8.61"/>
    <col collapsed="false" customWidth="true" hidden="false" outlineLevel="0" max="3" min="3" style="0" width="8.14"/>
    <col collapsed="false" customWidth="true" hidden="false" outlineLevel="0" max="4" min="4" style="0" width="9.07"/>
    <col collapsed="false" customWidth="true" hidden="false" outlineLevel="0" max="6" min="5" style="0" width="8.89"/>
    <col collapsed="false" customWidth="true" hidden="false" outlineLevel="0" max="8" min="7" style="0" width="8.7"/>
    <col collapsed="false" customWidth="true" hidden="false" outlineLevel="0" max="9" min="9" style="0" width="9.26"/>
    <col collapsed="false" customWidth="true" hidden="false" outlineLevel="0" max="10" min="10" style="0" width="8.33"/>
    <col collapsed="false" customWidth="true" hidden="false" outlineLevel="0" max="11" min="11" style="0" width="9.07"/>
    <col collapsed="false" customWidth="true" hidden="false" outlineLevel="0" max="12" min="12" style="0" width="13.89"/>
    <col collapsed="false" customWidth="false" hidden="false" outlineLevel="0" max="1025" min="13" style="0" width="11.52"/>
  </cols>
  <sheetData>
    <row r="1" s="5" customFormat="true" ht="26.25" hidden="false" customHeight="true" outlineLevel="0" collapsed="false">
      <c r="A1" s="2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4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2.8" hidden="false" customHeight="false" outlineLevel="0" collapsed="false">
      <c r="A2" s="6" t="s">
        <v>10</v>
      </c>
      <c r="B2" s="0" t="n">
        <v>661096</v>
      </c>
      <c r="C2" s="0" t="n">
        <v>197917</v>
      </c>
      <c r="D2" s="0" t="n">
        <v>459597</v>
      </c>
      <c r="E2" s="0" t="n">
        <v>161924</v>
      </c>
      <c r="F2" s="0" t="n">
        <v>706829</v>
      </c>
      <c r="G2" s="0" t="n">
        <v>498669</v>
      </c>
      <c r="H2" s="0" t="n">
        <v>556549</v>
      </c>
      <c r="I2" s="0" t="n">
        <v>158513</v>
      </c>
      <c r="J2" s="0" t="n">
        <v>405789</v>
      </c>
      <c r="K2" s="7" t="n">
        <v>998669</v>
      </c>
    </row>
    <row r="3" customFormat="false" ht="13" hidden="false" customHeight="false" outlineLevel="0" collapsed="false">
      <c r="A3" s="6" t="s">
        <v>11</v>
      </c>
      <c r="B3" s="0" t="n">
        <v>702645</v>
      </c>
      <c r="C3" s="0" t="n">
        <v>673743</v>
      </c>
      <c r="D3" s="0" t="n">
        <v>282577</v>
      </c>
      <c r="E3" s="0" t="n">
        <v>155055</v>
      </c>
      <c r="F3" s="0" t="n">
        <v>169181</v>
      </c>
      <c r="G3" s="0" t="n">
        <v>61684</v>
      </c>
      <c r="H3" s="0" t="n">
        <v>143423</v>
      </c>
      <c r="I3" s="0" t="n">
        <v>192508</v>
      </c>
      <c r="J3" s="0" t="n">
        <v>426079</v>
      </c>
      <c r="K3" s="7" t="n">
        <v>-1</v>
      </c>
    </row>
    <row r="4" customFormat="false" ht="13" hidden="false" customHeight="false" outlineLevel="0" collapsed="false">
      <c r="A4" s="6" t="s">
        <v>12</v>
      </c>
      <c r="B4" s="0" t="n">
        <v>334348</v>
      </c>
      <c r="C4" s="0" t="n">
        <v>167629</v>
      </c>
      <c r="D4" s="0" t="n">
        <v>128533</v>
      </c>
      <c r="E4" s="0" t="n">
        <v>149070</v>
      </c>
      <c r="F4" s="0" t="n">
        <v>140964</v>
      </c>
      <c r="G4" s="0" t="n">
        <v>275021</v>
      </c>
      <c r="H4" s="0" t="n">
        <v>634298</v>
      </c>
      <c r="I4" s="0" t="n">
        <v>297770</v>
      </c>
      <c r="J4" s="0" t="n">
        <v>107556</v>
      </c>
      <c r="K4" s="7" t="n">
        <v>-1</v>
      </c>
    </row>
    <row r="5" customFormat="false" ht="13" hidden="false" customHeight="false" outlineLevel="0" collapsed="false">
      <c r="A5" s="6" t="s">
        <v>13</v>
      </c>
      <c r="B5" s="0" t="n">
        <v>549022</v>
      </c>
      <c r="C5" s="0" t="n">
        <v>146267</v>
      </c>
      <c r="D5" s="0" t="n">
        <v>535226</v>
      </c>
      <c r="E5" s="0" t="n">
        <v>439701</v>
      </c>
      <c r="F5" s="0" t="n">
        <v>221449</v>
      </c>
      <c r="G5" s="0" t="n">
        <v>159073</v>
      </c>
      <c r="H5" s="0" t="n">
        <v>367306</v>
      </c>
      <c r="I5" s="0" t="n">
        <v>418892</v>
      </c>
      <c r="J5" s="0" t="n">
        <v>117249</v>
      </c>
      <c r="K5" s="7" t="n">
        <v>-1</v>
      </c>
    </row>
    <row r="6" customFormat="false" ht="13" hidden="false" customHeight="false" outlineLevel="0" collapsed="false">
      <c r="A6" s="6" t="s">
        <v>14</v>
      </c>
      <c r="B6" s="0" t="n">
        <v>98971</v>
      </c>
      <c r="C6" s="0" t="n">
        <v>188182</v>
      </c>
      <c r="D6" s="0" t="n">
        <v>326162</v>
      </c>
      <c r="E6" s="0" t="n">
        <v>592120</v>
      </c>
      <c r="F6" s="0" t="n">
        <v>518652</v>
      </c>
      <c r="G6" s="0" t="n">
        <v>726746</v>
      </c>
      <c r="H6" s="0" t="n">
        <v>534349</v>
      </c>
      <c r="I6" s="0" t="n">
        <v>552531</v>
      </c>
      <c r="J6" s="0" t="n">
        <v>653048</v>
      </c>
      <c r="K6" s="7" t="n">
        <v>-1</v>
      </c>
    </row>
    <row r="7" customFormat="false" ht="13" hidden="false" customHeight="false" outlineLevel="0" collapsed="false">
      <c r="A7" s="6" t="s">
        <v>15</v>
      </c>
      <c r="B7" s="0" t="n">
        <v>701367</v>
      </c>
      <c r="C7" s="0" t="n">
        <v>120858</v>
      </c>
      <c r="D7" s="0" t="n">
        <v>370466</v>
      </c>
      <c r="E7" s="0" t="n">
        <v>742169</v>
      </c>
      <c r="F7" s="0" t="n">
        <v>232253</v>
      </c>
      <c r="G7" s="0" t="n">
        <v>39815</v>
      </c>
      <c r="H7" s="0" t="n">
        <v>617813</v>
      </c>
      <c r="I7" s="0" t="n">
        <v>364602</v>
      </c>
      <c r="J7" s="0" t="n">
        <v>328766</v>
      </c>
      <c r="K7" s="7" t="n">
        <v>-1</v>
      </c>
    </row>
    <row r="8" customFormat="false" ht="13" hidden="false" customHeight="false" outlineLevel="0" collapsed="false">
      <c r="A8" s="6" t="s">
        <v>16</v>
      </c>
      <c r="B8" s="0" t="n">
        <v>516241</v>
      </c>
      <c r="C8" s="0" t="n">
        <v>448679</v>
      </c>
      <c r="D8" s="0" t="n">
        <v>190434</v>
      </c>
      <c r="E8" s="0" t="n">
        <v>266619</v>
      </c>
      <c r="F8" s="0" t="n">
        <v>78083</v>
      </c>
      <c r="G8" s="0" t="n">
        <v>737480</v>
      </c>
      <c r="H8" s="0" t="n">
        <v>498846</v>
      </c>
      <c r="I8" s="0" t="n">
        <v>609541</v>
      </c>
      <c r="J8" s="0" t="n">
        <v>610338</v>
      </c>
      <c r="K8" s="7" t="n">
        <v>-1</v>
      </c>
      <c r="M8" s="8"/>
    </row>
    <row r="9" customFormat="false" ht="13" hidden="false" customHeight="false" outlineLevel="0" collapsed="false">
      <c r="A9" s="6" t="s">
        <v>17</v>
      </c>
      <c r="B9" s="0" t="n">
        <v>108871</v>
      </c>
      <c r="C9" s="0" t="n">
        <v>260536</v>
      </c>
      <c r="D9" s="0" t="n">
        <v>748570</v>
      </c>
      <c r="E9" s="0" t="n">
        <v>253524</v>
      </c>
      <c r="F9" s="0" t="n">
        <v>662148</v>
      </c>
      <c r="G9" s="0" t="n">
        <v>209082</v>
      </c>
      <c r="H9" s="0" t="n">
        <v>160520</v>
      </c>
      <c r="I9" s="0" t="n">
        <v>237605</v>
      </c>
      <c r="J9" s="0" t="n">
        <v>259238</v>
      </c>
      <c r="K9" s="7" t="n">
        <v>-1</v>
      </c>
    </row>
    <row r="10" customFormat="false" ht="13" hidden="false" customHeight="false" outlineLevel="0" collapsed="false">
      <c r="A10" s="6" t="s">
        <v>18</v>
      </c>
      <c r="B10" s="0" t="n">
        <v>355646</v>
      </c>
      <c r="C10" s="0" t="n">
        <v>514830</v>
      </c>
      <c r="D10" s="0" t="n">
        <v>123951</v>
      </c>
      <c r="E10" s="0" t="n">
        <v>394674</v>
      </c>
      <c r="F10" s="0" t="n">
        <v>739328</v>
      </c>
      <c r="G10" s="0" t="n">
        <v>743413</v>
      </c>
      <c r="H10" s="0" t="n">
        <v>385335</v>
      </c>
      <c r="I10" s="0" t="n">
        <v>723313</v>
      </c>
      <c r="J10" s="0" t="n">
        <v>666755</v>
      </c>
      <c r="K10" s="7" t="n">
        <v>-1</v>
      </c>
    </row>
    <row r="11" customFormat="false" ht="13" hidden="false" customHeight="false" outlineLevel="0" collapsed="false">
      <c r="A11" s="6" t="s">
        <v>19</v>
      </c>
      <c r="B11" s="0" t="n">
        <v>278511</v>
      </c>
      <c r="C11" s="0" t="n">
        <v>410261</v>
      </c>
      <c r="D11" s="0" t="n">
        <v>589541</v>
      </c>
      <c r="E11" s="0" t="n">
        <v>14664</v>
      </c>
      <c r="F11" s="0" t="n">
        <v>518788</v>
      </c>
      <c r="G11" s="0" t="n">
        <v>502437</v>
      </c>
      <c r="H11" s="0" t="n">
        <v>75205</v>
      </c>
      <c r="I11" s="0" t="n">
        <v>139677</v>
      </c>
      <c r="J11" s="0" t="n">
        <v>48101</v>
      </c>
      <c r="K11" s="7" t="n">
        <v>-1</v>
      </c>
    </row>
    <row r="12" customFormat="false" ht="13" hidden="false" customHeight="false" outlineLevel="0" collapsed="false">
      <c r="A12" s="6" t="s">
        <v>20</v>
      </c>
      <c r="B12" s="0" t="n">
        <v>255499</v>
      </c>
      <c r="C12" s="0" t="n">
        <v>477479</v>
      </c>
      <c r="D12" s="0" t="n">
        <v>713626</v>
      </c>
      <c r="E12" s="0" t="n">
        <v>522075</v>
      </c>
      <c r="F12" s="0" t="n">
        <v>312064</v>
      </c>
      <c r="G12" s="0" t="n">
        <v>308730</v>
      </c>
      <c r="H12" s="0" t="n">
        <v>271987</v>
      </c>
      <c r="I12" s="0" t="n">
        <v>286450</v>
      </c>
      <c r="J12" s="0" t="n">
        <v>539324</v>
      </c>
      <c r="K12" s="7" t="n">
        <v>-1</v>
      </c>
    </row>
    <row r="13" customFormat="false" ht="13" hidden="false" customHeight="false" outlineLevel="0" collapsed="false">
      <c r="A13" s="6" t="s">
        <v>21</v>
      </c>
      <c r="B13" s="0" t="n">
        <v>53295</v>
      </c>
      <c r="C13" s="0" t="n">
        <v>11253</v>
      </c>
      <c r="D13" s="0" t="n">
        <v>245969</v>
      </c>
      <c r="E13" s="0" t="n">
        <v>648813</v>
      </c>
      <c r="F13" s="0" t="n">
        <v>460786</v>
      </c>
      <c r="G13" s="0" t="n">
        <v>635375</v>
      </c>
      <c r="H13" s="0" t="n">
        <v>108357</v>
      </c>
      <c r="I13" s="0" t="n">
        <v>320584</v>
      </c>
      <c r="J13" s="0" t="n">
        <v>358647</v>
      </c>
      <c r="K13" s="7" t="n">
        <v>-1</v>
      </c>
    </row>
    <row r="14" customFormat="false" ht="13" hidden="false" customHeight="false" outlineLevel="0" collapsed="false">
      <c r="A14" s="6" t="s">
        <v>22</v>
      </c>
      <c r="B14" s="0" t="n">
        <v>193850</v>
      </c>
      <c r="C14" s="0" t="n">
        <v>489010</v>
      </c>
      <c r="D14" s="0" t="n">
        <v>58945</v>
      </c>
      <c r="E14" s="0" t="n">
        <v>5415</v>
      </c>
      <c r="F14" s="0" t="n">
        <v>248722</v>
      </c>
      <c r="G14" s="0" t="n">
        <v>414408</v>
      </c>
      <c r="H14" s="0" t="n">
        <v>109723</v>
      </c>
      <c r="I14" s="0" t="n">
        <v>349741</v>
      </c>
      <c r="J14" s="0" t="n">
        <v>594404</v>
      </c>
      <c r="K14" s="7" t="n">
        <v>-1</v>
      </c>
    </row>
    <row r="15" customFormat="false" ht="13" hidden="false" customHeight="false" outlineLevel="0" collapsed="false">
      <c r="A15" s="6" t="s">
        <v>23</v>
      </c>
      <c r="B15" s="0" t="n">
        <v>524844</v>
      </c>
      <c r="C15" s="0" t="n">
        <v>161398</v>
      </c>
      <c r="D15" s="0" t="n">
        <v>732512</v>
      </c>
      <c r="E15" s="0" t="n">
        <v>517337</v>
      </c>
      <c r="F15" s="0" t="n">
        <v>549033</v>
      </c>
      <c r="G15" s="0" t="n">
        <v>207574</v>
      </c>
      <c r="H15" s="0" t="n">
        <v>749325</v>
      </c>
      <c r="I15" s="0" t="n">
        <v>78687</v>
      </c>
      <c r="J15" s="0" t="n">
        <v>665804</v>
      </c>
      <c r="K15" s="7" t="n">
        <v>-1</v>
      </c>
    </row>
    <row r="16" customFormat="false" ht="13" hidden="false" customHeight="false" outlineLevel="0" collapsed="false">
      <c r="A16" s="6" t="s">
        <v>24</v>
      </c>
      <c r="B16" s="0" t="n">
        <v>242727</v>
      </c>
      <c r="C16" s="0" t="n">
        <v>237995</v>
      </c>
      <c r="D16" s="0" t="n">
        <v>134830</v>
      </c>
      <c r="E16" s="0" t="n">
        <v>686105</v>
      </c>
      <c r="F16" s="0" t="n">
        <v>748749</v>
      </c>
      <c r="G16" s="0" t="n">
        <v>102729</v>
      </c>
      <c r="H16" s="0" t="n">
        <v>622336</v>
      </c>
      <c r="I16" s="0" t="n">
        <v>398037</v>
      </c>
      <c r="J16" s="0" t="n">
        <v>392920</v>
      </c>
      <c r="K16" s="7" t="n">
        <v>-1</v>
      </c>
    </row>
    <row r="17" customFormat="false" ht="13" hidden="false" customHeight="false" outlineLevel="0" collapsed="false">
      <c r="A17" s="6" t="s">
        <v>25</v>
      </c>
      <c r="B17" s="0" t="n">
        <v>327308</v>
      </c>
      <c r="C17" s="0" t="n">
        <v>487019</v>
      </c>
      <c r="D17" s="0" t="n">
        <v>141395</v>
      </c>
      <c r="E17" s="0" t="n">
        <v>495674</v>
      </c>
      <c r="F17" s="0" t="n">
        <v>399130</v>
      </c>
      <c r="G17" s="0" t="n">
        <v>273738</v>
      </c>
      <c r="H17" s="0" t="n">
        <v>427995</v>
      </c>
      <c r="I17" s="0" t="n">
        <v>418283</v>
      </c>
      <c r="J17" s="0" t="n">
        <v>695385</v>
      </c>
      <c r="K17" s="7" t="n">
        <v>-1</v>
      </c>
    </row>
    <row r="18" customFormat="false" ht="13" hidden="false" customHeight="false" outlineLevel="0" collapsed="false">
      <c r="A18" s="9" t="s">
        <v>26</v>
      </c>
      <c r="B18" s="10" t="n">
        <v>237079</v>
      </c>
      <c r="C18" s="10" t="n">
        <v>178642</v>
      </c>
      <c r="D18" s="10" t="n">
        <v>318271</v>
      </c>
      <c r="E18" s="10" t="n">
        <v>427971</v>
      </c>
      <c r="F18" s="10" t="n">
        <v>41635</v>
      </c>
      <c r="G18" s="10" t="n">
        <v>275888</v>
      </c>
      <c r="H18" s="10" t="n">
        <v>258125</v>
      </c>
      <c r="I18" s="10" t="n">
        <v>11722</v>
      </c>
      <c r="J18" s="10" t="n">
        <v>45855</v>
      </c>
      <c r="K18" s="11" t="n">
        <v>-1</v>
      </c>
    </row>
    <row r="19" customFormat="false" ht="12.8" hidden="false" customHeight="false" outlineLevel="0" collapsed="false">
      <c r="A19" s="12" t="s">
        <v>27</v>
      </c>
      <c r="B19" s="0" t="n">
        <f aca="false">MIN(B2:B18)</f>
        <v>53295</v>
      </c>
      <c r="C19" s="0" t="n">
        <f aca="false">MIN(C2:C18)</f>
        <v>11253</v>
      </c>
      <c r="D19" s="0" t="n">
        <f aca="false">MIN(D2:D18)</f>
        <v>58945</v>
      </c>
      <c r="E19" s="0" t="n">
        <f aca="false">MIN(E2:E18)</f>
        <v>5415</v>
      </c>
      <c r="F19" s="0" t="n">
        <f aca="false">MIN(F2:F18)</f>
        <v>41635</v>
      </c>
      <c r="G19" s="0" t="n">
        <f aca="false">MIN(G2:G18)</f>
        <v>39815</v>
      </c>
      <c r="H19" s="0" t="n">
        <f aca="false">MIN(H2:H18)</f>
        <v>75205</v>
      </c>
      <c r="I19" s="0" t="n">
        <f aca="false">MIN(I2:I18)</f>
        <v>11722</v>
      </c>
      <c r="J19" s="0" t="n">
        <f aca="false">MIN(J2:J18)</f>
        <v>45855</v>
      </c>
      <c r="K19" s="0" t="n">
        <f aca="false">MIN(K2:K18)</f>
        <v>-1</v>
      </c>
    </row>
  </sheetData>
  <conditionalFormatting sqref="B2:K18">
    <cfRule type="colorScale" priority="2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39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2" activeCellId="0" sqref="A2"/>
    </sheetView>
  </sheetViews>
  <sheetFormatPr defaultRowHeight="12.8" zeroHeight="false" outlineLevelRow="0" outlineLevelCol="0"/>
  <cols>
    <col collapsed="false" customWidth="true" hidden="false" outlineLevel="0" max="1" min="1" style="13" width="22.79"/>
    <col collapsed="false" customWidth="false" hidden="false" outlineLevel="0" max="2" min="2" style="14" width="11.52"/>
    <col collapsed="false" customWidth="false" hidden="false" outlineLevel="0" max="1025" min="3" style="0" width="11.52"/>
  </cols>
  <sheetData>
    <row r="1" customFormat="false" ht="12.8" hidden="false" customHeight="false" outlineLevel="0" collapsed="false">
      <c r="A1" s="2"/>
      <c r="B1" s="15" t="s">
        <v>28</v>
      </c>
      <c r="C1" s="15" t="s">
        <v>29</v>
      </c>
      <c r="D1" s="15" t="s">
        <v>30</v>
      </c>
      <c r="E1" s="15" t="s">
        <v>31</v>
      </c>
      <c r="F1" s="15" t="s">
        <v>32</v>
      </c>
      <c r="G1" s="15" t="s">
        <v>33</v>
      </c>
      <c r="H1" s="15" t="s">
        <v>34</v>
      </c>
      <c r="I1" s="15" t="s">
        <v>35</v>
      </c>
      <c r="J1" s="15" t="s">
        <v>36</v>
      </c>
      <c r="K1" s="15" t="s">
        <v>37</v>
      </c>
      <c r="L1" s="16" t="s">
        <v>38</v>
      </c>
    </row>
    <row r="2" customFormat="false" ht="12.8" hidden="false" customHeight="false" outlineLevel="0" collapsed="false">
      <c r="A2" s="17" t="s">
        <v>10</v>
      </c>
      <c r="B2" s="18" t="n">
        <v>1E-006</v>
      </c>
      <c r="C2" s="0" t="n">
        <v>661096</v>
      </c>
      <c r="D2" s="0" t="n">
        <v>197917</v>
      </c>
      <c r="E2" s="0" t="n">
        <v>459597</v>
      </c>
      <c r="F2" s="0" t="n">
        <v>161924</v>
      </c>
      <c r="G2" s="0" t="n">
        <v>706829</v>
      </c>
      <c r="H2" s="0" t="n">
        <v>498669</v>
      </c>
      <c r="I2" s="0" t="n">
        <v>556549</v>
      </c>
      <c r="J2" s="0" t="n">
        <v>158513</v>
      </c>
      <c r="K2" s="0" t="n">
        <v>405789</v>
      </c>
      <c r="L2" s="7" t="n">
        <v>998669</v>
      </c>
    </row>
    <row r="3" customFormat="false" ht="12.8" hidden="false" customHeight="false" outlineLevel="0" collapsed="false">
      <c r="A3" s="17"/>
      <c r="B3" s="18"/>
      <c r="C3" s="19" t="n">
        <f aca="false">C2*$B2</f>
        <v>0.661096</v>
      </c>
      <c r="D3" s="19" t="n">
        <f aca="false">D2*$B2</f>
        <v>0.197917</v>
      </c>
      <c r="E3" s="19" t="n">
        <f aca="false">E2*$B2</f>
        <v>0.459597</v>
      </c>
      <c r="F3" s="19" t="n">
        <f aca="false">F2*$B2</f>
        <v>0.161924</v>
      </c>
      <c r="G3" s="19" t="n">
        <f aca="false">G2*$B2</f>
        <v>0.706829</v>
      </c>
      <c r="H3" s="19" t="n">
        <f aca="false">H2*$B2</f>
        <v>0.498669</v>
      </c>
      <c r="I3" s="19" t="n">
        <f aca="false">I2*$B2</f>
        <v>0.556549</v>
      </c>
      <c r="J3" s="19" t="n">
        <f aca="false">J2*$B2</f>
        <v>0.158513</v>
      </c>
      <c r="K3" s="19" t="n">
        <f aca="false">K2*$B2</f>
        <v>0.405789</v>
      </c>
      <c r="L3" s="20" t="n">
        <f aca="false">L2*$B2</f>
        <v>0.998669</v>
      </c>
    </row>
    <row r="4" customFormat="false" ht="12.8" hidden="false" customHeight="false" outlineLevel="0" collapsed="false">
      <c r="A4" s="17" t="s">
        <v>11</v>
      </c>
      <c r="B4" s="18"/>
      <c r="C4" s="0" t="n">
        <v>702645</v>
      </c>
      <c r="D4" s="0" t="n">
        <v>673743</v>
      </c>
      <c r="E4" s="0" t="n">
        <v>282577</v>
      </c>
      <c r="F4" s="0" t="n">
        <v>155055</v>
      </c>
      <c r="G4" s="0" t="n">
        <v>169181</v>
      </c>
      <c r="H4" s="0" t="n">
        <v>61684</v>
      </c>
      <c r="I4" s="0" t="n">
        <v>143423</v>
      </c>
      <c r="J4" s="0" t="n">
        <v>192508</v>
      </c>
      <c r="K4" s="0" t="n">
        <v>426079</v>
      </c>
      <c r="L4" s="7" t="n">
        <v>0</v>
      </c>
    </row>
    <row r="5" customFormat="false" ht="12.8" hidden="false" customHeight="false" outlineLevel="0" collapsed="false">
      <c r="A5" s="17"/>
      <c r="B5" s="18"/>
      <c r="L5" s="7"/>
    </row>
    <row r="6" customFormat="false" ht="12.8" hidden="false" customHeight="false" outlineLevel="0" collapsed="false">
      <c r="A6" s="17" t="s">
        <v>12</v>
      </c>
      <c r="B6" s="18"/>
      <c r="C6" s="0" t="n">
        <v>334348</v>
      </c>
      <c r="D6" s="0" t="n">
        <v>167629</v>
      </c>
      <c r="E6" s="0" t="n">
        <v>128533</v>
      </c>
      <c r="F6" s="0" t="n">
        <v>149070</v>
      </c>
      <c r="G6" s="0" t="n">
        <v>140964</v>
      </c>
      <c r="H6" s="0" t="n">
        <v>275021</v>
      </c>
      <c r="I6" s="0" t="n">
        <v>634298</v>
      </c>
      <c r="J6" s="0" t="n">
        <v>297770</v>
      </c>
      <c r="K6" s="0" t="n">
        <v>107556</v>
      </c>
      <c r="L6" s="7" t="n">
        <v>0</v>
      </c>
    </row>
    <row r="7" customFormat="false" ht="12.8" hidden="false" customHeight="false" outlineLevel="0" collapsed="false">
      <c r="A7" s="17"/>
      <c r="B7" s="18"/>
      <c r="L7" s="7"/>
    </row>
    <row r="8" customFormat="false" ht="12.8" hidden="false" customHeight="false" outlineLevel="0" collapsed="false">
      <c r="A8" s="17" t="s">
        <v>13</v>
      </c>
      <c r="B8" s="18"/>
      <c r="C8" s="0" t="n">
        <v>549022</v>
      </c>
      <c r="D8" s="0" t="n">
        <v>146267</v>
      </c>
      <c r="E8" s="0" t="n">
        <v>535226</v>
      </c>
      <c r="F8" s="0" t="n">
        <v>439701</v>
      </c>
      <c r="G8" s="0" t="n">
        <v>221449</v>
      </c>
      <c r="H8" s="0" t="n">
        <v>159073</v>
      </c>
      <c r="I8" s="0" t="n">
        <v>367306</v>
      </c>
      <c r="J8" s="0" t="n">
        <v>418892</v>
      </c>
      <c r="K8" s="0" t="n">
        <v>117249</v>
      </c>
      <c r="L8" s="7" t="n">
        <v>0</v>
      </c>
    </row>
    <row r="9" customFormat="false" ht="12.8" hidden="false" customHeight="false" outlineLevel="0" collapsed="false">
      <c r="A9" s="17"/>
      <c r="B9" s="18"/>
      <c r="L9" s="7"/>
    </row>
    <row r="10" customFormat="false" ht="12.8" hidden="false" customHeight="false" outlineLevel="0" collapsed="false">
      <c r="A10" s="17" t="s">
        <v>14</v>
      </c>
      <c r="B10" s="18" t="n">
        <v>0.010689</v>
      </c>
      <c r="C10" s="0" t="n">
        <v>98971</v>
      </c>
      <c r="D10" s="0" t="n">
        <v>188182</v>
      </c>
      <c r="E10" s="0" t="n">
        <v>326162</v>
      </c>
      <c r="F10" s="0" t="n">
        <v>592120</v>
      </c>
      <c r="G10" s="0" t="n">
        <v>518652</v>
      </c>
      <c r="H10" s="0" t="n">
        <v>726746</v>
      </c>
      <c r="I10" s="0" t="n">
        <v>534349</v>
      </c>
      <c r="J10" s="0" t="n">
        <v>552531</v>
      </c>
      <c r="K10" s="0" t="n">
        <v>653048</v>
      </c>
      <c r="L10" s="7" t="n">
        <v>0</v>
      </c>
    </row>
    <row r="11" customFormat="false" ht="12.8" hidden="false" customHeight="false" outlineLevel="0" collapsed="false">
      <c r="A11" s="17"/>
      <c r="B11" s="18"/>
      <c r="C11" s="19" t="n">
        <f aca="false">C10*$B10</f>
        <v>1057.901019</v>
      </c>
      <c r="D11" s="19" t="n">
        <f aca="false">D10*$B10</f>
        <v>2011.477398</v>
      </c>
      <c r="E11" s="19" t="n">
        <f aca="false">E10*$B10</f>
        <v>3486.345618</v>
      </c>
      <c r="F11" s="19" t="n">
        <f aca="false">F10*$B10</f>
        <v>6329.17068</v>
      </c>
      <c r="G11" s="19" t="n">
        <f aca="false">G10*$B10</f>
        <v>5543.871228</v>
      </c>
      <c r="H11" s="19" t="n">
        <f aca="false">H10*$B10</f>
        <v>7768.187994</v>
      </c>
      <c r="I11" s="19" t="n">
        <f aca="false">I10*$B10</f>
        <v>5711.656461</v>
      </c>
      <c r="J11" s="19" t="n">
        <f aca="false">J10*$B10</f>
        <v>5906.003859</v>
      </c>
      <c r="K11" s="19" t="n">
        <f aca="false">K10*$B10</f>
        <v>6980.430072</v>
      </c>
      <c r="L11" s="20" t="n">
        <f aca="false">L10*$B10</f>
        <v>0</v>
      </c>
    </row>
    <row r="12" customFormat="false" ht="12.8" hidden="false" customHeight="false" outlineLevel="0" collapsed="false">
      <c r="A12" s="17" t="s">
        <v>15</v>
      </c>
      <c r="B12" s="18"/>
      <c r="C12" s="0" t="n">
        <v>701367</v>
      </c>
      <c r="D12" s="0" t="n">
        <v>120858</v>
      </c>
      <c r="E12" s="0" t="n">
        <v>370466</v>
      </c>
      <c r="F12" s="0" t="n">
        <v>742169</v>
      </c>
      <c r="G12" s="0" t="n">
        <v>232253</v>
      </c>
      <c r="H12" s="0" t="n">
        <v>39815</v>
      </c>
      <c r="I12" s="0" t="n">
        <v>617813</v>
      </c>
      <c r="J12" s="0" t="n">
        <v>364602</v>
      </c>
      <c r="K12" s="0" t="n">
        <v>328766</v>
      </c>
      <c r="L12" s="7" t="n">
        <v>0</v>
      </c>
    </row>
    <row r="13" customFormat="false" ht="12.8" hidden="false" customHeight="false" outlineLevel="0" collapsed="false">
      <c r="A13" s="17"/>
      <c r="B13" s="18"/>
      <c r="L13" s="7"/>
    </row>
    <row r="14" customFormat="false" ht="12.8" hidden="false" customHeight="false" outlineLevel="0" collapsed="false">
      <c r="A14" s="17" t="s">
        <v>16</v>
      </c>
      <c r="B14" s="18" t="n">
        <v>0.021351</v>
      </c>
      <c r="C14" s="0" t="n">
        <v>516241</v>
      </c>
      <c r="D14" s="0" t="n">
        <v>448679</v>
      </c>
      <c r="E14" s="0" t="n">
        <v>190434</v>
      </c>
      <c r="F14" s="0" t="n">
        <v>266619</v>
      </c>
      <c r="G14" s="0" t="n">
        <v>78083</v>
      </c>
      <c r="H14" s="0" t="n">
        <v>737480</v>
      </c>
      <c r="I14" s="0" t="n">
        <v>498846</v>
      </c>
      <c r="J14" s="0" t="n">
        <v>609541</v>
      </c>
      <c r="K14" s="0" t="n">
        <v>610338</v>
      </c>
      <c r="L14" s="7" t="n">
        <v>0</v>
      </c>
    </row>
    <row r="15" customFormat="false" ht="12.8" hidden="false" customHeight="false" outlineLevel="0" collapsed="false">
      <c r="A15" s="17"/>
      <c r="B15" s="18"/>
      <c r="C15" s="19" t="n">
        <f aca="false">C14*$B14</f>
        <v>11022.261591</v>
      </c>
      <c r="D15" s="19" t="n">
        <f aca="false">D14*$B14</f>
        <v>9579.745329</v>
      </c>
      <c r="E15" s="19" t="n">
        <f aca="false">E14*$B14</f>
        <v>4065.956334</v>
      </c>
      <c r="F15" s="19" t="n">
        <f aca="false">F14*$B14</f>
        <v>5692.582269</v>
      </c>
      <c r="G15" s="19" t="n">
        <f aca="false">G14*$B14</f>
        <v>1667.150133</v>
      </c>
      <c r="H15" s="19" t="n">
        <f aca="false">H14*$B14</f>
        <v>15745.93548</v>
      </c>
      <c r="I15" s="19" t="n">
        <f aca="false">I14*$B14</f>
        <v>10650.860946</v>
      </c>
      <c r="J15" s="19" t="n">
        <f aca="false">J14*$B14</f>
        <v>13014.309891</v>
      </c>
      <c r="K15" s="19" t="n">
        <f aca="false">K14*$B14</f>
        <v>13031.326638</v>
      </c>
      <c r="L15" s="20" t="n">
        <f aca="false">L14*$B14</f>
        <v>0</v>
      </c>
    </row>
    <row r="16" customFormat="false" ht="12.8" hidden="false" customHeight="false" outlineLevel="0" collapsed="false">
      <c r="A16" s="17" t="s">
        <v>17</v>
      </c>
      <c r="B16" s="18"/>
      <c r="C16" s="0" t="n">
        <v>108871</v>
      </c>
      <c r="D16" s="0" t="n">
        <v>260536</v>
      </c>
      <c r="E16" s="0" t="n">
        <v>748570</v>
      </c>
      <c r="F16" s="0" t="n">
        <v>253524</v>
      </c>
      <c r="G16" s="0" t="n">
        <v>662148</v>
      </c>
      <c r="H16" s="0" t="n">
        <v>209082</v>
      </c>
      <c r="I16" s="0" t="n">
        <v>160520</v>
      </c>
      <c r="J16" s="0" t="n">
        <v>237605</v>
      </c>
      <c r="K16" s="0" t="n">
        <v>259238</v>
      </c>
      <c r="L16" s="7" t="n">
        <v>0</v>
      </c>
    </row>
    <row r="17" customFormat="false" ht="12.8" hidden="false" customHeight="false" outlineLevel="0" collapsed="false">
      <c r="A17" s="17"/>
      <c r="B17" s="18"/>
      <c r="L17" s="7"/>
    </row>
    <row r="18" customFormat="false" ht="12.8" hidden="false" customHeight="false" outlineLevel="0" collapsed="false">
      <c r="A18" s="17" t="s">
        <v>18</v>
      </c>
      <c r="B18" s="18"/>
      <c r="C18" s="0" t="n">
        <v>355646</v>
      </c>
      <c r="D18" s="0" t="n">
        <v>514830</v>
      </c>
      <c r="E18" s="0" t="n">
        <v>123951</v>
      </c>
      <c r="F18" s="0" t="n">
        <v>394674</v>
      </c>
      <c r="G18" s="0" t="n">
        <v>739328</v>
      </c>
      <c r="H18" s="0" t="n">
        <v>743413</v>
      </c>
      <c r="I18" s="0" t="n">
        <v>385335</v>
      </c>
      <c r="J18" s="0" t="n">
        <v>723313</v>
      </c>
      <c r="K18" s="0" t="n">
        <v>666755</v>
      </c>
      <c r="L18" s="7" t="n">
        <v>0</v>
      </c>
    </row>
    <row r="19" customFormat="false" ht="12.8" hidden="false" customHeight="false" outlineLevel="0" collapsed="false">
      <c r="A19" s="17"/>
      <c r="B19" s="18"/>
      <c r="L19" s="7"/>
    </row>
    <row r="20" customFormat="false" ht="12.8" hidden="false" customHeight="false" outlineLevel="0" collapsed="false">
      <c r="A20" s="17" t="s">
        <v>19</v>
      </c>
      <c r="B20" s="18"/>
      <c r="C20" s="0" t="n">
        <v>278511</v>
      </c>
      <c r="D20" s="0" t="n">
        <v>410261</v>
      </c>
      <c r="E20" s="0" t="n">
        <v>589541</v>
      </c>
      <c r="F20" s="0" t="n">
        <v>14664</v>
      </c>
      <c r="G20" s="0" t="n">
        <v>518788</v>
      </c>
      <c r="H20" s="0" t="n">
        <v>502437</v>
      </c>
      <c r="I20" s="0" t="n">
        <v>75205</v>
      </c>
      <c r="J20" s="0" t="n">
        <v>139677</v>
      </c>
      <c r="K20" s="0" t="n">
        <v>48101</v>
      </c>
      <c r="L20" s="7" t="n">
        <v>0</v>
      </c>
    </row>
    <row r="21" customFormat="false" ht="12.8" hidden="false" customHeight="false" outlineLevel="0" collapsed="false">
      <c r="A21" s="17"/>
      <c r="B21" s="18"/>
      <c r="L21" s="7"/>
    </row>
    <row r="22" customFormat="false" ht="12.8" hidden="false" customHeight="false" outlineLevel="0" collapsed="false">
      <c r="A22" s="17" t="s">
        <v>20</v>
      </c>
      <c r="B22" s="18"/>
      <c r="C22" s="0" t="n">
        <v>255499</v>
      </c>
      <c r="D22" s="0" t="n">
        <v>477479</v>
      </c>
      <c r="E22" s="0" t="n">
        <v>713626</v>
      </c>
      <c r="F22" s="0" t="n">
        <v>522075</v>
      </c>
      <c r="G22" s="0" t="n">
        <v>312064</v>
      </c>
      <c r="H22" s="0" t="n">
        <v>308730</v>
      </c>
      <c r="I22" s="0" t="n">
        <v>271987</v>
      </c>
      <c r="J22" s="0" t="n">
        <v>286450</v>
      </c>
      <c r="K22" s="0" t="n">
        <v>539324</v>
      </c>
      <c r="L22" s="7" t="n">
        <v>0</v>
      </c>
    </row>
    <row r="23" customFormat="false" ht="12.8" hidden="false" customHeight="false" outlineLevel="0" collapsed="false">
      <c r="A23" s="17"/>
      <c r="B23" s="18"/>
      <c r="L23" s="7"/>
    </row>
    <row r="24" customFormat="false" ht="12.8" hidden="false" customHeight="false" outlineLevel="0" collapsed="false">
      <c r="A24" s="17" t="s">
        <v>21</v>
      </c>
      <c r="B24" s="18"/>
      <c r="C24" s="0" t="n">
        <v>53295</v>
      </c>
      <c r="D24" s="0" t="n">
        <v>11253</v>
      </c>
      <c r="E24" s="0" t="n">
        <v>245969</v>
      </c>
      <c r="F24" s="0" t="n">
        <v>648813</v>
      </c>
      <c r="G24" s="0" t="n">
        <v>460786</v>
      </c>
      <c r="H24" s="0" t="n">
        <v>635375</v>
      </c>
      <c r="I24" s="0" t="n">
        <v>108357</v>
      </c>
      <c r="J24" s="0" t="n">
        <v>320584</v>
      </c>
      <c r="K24" s="0" t="n">
        <v>358647</v>
      </c>
      <c r="L24" s="7" t="n">
        <v>0</v>
      </c>
    </row>
    <row r="25" customFormat="false" ht="12.8" hidden="false" customHeight="false" outlineLevel="0" collapsed="false">
      <c r="A25" s="17"/>
      <c r="B25" s="18"/>
      <c r="L25" s="7"/>
    </row>
    <row r="26" customFormat="false" ht="12.8" hidden="false" customHeight="false" outlineLevel="0" collapsed="false">
      <c r="A26" s="17" t="s">
        <v>22</v>
      </c>
      <c r="B26" s="18"/>
      <c r="C26" s="0" t="n">
        <v>193850</v>
      </c>
      <c r="D26" s="0" t="n">
        <v>489010</v>
      </c>
      <c r="E26" s="0" t="n">
        <v>58945</v>
      </c>
      <c r="F26" s="0" t="n">
        <v>5415</v>
      </c>
      <c r="G26" s="0" t="n">
        <v>248722</v>
      </c>
      <c r="H26" s="0" t="n">
        <v>414408</v>
      </c>
      <c r="I26" s="0" t="n">
        <v>109723</v>
      </c>
      <c r="J26" s="0" t="n">
        <v>349741</v>
      </c>
      <c r="K26" s="0" t="n">
        <v>594404</v>
      </c>
      <c r="L26" s="7" t="n">
        <v>0</v>
      </c>
    </row>
    <row r="27" customFormat="false" ht="12.8" hidden="false" customHeight="false" outlineLevel="0" collapsed="false">
      <c r="A27" s="17"/>
      <c r="B27" s="18"/>
      <c r="L27" s="7"/>
    </row>
    <row r="28" customFormat="false" ht="12.8" hidden="false" customHeight="false" outlineLevel="0" collapsed="false">
      <c r="A28" s="17" t="s">
        <v>23</v>
      </c>
      <c r="B28" s="18" t="n">
        <v>0.078526</v>
      </c>
      <c r="C28" s="0" t="n">
        <v>524844</v>
      </c>
      <c r="D28" s="0" t="n">
        <v>161398</v>
      </c>
      <c r="E28" s="0" t="n">
        <v>732512</v>
      </c>
      <c r="F28" s="0" t="n">
        <v>517337</v>
      </c>
      <c r="G28" s="0" t="n">
        <v>549033</v>
      </c>
      <c r="H28" s="0" t="n">
        <v>207574</v>
      </c>
      <c r="I28" s="0" t="n">
        <v>749325</v>
      </c>
      <c r="J28" s="0" t="n">
        <v>78687</v>
      </c>
      <c r="K28" s="0" t="n">
        <v>665804</v>
      </c>
      <c r="L28" s="7" t="n">
        <v>0</v>
      </c>
    </row>
    <row r="29" customFormat="false" ht="12.8" hidden="false" customHeight="false" outlineLevel="0" collapsed="false">
      <c r="A29" s="17"/>
      <c r="B29" s="18"/>
      <c r="C29" s="19" t="n">
        <f aca="false">C28*$B28</f>
        <v>41213.899944</v>
      </c>
      <c r="D29" s="19" t="n">
        <f aca="false">D28*$B28</f>
        <v>12673.939348</v>
      </c>
      <c r="E29" s="19" t="n">
        <f aca="false">E28*$B28</f>
        <v>57521.237312</v>
      </c>
      <c r="F29" s="19" t="n">
        <f aca="false">F28*$B28</f>
        <v>40624.405262</v>
      </c>
      <c r="G29" s="19" t="n">
        <f aca="false">G28*$B28</f>
        <v>43113.365358</v>
      </c>
      <c r="H29" s="19" t="n">
        <f aca="false">H28*$B28</f>
        <v>16299.955924</v>
      </c>
      <c r="I29" s="19" t="n">
        <f aca="false">I28*$B28</f>
        <v>58841.49495</v>
      </c>
      <c r="J29" s="19" t="n">
        <f aca="false">J28*$B28</f>
        <v>6178.975362</v>
      </c>
      <c r="K29" s="19" t="n">
        <f aca="false">K28*$B28</f>
        <v>52282.924904</v>
      </c>
      <c r="L29" s="20" t="n">
        <f aca="false">L28*$B28</f>
        <v>0</v>
      </c>
    </row>
    <row r="30" customFormat="false" ht="12.8" hidden="false" customHeight="false" outlineLevel="0" collapsed="false">
      <c r="A30" s="17" t="s">
        <v>24</v>
      </c>
      <c r="B30" s="18"/>
      <c r="C30" s="0" t="n">
        <v>242727</v>
      </c>
      <c r="D30" s="0" t="n">
        <v>237995</v>
      </c>
      <c r="E30" s="0" t="n">
        <v>134830</v>
      </c>
      <c r="F30" s="0" t="n">
        <v>686105</v>
      </c>
      <c r="G30" s="0" t="n">
        <v>748749</v>
      </c>
      <c r="H30" s="0" t="n">
        <v>102729</v>
      </c>
      <c r="I30" s="0" t="n">
        <v>622336</v>
      </c>
      <c r="J30" s="0" t="n">
        <v>398037</v>
      </c>
      <c r="K30" s="0" t="n">
        <v>392920</v>
      </c>
      <c r="L30" s="7" t="n">
        <v>0</v>
      </c>
    </row>
    <row r="31" customFormat="false" ht="12.8" hidden="false" customHeight="false" outlineLevel="0" collapsed="false">
      <c r="A31" s="17"/>
      <c r="B31" s="18"/>
      <c r="L31" s="7"/>
    </row>
    <row r="32" customFormat="false" ht="12.8" hidden="false" customHeight="false" outlineLevel="0" collapsed="false">
      <c r="A32" s="17" t="s">
        <v>25</v>
      </c>
      <c r="B32" s="18"/>
      <c r="C32" s="0" t="n">
        <v>327308</v>
      </c>
      <c r="D32" s="0" t="n">
        <v>487019</v>
      </c>
      <c r="E32" s="0" t="n">
        <v>141395</v>
      </c>
      <c r="F32" s="0" t="n">
        <v>495674</v>
      </c>
      <c r="G32" s="0" t="n">
        <v>399130</v>
      </c>
      <c r="H32" s="0" t="n">
        <v>273738</v>
      </c>
      <c r="I32" s="0" t="n">
        <v>427995</v>
      </c>
      <c r="J32" s="0" t="n">
        <v>418283</v>
      </c>
      <c r="K32" s="0" t="n">
        <v>695385</v>
      </c>
      <c r="L32" s="7" t="n">
        <v>0</v>
      </c>
    </row>
    <row r="33" customFormat="false" ht="12.8" hidden="false" customHeight="false" outlineLevel="0" collapsed="false">
      <c r="A33" s="17"/>
      <c r="B33" s="18"/>
      <c r="L33" s="7"/>
    </row>
    <row r="34" customFormat="false" ht="12.8" hidden="false" customHeight="false" outlineLevel="0" collapsed="false">
      <c r="A34" s="21" t="s">
        <v>26</v>
      </c>
      <c r="B34" s="22"/>
      <c r="C34" s="0" t="n">
        <v>237079</v>
      </c>
      <c r="D34" s="0" t="n">
        <v>178642</v>
      </c>
      <c r="E34" s="0" t="n">
        <v>318271</v>
      </c>
      <c r="F34" s="0" t="n">
        <v>427971</v>
      </c>
      <c r="G34" s="0" t="n">
        <v>41635</v>
      </c>
      <c r="H34" s="0" t="n">
        <v>275888</v>
      </c>
      <c r="I34" s="0" t="n">
        <v>258125</v>
      </c>
      <c r="J34" s="0" t="n">
        <v>11722</v>
      </c>
      <c r="K34" s="0" t="n">
        <v>45855</v>
      </c>
      <c r="L34" s="7" t="n">
        <v>0</v>
      </c>
    </row>
    <row r="35" customFormat="false" ht="12.8" hidden="false" customHeight="false" outlineLevel="0" collapsed="false">
      <c r="A35" s="21"/>
      <c r="B35" s="22"/>
      <c r="C35" s="10"/>
      <c r="D35" s="10"/>
      <c r="E35" s="10"/>
      <c r="F35" s="10"/>
      <c r="G35" s="10"/>
      <c r="H35" s="10"/>
      <c r="I35" s="10"/>
      <c r="J35" s="10"/>
      <c r="K35" s="10"/>
      <c r="L35" s="11"/>
    </row>
    <row r="36" customFormat="false" ht="12.8" hidden="false" customHeight="false" outlineLevel="0" collapsed="false">
      <c r="A36" s="23"/>
      <c r="C36" s="24" t="n">
        <f aca="false">SUM(C29,C15,C11,C3)</f>
        <v>53294.72365</v>
      </c>
      <c r="D36" s="24" t="n">
        <f aca="false">SUM(D29,D15,D11,D3)</f>
        <v>24265.359992</v>
      </c>
      <c r="E36" s="24" t="n">
        <f aca="false">SUM(E29,E15,E11,E3)</f>
        <v>65073.998861</v>
      </c>
      <c r="F36" s="24" t="n">
        <f aca="false">SUM(F29,F15,F11,F3)</f>
        <v>52646.320135</v>
      </c>
      <c r="G36" s="24" t="n">
        <f aca="false">SUM(G29,G15,G11,G3)</f>
        <v>50325.093548</v>
      </c>
      <c r="H36" s="24" t="n">
        <f aca="false">SUM(H29,H15,H11,H3)</f>
        <v>39814.578067</v>
      </c>
      <c r="I36" s="24" t="n">
        <f aca="false">SUM(I29,I15,I11,I3)</f>
        <v>75204.568906</v>
      </c>
      <c r="J36" s="24" t="n">
        <f aca="false">SUM(J29,J15,J11,J3)</f>
        <v>25099.447625</v>
      </c>
      <c r="K36" s="24" t="n">
        <f aca="false">SUM(K29,K15,K11,K3)</f>
        <v>72295.087403</v>
      </c>
      <c r="L36" s="24" t="n">
        <f aca="false">SUM(L29,L15,L11,L3)</f>
        <v>0.998669</v>
      </c>
    </row>
    <row r="37" customFormat="false" ht="12.8" hidden="false" customHeight="false" outlineLevel="0" collapsed="false">
      <c r="A37" s="25"/>
      <c r="B37" s="26"/>
      <c r="C37" s="27"/>
      <c r="D37" s="27"/>
      <c r="E37" s="27"/>
      <c r="F37" s="27"/>
      <c r="G37" s="27"/>
      <c r="H37" s="27"/>
      <c r="I37" s="27"/>
      <c r="J37" s="27"/>
      <c r="K37" s="27"/>
      <c r="L37" s="27"/>
    </row>
    <row r="38" customFormat="false" ht="12.8" hidden="false" customHeight="false" outlineLevel="0" collapsed="false">
      <c r="A38" s="23" t="s">
        <v>39</v>
      </c>
      <c r="C38" s="24" t="n">
        <v>53295</v>
      </c>
      <c r="D38" s="24" t="n">
        <v>11253</v>
      </c>
      <c r="E38" s="24" t="n">
        <v>58945</v>
      </c>
      <c r="F38" s="24" t="n">
        <v>5415</v>
      </c>
      <c r="G38" s="24" t="n">
        <v>41635</v>
      </c>
      <c r="H38" s="24" t="n">
        <v>39815</v>
      </c>
      <c r="I38" s="24" t="n">
        <v>75205</v>
      </c>
      <c r="J38" s="24" t="n">
        <v>11722</v>
      </c>
      <c r="K38" s="24" t="n">
        <v>45855</v>
      </c>
      <c r="L38" s="0" t="n">
        <v>1</v>
      </c>
    </row>
    <row r="39" customFormat="false" ht="12.8" hidden="false" customHeight="false" outlineLevel="0" collapsed="false">
      <c r="A39" s="23"/>
      <c r="C39" s="0" t="n">
        <f aca="false">IF(C38&lt;=C36,1, 0)</f>
        <v>0</v>
      </c>
      <c r="D39" s="0" t="n">
        <f aca="false">IF(D38&lt;=D36,1, 0)</f>
        <v>1</v>
      </c>
      <c r="E39" s="0" t="n">
        <f aca="false">IF(E38&lt;=E36,1, 0)</f>
        <v>1</v>
      </c>
      <c r="F39" s="0" t="n">
        <f aca="false">IF(F38&lt;=F36,1, 0)</f>
        <v>1</v>
      </c>
      <c r="G39" s="0" t="n">
        <f aca="false">IF(G38&lt;=G36,1, 0)</f>
        <v>1</v>
      </c>
      <c r="H39" s="0" t="n">
        <f aca="false">IF(H38&lt;=H36,1, 0)</f>
        <v>0</v>
      </c>
      <c r="I39" s="0" t="n">
        <f aca="false">IF(I38&lt;=I36,1, 0)</f>
        <v>0</v>
      </c>
      <c r="J39" s="0" t="n">
        <f aca="false">IF(J38&lt;=J36,1, 0)</f>
        <v>1</v>
      </c>
      <c r="K39" s="0" t="n">
        <f aca="false">IF(K38&lt;=K36,1, 0)</f>
        <v>1</v>
      </c>
      <c r="L39" s="0" t="n">
        <f aca="false">IF(L38&lt;=L36,1, 0)</f>
        <v>0</v>
      </c>
    </row>
  </sheetData>
  <mergeCells count="34">
    <mergeCell ref="A2:A3"/>
    <mergeCell ref="B2:B3"/>
    <mergeCell ref="A4:A5"/>
    <mergeCell ref="B4:B5"/>
    <mergeCell ref="A6:A7"/>
    <mergeCell ref="B6:B7"/>
    <mergeCell ref="A8:A9"/>
    <mergeCell ref="B8:B9"/>
    <mergeCell ref="A10:A11"/>
    <mergeCell ref="B10:B11"/>
    <mergeCell ref="A12:A13"/>
    <mergeCell ref="B12:B13"/>
    <mergeCell ref="A14:A15"/>
    <mergeCell ref="B14:B15"/>
    <mergeCell ref="A16:A17"/>
    <mergeCell ref="B16:B17"/>
    <mergeCell ref="A18:A19"/>
    <mergeCell ref="B18:B19"/>
    <mergeCell ref="A20:A21"/>
    <mergeCell ref="B20:B21"/>
    <mergeCell ref="A22:A23"/>
    <mergeCell ref="B22:B23"/>
    <mergeCell ref="A24:A25"/>
    <mergeCell ref="B24:B25"/>
    <mergeCell ref="A26:A27"/>
    <mergeCell ref="B26:B27"/>
    <mergeCell ref="A28:A29"/>
    <mergeCell ref="B28:B29"/>
    <mergeCell ref="A30:A31"/>
    <mergeCell ref="B30:B31"/>
    <mergeCell ref="A32:A33"/>
    <mergeCell ref="B32:B33"/>
    <mergeCell ref="A34:A35"/>
    <mergeCell ref="B34:B3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29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T8" activeCellId="0" sqref="T8"/>
    </sheetView>
  </sheetViews>
  <sheetFormatPr defaultRowHeight="12.8" zeroHeight="false" outlineLevelRow="0" outlineLevelCol="0"/>
  <cols>
    <col collapsed="false" customWidth="true" hidden="false" outlineLevel="0" max="1" min="1" style="1" width="33.71"/>
    <col collapsed="false" customWidth="true" hidden="false" outlineLevel="0" max="2" min="2" style="0" width="8.61"/>
    <col collapsed="false" customWidth="true" hidden="false" outlineLevel="0" max="3" min="3" style="0" width="8.14"/>
    <col collapsed="false" customWidth="true" hidden="false" outlineLevel="0" max="4" min="4" style="0" width="9.07"/>
    <col collapsed="false" customWidth="true" hidden="false" outlineLevel="0" max="6" min="5" style="0" width="8.89"/>
    <col collapsed="false" customWidth="true" hidden="false" outlineLevel="0" max="8" min="7" style="0" width="8.7"/>
    <col collapsed="false" customWidth="true" hidden="false" outlineLevel="0" max="9" min="9" style="0" width="9.26"/>
    <col collapsed="false" customWidth="true" hidden="false" outlineLevel="0" max="10" min="10" style="0" width="8.33"/>
    <col collapsed="false" customWidth="true" hidden="false" outlineLevel="0" max="11" min="11" style="0" width="9.07"/>
    <col collapsed="false" customWidth="true" hidden="false" outlineLevel="0" max="12" min="12" style="0" width="13.89"/>
    <col collapsed="false" customWidth="false" hidden="false" outlineLevel="0" max="28" min="13" style="0" width="11.52"/>
    <col collapsed="false" customWidth="true" hidden="false" outlineLevel="0" max="29" min="29" style="0" width="12.78"/>
    <col collapsed="false" customWidth="true" hidden="false" outlineLevel="0" max="30" min="30" style="0" width="16.3"/>
    <col collapsed="false" customWidth="true" hidden="false" outlineLevel="0" max="31" min="31" style="0" width="20.18"/>
    <col collapsed="false" customWidth="true" hidden="false" outlineLevel="0" max="32" min="32" style="0" width="17.21"/>
    <col collapsed="false" customWidth="false" hidden="false" outlineLevel="0" max="1025" min="33" style="0" width="11.52"/>
  </cols>
  <sheetData>
    <row r="1" s="5" customFormat="true" ht="12.8" hidden="false" customHeight="true" outlineLevel="0" collapsed="false">
      <c r="A1" s="28"/>
      <c r="B1" s="29" t="s">
        <v>40</v>
      </c>
      <c r="C1" s="29"/>
      <c r="D1" s="29"/>
      <c r="E1" s="29"/>
      <c r="F1" s="29"/>
      <c r="G1" s="29"/>
      <c r="H1" s="29"/>
      <c r="I1" s="30" t="s">
        <v>41</v>
      </c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s="5" customFormat="true" ht="12.8" hidden="false" customHeight="true" outlineLevel="0" collapsed="false">
      <c r="A2" s="28"/>
      <c r="B2" s="29"/>
      <c r="C2" s="29"/>
      <c r="D2" s="29"/>
      <c r="E2" s="29"/>
      <c r="F2" s="29"/>
      <c r="G2" s="29"/>
      <c r="H2" s="29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s="5" customFormat="true" ht="27.65" hidden="false" customHeight="true" outlineLevel="0" collapsed="false">
      <c r="A3" s="28"/>
      <c r="B3" s="31"/>
      <c r="C3" s="32"/>
      <c r="D3" s="32"/>
      <c r="E3" s="32"/>
      <c r="F3" s="32"/>
      <c r="G3" s="32"/>
      <c r="H3" s="33"/>
      <c r="I3" s="14" t="n">
        <v>1.05</v>
      </c>
      <c r="J3" s="34" t="n">
        <v>1</v>
      </c>
      <c r="K3" s="34"/>
      <c r="L3" s="34"/>
      <c r="M3" s="34"/>
      <c r="N3" s="34"/>
      <c r="O3" s="34"/>
      <c r="P3" s="14" t="n">
        <v>1.025</v>
      </c>
      <c r="Q3" s="34" t="n">
        <v>0.5</v>
      </c>
      <c r="R3" s="34"/>
      <c r="S3" s="34"/>
      <c r="T3" s="34"/>
      <c r="U3" s="34"/>
      <c r="V3" s="34"/>
      <c r="W3" s="35" t="n">
        <v>1.01</v>
      </c>
      <c r="X3" s="34" t="n">
        <v>0.25</v>
      </c>
      <c r="Y3" s="34"/>
      <c r="Z3" s="34"/>
      <c r="AA3" s="34"/>
      <c r="AB3" s="34"/>
      <c r="AC3" s="34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s="5" customFormat="true" ht="26.25" hidden="false" customHeight="true" outlineLevel="0" collapsed="false">
      <c r="A4" s="2"/>
      <c r="B4" s="3" t="s">
        <v>0</v>
      </c>
      <c r="C4" s="3" t="s">
        <v>1</v>
      </c>
      <c r="D4" s="3" t="s">
        <v>2</v>
      </c>
      <c r="E4" s="3" t="s">
        <v>3</v>
      </c>
      <c r="F4" s="3" t="s">
        <v>4</v>
      </c>
      <c r="G4" s="3" t="s">
        <v>5</v>
      </c>
      <c r="H4" s="3" t="s">
        <v>6</v>
      </c>
      <c r="I4" s="36" t="s">
        <v>0</v>
      </c>
      <c r="J4" s="36" t="s">
        <v>1</v>
      </c>
      <c r="K4" s="36" t="s">
        <v>2</v>
      </c>
      <c r="L4" s="36" t="s">
        <v>3</v>
      </c>
      <c r="M4" s="36" t="s">
        <v>4</v>
      </c>
      <c r="N4" s="36" t="s">
        <v>5</v>
      </c>
      <c r="O4" s="36" t="s">
        <v>6</v>
      </c>
      <c r="P4" s="3" t="s">
        <v>0</v>
      </c>
      <c r="Q4" s="3" t="s">
        <v>1</v>
      </c>
      <c r="R4" s="3" t="s">
        <v>2</v>
      </c>
      <c r="S4" s="3" t="s">
        <v>3</v>
      </c>
      <c r="T4" s="3" t="s">
        <v>4</v>
      </c>
      <c r="U4" s="3" t="s">
        <v>5</v>
      </c>
      <c r="V4" s="3" t="s">
        <v>6</v>
      </c>
      <c r="W4" s="36" t="s">
        <v>0</v>
      </c>
      <c r="X4" s="36" t="s">
        <v>1</v>
      </c>
      <c r="Y4" s="36" t="s">
        <v>2</v>
      </c>
      <c r="Z4" s="36" t="s">
        <v>3</v>
      </c>
      <c r="AA4" s="36" t="s">
        <v>4</v>
      </c>
      <c r="AB4" s="36" t="s">
        <v>5</v>
      </c>
      <c r="AC4" s="36" t="s">
        <v>6</v>
      </c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3" hidden="false" customHeight="false" outlineLevel="0" collapsed="false">
      <c r="A5" s="6" t="s">
        <v>42</v>
      </c>
      <c r="B5" s="0" t="n">
        <v>661096</v>
      </c>
      <c r="C5" s="0" t="n">
        <v>197917</v>
      </c>
      <c r="D5" s="0" t="n">
        <v>459597</v>
      </c>
      <c r="E5" s="0" t="n">
        <v>161924</v>
      </c>
      <c r="F5" s="0" t="n">
        <v>706829</v>
      </c>
      <c r="G5" s="0" t="n">
        <v>498669</v>
      </c>
      <c r="H5" s="7" t="n">
        <v>998669</v>
      </c>
      <c r="I5" s="0" t="n">
        <f aca="false">$I3*B5</f>
        <v>694150.8</v>
      </c>
      <c r="J5" s="0" t="n">
        <f aca="false">$I3*C5</f>
        <v>207812.85</v>
      </c>
      <c r="K5" s="0" t="n">
        <f aca="false">$I3*D5</f>
        <v>482576.85</v>
      </c>
      <c r="L5" s="0" t="n">
        <f aca="false">$I3*E5</f>
        <v>170020.2</v>
      </c>
      <c r="M5" s="0" t="n">
        <f aca="false">$I3*F5</f>
        <v>742170.45</v>
      </c>
      <c r="N5" s="0" t="n">
        <f aca="false">$I3*G5</f>
        <v>523602.45</v>
      </c>
      <c r="O5" s="0" t="n">
        <f aca="false">$I3*H5</f>
        <v>1048602.45</v>
      </c>
      <c r="P5" s="0" t="n">
        <f aca="false">$P$3*B5</f>
        <v>677623.4</v>
      </c>
      <c r="Q5" s="0" t="n">
        <f aca="false">$P$3*C5</f>
        <v>202864.925</v>
      </c>
      <c r="R5" s="0" t="n">
        <f aca="false">$P$3*D5</f>
        <v>471086.925</v>
      </c>
      <c r="S5" s="0" t="n">
        <f aca="false">$P$3*E5</f>
        <v>165972.1</v>
      </c>
      <c r="T5" s="0" t="n">
        <f aca="false">$P$3*F5</f>
        <v>724499.725</v>
      </c>
      <c r="U5" s="0" t="n">
        <f aca="false">$P$3*G5</f>
        <v>511135.725</v>
      </c>
      <c r="V5" s="0" t="n">
        <f aca="false">$P$3*H5</f>
        <v>1023635.725</v>
      </c>
      <c r="W5" s="0" t="n">
        <f aca="false">$W$3*B5</f>
        <v>667706.96</v>
      </c>
      <c r="X5" s="0" t="n">
        <f aca="false">$W$3*C5</f>
        <v>199896.17</v>
      </c>
      <c r="Y5" s="0" t="n">
        <f aca="false">$W$3*D5</f>
        <v>464192.97</v>
      </c>
      <c r="Z5" s="0" t="n">
        <f aca="false">$W$3*E5</f>
        <v>163543.24</v>
      </c>
      <c r="AA5" s="0" t="n">
        <f aca="false">$W$3*F5</f>
        <v>713897.29</v>
      </c>
      <c r="AB5" s="0" t="n">
        <f aca="false">$W$3*G5</f>
        <v>503655.69</v>
      </c>
      <c r="AC5" s="37" t="n">
        <f aca="false">$W$3*H5</f>
        <v>1008655.69</v>
      </c>
    </row>
    <row r="6" customFormat="false" ht="12.8" hidden="false" customHeight="false" outlineLevel="0" collapsed="false">
      <c r="A6" s="6" t="s">
        <v>43</v>
      </c>
      <c r="B6" s="0" t="n">
        <v>702645</v>
      </c>
      <c r="C6" s="0" t="n">
        <v>673743</v>
      </c>
      <c r="D6" s="0" t="n">
        <v>282577</v>
      </c>
      <c r="E6" s="0" t="n">
        <v>155055</v>
      </c>
      <c r="F6" s="0" t="n">
        <v>169181</v>
      </c>
      <c r="G6" s="0" t="n">
        <v>61684</v>
      </c>
      <c r="H6" s="7" t="n">
        <v>100000000</v>
      </c>
      <c r="I6" s="0" t="n">
        <f aca="false">$I$3*B6</f>
        <v>737777.25</v>
      </c>
      <c r="J6" s="0" t="n">
        <f aca="false">$I$3*C6</f>
        <v>707430.15</v>
      </c>
      <c r="K6" s="0" t="n">
        <f aca="false">$I$3*D6</f>
        <v>296705.85</v>
      </c>
      <c r="L6" s="0" t="n">
        <f aca="false">$I$3*E6</f>
        <v>162807.75</v>
      </c>
      <c r="M6" s="0" t="n">
        <f aca="false">$I$3*F6</f>
        <v>177640.05</v>
      </c>
      <c r="N6" s="0" t="n">
        <f aca="false">$I$3*G6</f>
        <v>64768.2</v>
      </c>
      <c r="O6" s="0" t="n">
        <f aca="false">$I$3*H6</f>
        <v>105000000</v>
      </c>
      <c r="P6" s="0" t="n">
        <f aca="false">$P$3*B6</f>
        <v>720211.125</v>
      </c>
      <c r="Q6" s="0" t="n">
        <f aca="false">$P$3*C6</f>
        <v>690586.575</v>
      </c>
      <c r="R6" s="0" t="n">
        <f aca="false">$P$3*D6</f>
        <v>289641.425</v>
      </c>
      <c r="S6" s="0" t="n">
        <f aca="false">$P$3*E6</f>
        <v>158931.375</v>
      </c>
      <c r="T6" s="0" t="n">
        <f aca="false">$P$3*F6</f>
        <v>173410.525</v>
      </c>
      <c r="U6" s="0" t="n">
        <f aca="false">$P$3*G6</f>
        <v>63226.1</v>
      </c>
      <c r="V6" s="0" t="n">
        <f aca="false">$P$3*H6</f>
        <v>102500000</v>
      </c>
      <c r="W6" s="0" t="n">
        <f aca="false">$W$3*B6</f>
        <v>709671.45</v>
      </c>
      <c r="X6" s="0" t="n">
        <f aca="false">$W$3*C6</f>
        <v>680480.43</v>
      </c>
      <c r="Y6" s="0" t="n">
        <f aca="false">$W$3*D6</f>
        <v>285402.77</v>
      </c>
      <c r="Z6" s="0" t="n">
        <f aca="false">$W$3*E6</f>
        <v>156605.55</v>
      </c>
      <c r="AA6" s="0" t="n">
        <f aca="false">$W$3*F6</f>
        <v>170872.81</v>
      </c>
      <c r="AB6" s="0" t="n">
        <f aca="false">$W$3*G6</f>
        <v>62300.84</v>
      </c>
      <c r="AC6" s="0" t="n">
        <f aca="false">$W$3*H6</f>
        <v>101000000</v>
      </c>
    </row>
    <row r="7" customFormat="false" ht="12.8" hidden="false" customHeight="false" outlineLevel="0" collapsed="false">
      <c r="A7" s="6" t="s">
        <v>44</v>
      </c>
      <c r="B7" s="0" t="n">
        <v>334348</v>
      </c>
      <c r="C7" s="0" t="n">
        <v>167629</v>
      </c>
      <c r="D7" s="0" t="n">
        <v>128533</v>
      </c>
      <c r="E7" s="0" t="n">
        <v>149070</v>
      </c>
      <c r="F7" s="0" t="n">
        <v>140964</v>
      </c>
      <c r="G7" s="0" t="n">
        <v>275021</v>
      </c>
      <c r="H7" s="7" t="n">
        <v>100000001</v>
      </c>
      <c r="I7" s="0" t="n">
        <f aca="false">$I$3*B7</f>
        <v>351065.4</v>
      </c>
      <c r="J7" s="0" t="n">
        <f aca="false">$I$3*C7</f>
        <v>176010.45</v>
      </c>
      <c r="K7" s="0" t="n">
        <f aca="false">$I$3*D7</f>
        <v>134959.65</v>
      </c>
      <c r="L7" s="0" t="n">
        <f aca="false">$I$3*E7</f>
        <v>156523.5</v>
      </c>
      <c r="M7" s="0" t="n">
        <f aca="false">$I$3*F7</f>
        <v>148012.2</v>
      </c>
      <c r="N7" s="0" t="n">
        <f aca="false">$I$3*G7</f>
        <v>288772.05</v>
      </c>
      <c r="O7" s="0" t="n">
        <f aca="false">$I$3*H7</f>
        <v>105000001.05</v>
      </c>
      <c r="P7" s="0" t="n">
        <f aca="false">$P$3*B7</f>
        <v>342706.7</v>
      </c>
      <c r="Q7" s="0" t="n">
        <f aca="false">$P$3*C7</f>
        <v>171819.725</v>
      </c>
      <c r="R7" s="0" t="n">
        <f aca="false">$P$3*D7</f>
        <v>131746.325</v>
      </c>
      <c r="S7" s="0" t="n">
        <f aca="false">$P$3*E7</f>
        <v>152796.75</v>
      </c>
      <c r="T7" s="0" t="n">
        <f aca="false">$P$3*F7</f>
        <v>144488.1</v>
      </c>
      <c r="U7" s="0" t="n">
        <f aca="false">$P$3*G7</f>
        <v>281896.525</v>
      </c>
      <c r="V7" s="0" t="n">
        <f aca="false">$P$3*H7</f>
        <v>102500001.025</v>
      </c>
      <c r="W7" s="0" t="n">
        <f aca="false">$W$3*B7</f>
        <v>337691.48</v>
      </c>
      <c r="X7" s="0" t="n">
        <f aca="false">$W$3*C7</f>
        <v>169305.29</v>
      </c>
      <c r="Y7" s="0" t="n">
        <f aca="false">$W$3*D7</f>
        <v>129818.33</v>
      </c>
      <c r="Z7" s="0" t="n">
        <f aca="false">$W$3*E7</f>
        <v>150560.7</v>
      </c>
      <c r="AA7" s="0" t="n">
        <f aca="false">$W$3*F7</f>
        <v>142373.64</v>
      </c>
      <c r="AB7" s="0" t="n">
        <f aca="false">$W$3*G7</f>
        <v>277771.21</v>
      </c>
      <c r="AC7" s="0" t="n">
        <f aca="false">$W$3*H7</f>
        <v>101000001.01</v>
      </c>
    </row>
    <row r="8" customFormat="false" ht="12.8" hidden="false" customHeight="false" outlineLevel="0" collapsed="false">
      <c r="A8" s="6" t="s">
        <v>45</v>
      </c>
      <c r="B8" s="0" t="n">
        <v>549022</v>
      </c>
      <c r="C8" s="0" t="n">
        <v>146267</v>
      </c>
      <c r="D8" s="0" t="n">
        <v>535226</v>
      </c>
      <c r="E8" s="0" t="n">
        <v>439701</v>
      </c>
      <c r="F8" s="0" t="n">
        <v>221449</v>
      </c>
      <c r="G8" s="0" t="n">
        <v>159073</v>
      </c>
      <c r="H8" s="7" t="n">
        <v>100000002</v>
      </c>
      <c r="I8" s="0" t="n">
        <f aca="false">$I$3*B8</f>
        <v>576473.1</v>
      </c>
      <c r="J8" s="0" t="n">
        <f aca="false">$I$3*C8</f>
        <v>153580.35</v>
      </c>
      <c r="K8" s="0" t="n">
        <f aca="false">$I$3*D8</f>
        <v>561987.3</v>
      </c>
      <c r="L8" s="0" t="n">
        <f aca="false">$I$3*E8</f>
        <v>461686.05</v>
      </c>
      <c r="M8" s="0" t="n">
        <f aca="false">$I$3*F8</f>
        <v>232521.45</v>
      </c>
      <c r="N8" s="0" t="n">
        <f aca="false">$I$3*G8</f>
        <v>167026.65</v>
      </c>
      <c r="O8" s="0" t="n">
        <f aca="false">$I$3*H8</f>
        <v>105000002.1</v>
      </c>
      <c r="P8" s="0" t="n">
        <f aca="false">$P$3*B8</f>
        <v>562747.55</v>
      </c>
      <c r="Q8" s="0" t="n">
        <f aca="false">$P$3*C8</f>
        <v>149923.675</v>
      </c>
      <c r="R8" s="0" t="n">
        <f aca="false">$P$3*D8</f>
        <v>548606.65</v>
      </c>
      <c r="S8" s="0" t="n">
        <f aca="false">$P$3*E8</f>
        <v>450693.525</v>
      </c>
      <c r="T8" s="0" t="n">
        <f aca="false">$P$3*F8</f>
        <v>226985.225</v>
      </c>
      <c r="U8" s="0" t="n">
        <f aca="false">$P$3*G8</f>
        <v>163049.825</v>
      </c>
      <c r="V8" s="0" t="n">
        <f aca="false">$P$3*H8</f>
        <v>102500002.05</v>
      </c>
      <c r="W8" s="0" t="n">
        <f aca="false">$W$3*B8</f>
        <v>554512.22</v>
      </c>
      <c r="X8" s="0" t="n">
        <f aca="false">$W$3*C8</f>
        <v>147729.67</v>
      </c>
      <c r="Y8" s="0" t="n">
        <f aca="false">$W$3*D8</f>
        <v>540578.26</v>
      </c>
      <c r="Z8" s="0" t="n">
        <f aca="false">$W$3*E8</f>
        <v>444098.01</v>
      </c>
      <c r="AA8" s="0" t="n">
        <f aca="false">$W$3*F8</f>
        <v>223663.49</v>
      </c>
      <c r="AB8" s="0" t="n">
        <f aca="false">$W$3*G8</f>
        <v>160663.73</v>
      </c>
      <c r="AC8" s="0" t="n">
        <f aca="false">$W$3*H8</f>
        <v>101000002.02</v>
      </c>
    </row>
    <row r="9" customFormat="false" ht="12.8" hidden="false" customHeight="false" outlineLevel="0" collapsed="false">
      <c r="A9" s="6" t="s">
        <v>46</v>
      </c>
      <c r="B9" s="0" t="n">
        <v>98971</v>
      </c>
      <c r="C9" s="0" t="n">
        <v>188182</v>
      </c>
      <c r="D9" s="0" t="n">
        <v>326162</v>
      </c>
      <c r="E9" s="0" t="n">
        <v>592120</v>
      </c>
      <c r="F9" s="0" t="n">
        <v>518652</v>
      </c>
      <c r="G9" s="0" t="n">
        <v>726746</v>
      </c>
      <c r="H9" s="7" t="n">
        <v>100000003</v>
      </c>
      <c r="I9" s="0" t="n">
        <f aca="false">$I$3*B9</f>
        <v>103919.55</v>
      </c>
      <c r="J9" s="0" t="n">
        <f aca="false">$I$3*C9</f>
        <v>197591.1</v>
      </c>
      <c r="K9" s="0" t="n">
        <f aca="false">$I$3*D9</f>
        <v>342470.1</v>
      </c>
      <c r="L9" s="0" t="n">
        <f aca="false">$I$3*E9</f>
        <v>621726</v>
      </c>
      <c r="M9" s="0" t="n">
        <f aca="false">$I$3*F9</f>
        <v>544584.6</v>
      </c>
      <c r="N9" s="0" t="n">
        <f aca="false">$I$3*G9</f>
        <v>763083.3</v>
      </c>
      <c r="O9" s="0" t="n">
        <f aca="false">$I$3*H9</f>
        <v>105000003.15</v>
      </c>
      <c r="P9" s="0" t="n">
        <f aca="false">$P$3*B9</f>
        <v>101445.275</v>
      </c>
      <c r="Q9" s="0" t="n">
        <f aca="false">$P$3*C9</f>
        <v>192886.55</v>
      </c>
      <c r="R9" s="0" t="n">
        <f aca="false">$P$3*D9</f>
        <v>334316.05</v>
      </c>
      <c r="S9" s="0" t="n">
        <f aca="false">$P$3*E9</f>
        <v>606923</v>
      </c>
      <c r="T9" s="0" t="n">
        <f aca="false">$P$3*F9</f>
        <v>531618.3</v>
      </c>
      <c r="U9" s="0" t="n">
        <f aca="false">$P$3*G9</f>
        <v>744914.65</v>
      </c>
      <c r="V9" s="0" t="n">
        <f aca="false">$P$3*H9</f>
        <v>102500003.075</v>
      </c>
      <c r="W9" s="0" t="n">
        <f aca="false">$W$3*B9</f>
        <v>99960.71</v>
      </c>
      <c r="X9" s="0" t="n">
        <f aca="false">$W$3*C9</f>
        <v>190063.82</v>
      </c>
      <c r="Y9" s="0" t="n">
        <f aca="false">$W$3*D9</f>
        <v>329423.62</v>
      </c>
      <c r="Z9" s="0" t="n">
        <f aca="false">$W$3*E9</f>
        <v>598041.2</v>
      </c>
      <c r="AA9" s="0" t="n">
        <f aca="false">$W$3*F9</f>
        <v>523838.52</v>
      </c>
      <c r="AB9" s="0" t="n">
        <f aca="false">$W$3*G9</f>
        <v>734013.46</v>
      </c>
      <c r="AC9" s="0" t="n">
        <f aca="false">$W$3*H9</f>
        <v>101000003.03</v>
      </c>
    </row>
    <row r="10" customFormat="false" ht="13" hidden="false" customHeight="false" outlineLevel="0" collapsed="false">
      <c r="A10" s="6" t="s">
        <v>47</v>
      </c>
      <c r="B10" s="0" t="n">
        <v>701367</v>
      </c>
      <c r="C10" s="0" t="n">
        <v>120858</v>
      </c>
      <c r="D10" s="0" t="n">
        <v>370466</v>
      </c>
      <c r="E10" s="0" t="n">
        <v>742169</v>
      </c>
      <c r="F10" s="0" t="n">
        <v>232253</v>
      </c>
      <c r="G10" s="0" t="n">
        <v>39815</v>
      </c>
      <c r="H10" s="7" t="n">
        <v>100000004</v>
      </c>
      <c r="I10" s="0" t="n">
        <f aca="false">$I$3*B10</f>
        <v>736435.35</v>
      </c>
      <c r="J10" s="0" t="n">
        <f aca="false">$I$3*C10</f>
        <v>126900.9</v>
      </c>
      <c r="K10" s="0" t="n">
        <f aca="false">$I$3*D10</f>
        <v>388989.3</v>
      </c>
      <c r="L10" s="0" t="n">
        <f aca="false">$I$3*E10</f>
        <v>779277.45</v>
      </c>
      <c r="M10" s="0" t="n">
        <f aca="false">$I$3*F10</f>
        <v>243865.65</v>
      </c>
      <c r="N10" s="0" t="n">
        <f aca="false">$I$3*G10</f>
        <v>41805.75</v>
      </c>
      <c r="O10" s="0" t="n">
        <f aca="false">$I$3*H10</f>
        <v>105000004.2</v>
      </c>
      <c r="P10" s="0" t="n">
        <f aca="false">$P$3*B10</f>
        <v>718901.175</v>
      </c>
      <c r="Q10" s="0" t="n">
        <f aca="false">$P$3*C10</f>
        <v>123879.45</v>
      </c>
      <c r="R10" s="0" t="n">
        <f aca="false">$P$3*D10</f>
        <v>379727.65</v>
      </c>
      <c r="S10" s="0" t="n">
        <f aca="false">$P$3*E10</f>
        <v>760723.225</v>
      </c>
      <c r="T10" s="0" t="n">
        <f aca="false">$P$3*F10</f>
        <v>238059.325</v>
      </c>
      <c r="U10" s="0" t="n">
        <f aca="false">$P$3*G10</f>
        <v>40810.375</v>
      </c>
      <c r="V10" s="0" t="n">
        <f aca="false">$P$3*H10</f>
        <v>102500004.1</v>
      </c>
      <c r="W10" s="0" t="n">
        <f aca="false">$W$3*B10</f>
        <v>708380.67</v>
      </c>
      <c r="X10" s="0" t="n">
        <f aca="false">$W$3*C10</f>
        <v>122066.58</v>
      </c>
      <c r="Y10" s="0" t="n">
        <f aca="false">$W$3*D10</f>
        <v>374170.66</v>
      </c>
      <c r="Z10" s="0" t="n">
        <f aca="false">$W$3*E10</f>
        <v>749590.69</v>
      </c>
      <c r="AA10" s="0" t="n">
        <f aca="false">$W$3*F10</f>
        <v>234575.53</v>
      </c>
      <c r="AB10" s="38" t="n">
        <f aca="false">$W$3*G10</f>
        <v>40213.15</v>
      </c>
      <c r="AC10" s="0" t="n">
        <f aca="false">$W$3*H10</f>
        <v>101000004.04</v>
      </c>
    </row>
    <row r="11" customFormat="false" ht="12.8" hidden="false" customHeight="false" outlineLevel="0" collapsed="false">
      <c r="A11" s="6" t="s">
        <v>48</v>
      </c>
      <c r="B11" s="0" t="n">
        <v>516241</v>
      </c>
      <c r="C11" s="0" t="n">
        <v>448679</v>
      </c>
      <c r="D11" s="0" t="n">
        <v>190434</v>
      </c>
      <c r="E11" s="0" t="n">
        <v>266619</v>
      </c>
      <c r="F11" s="0" t="n">
        <v>78083</v>
      </c>
      <c r="G11" s="0" t="n">
        <v>737480</v>
      </c>
      <c r="H11" s="7" t="n">
        <v>100000005</v>
      </c>
      <c r="I11" s="0" t="n">
        <f aca="false">$I$3*B11</f>
        <v>542053.05</v>
      </c>
      <c r="J11" s="0" t="n">
        <f aca="false">$I$3*C11</f>
        <v>471112.95</v>
      </c>
      <c r="K11" s="0" t="n">
        <f aca="false">$I$3*D11</f>
        <v>199955.7</v>
      </c>
      <c r="L11" s="0" t="n">
        <f aca="false">$I$3*E11</f>
        <v>279949.95</v>
      </c>
      <c r="M11" s="0" t="n">
        <f aca="false">$I$3*F11</f>
        <v>81987.15</v>
      </c>
      <c r="N11" s="0" t="n">
        <f aca="false">$I$3*G11</f>
        <v>774354</v>
      </c>
      <c r="O11" s="0" t="n">
        <f aca="false">$I$3*H11</f>
        <v>105000005.25</v>
      </c>
      <c r="P11" s="0" t="n">
        <f aca="false">$P$3*B11</f>
        <v>529147.025</v>
      </c>
      <c r="Q11" s="0" t="n">
        <f aca="false">$P$3*C11</f>
        <v>459895.975</v>
      </c>
      <c r="R11" s="0" t="n">
        <f aca="false">$P$3*D11</f>
        <v>195194.85</v>
      </c>
      <c r="S11" s="0" t="n">
        <f aca="false">$P$3*E11</f>
        <v>273284.475</v>
      </c>
      <c r="T11" s="0" t="n">
        <f aca="false">$P$3*F11</f>
        <v>80035.075</v>
      </c>
      <c r="U11" s="0" t="n">
        <f aca="false">$P$3*G11</f>
        <v>755917</v>
      </c>
      <c r="V11" s="0" t="n">
        <f aca="false">$P$3*H11</f>
        <v>102500005.125</v>
      </c>
      <c r="W11" s="0" t="n">
        <f aca="false">$W$3*B11</f>
        <v>521403.41</v>
      </c>
      <c r="X11" s="0" t="n">
        <f aca="false">$W$3*C11</f>
        <v>453165.79</v>
      </c>
      <c r="Y11" s="0" t="n">
        <f aca="false">$W$3*D11</f>
        <v>192338.34</v>
      </c>
      <c r="Z11" s="0" t="n">
        <f aca="false">$W$3*E11</f>
        <v>269285.19</v>
      </c>
      <c r="AA11" s="0" t="n">
        <f aca="false">$W$3*F11</f>
        <v>78863.83</v>
      </c>
      <c r="AB11" s="0" t="n">
        <f aca="false">$W$3*G11</f>
        <v>744854.8</v>
      </c>
      <c r="AC11" s="0" t="n">
        <f aca="false">$W$3*H11</f>
        <v>101000005.05</v>
      </c>
    </row>
    <row r="12" customFormat="false" ht="12.8" hidden="false" customHeight="false" outlineLevel="0" collapsed="false">
      <c r="A12" s="6" t="s">
        <v>49</v>
      </c>
      <c r="B12" s="0" t="n">
        <v>108871</v>
      </c>
      <c r="C12" s="0" t="n">
        <v>260536</v>
      </c>
      <c r="D12" s="0" t="n">
        <v>748570</v>
      </c>
      <c r="E12" s="0" t="n">
        <v>253524</v>
      </c>
      <c r="F12" s="0" t="n">
        <v>662148</v>
      </c>
      <c r="G12" s="0" t="n">
        <v>209082</v>
      </c>
      <c r="H12" s="7" t="n">
        <v>100000006</v>
      </c>
      <c r="I12" s="0" t="n">
        <f aca="false">$I$3*B12</f>
        <v>114314.55</v>
      </c>
      <c r="J12" s="0" t="n">
        <f aca="false">$I$3*C12</f>
        <v>273562.8</v>
      </c>
      <c r="K12" s="0" t="n">
        <f aca="false">$I$3*D12</f>
        <v>785998.5</v>
      </c>
      <c r="L12" s="0" t="n">
        <f aca="false">$I$3*E12</f>
        <v>266200.2</v>
      </c>
      <c r="M12" s="0" t="n">
        <f aca="false">$I$3*F12</f>
        <v>695255.4</v>
      </c>
      <c r="N12" s="0" t="n">
        <f aca="false">$I$3*G12</f>
        <v>219536.1</v>
      </c>
      <c r="O12" s="0" t="n">
        <f aca="false">$I$3*H12</f>
        <v>105000006.3</v>
      </c>
      <c r="P12" s="0" t="n">
        <f aca="false">$P$3*B12</f>
        <v>111592.775</v>
      </c>
      <c r="Q12" s="0" t="n">
        <f aca="false">$P$3*C12</f>
        <v>267049.4</v>
      </c>
      <c r="R12" s="0" t="n">
        <f aca="false">$P$3*D12</f>
        <v>767284.25</v>
      </c>
      <c r="S12" s="0" t="n">
        <f aca="false">$P$3*E12</f>
        <v>259862.1</v>
      </c>
      <c r="T12" s="0" t="n">
        <f aca="false">$P$3*F12</f>
        <v>678701.7</v>
      </c>
      <c r="U12" s="0" t="n">
        <f aca="false">$P$3*G12</f>
        <v>214309.05</v>
      </c>
      <c r="V12" s="0" t="n">
        <f aca="false">$P$3*H12</f>
        <v>102500006.15</v>
      </c>
      <c r="W12" s="0" t="n">
        <f aca="false">$W$3*B12</f>
        <v>109959.71</v>
      </c>
      <c r="X12" s="0" t="n">
        <f aca="false">$W$3*C12</f>
        <v>263141.36</v>
      </c>
      <c r="Y12" s="0" t="n">
        <f aca="false">$W$3*D12</f>
        <v>756055.7</v>
      </c>
      <c r="Z12" s="0" t="n">
        <f aca="false">$W$3*E12</f>
        <v>256059.24</v>
      </c>
      <c r="AA12" s="0" t="n">
        <f aca="false">$W$3*F12</f>
        <v>668769.48</v>
      </c>
      <c r="AB12" s="0" t="n">
        <f aca="false">$W$3*G12</f>
        <v>211172.82</v>
      </c>
      <c r="AC12" s="0" t="n">
        <f aca="false">$W$3*H12</f>
        <v>101000006.06</v>
      </c>
    </row>
    <row r="13" customFormat="false" ht="12.8" hidden="false" customHeight="false" outlineLevel="0" collapsed="false">
      <c r="A13" s="6" t="s">
        <v>50</v>
      </c>
      <c r="B13" s="0" t="n">
        <v>355646</v>
      </c>
      <c r="C13" s="0" t="n">
        <v>514830</v>
      </c>
      <c r="D13" s="0" t="n">
        <v>123951</v>
      </c>
      <c r="E13" s="0" t="n">
        <v>394674</v>
      </c>
      <c r="F13" s="0" t="n">
        <v>739328</v>
      </c>
      <c r="G13" s="0" t="n">
        <v>743413</v>
      </c>
      <c r="H13" s="7" t="n">
        <v>100000007</v>
      </c>
      <c r="I13" s="0" t="n">
        <f aca="false">$I$3*B13</f>
        <v>373428.3</v>
      </c>
      <c r="J13" s="0" t="n">
        <f aca="false">$I$3*C13</f>
        <v>540571.5</v>
      </c>
      <c r="K13" s="0" t="n">
        <f aca="false">$I$3*D13</f>
        <v>130148.55</v>
      </c>
      <c r="L13" s="0" t="n">
        <f aca="false">$I$3*E13</f>
        <v>414407.7</v>
      </c>
      <c r="M13" s="0" t="n">
        <f aca="false">$I$3*F13</f>
        <v>776294.4</v>
      </c>
      <c r="N13" s="0" t="n">
        <f aca="false">$I$3*G13</f>
        <v>780583.65</v>
      </c>
      <c r="O13" s="0" t="n">
        <f aca="false">$I$3*H13</f>
        <v>105000007.35</v>
      </c>
      <c r="P13" s="0" t="n">
        <f aca="false">$P$3*B13</f>
        <v>364537.15</v>
      </c>
      <c r="Q13" s="0" t="n">
        <f aca="false">$P$3*C13</f>
        <v>527700.75</v>
      </c>
      <c r="R13" s="0" t="n">
        <f aca="false">$P$3*D13</f>
        <v>127049.775</v>
      </c>
      <c r="S13" s="0" t="n">
        <f aca="false">$P$3*E13</f>
        <v>404540.85</v>
      </c>
      <c r="T13" s="0" t="n">
        <f aca="false">$P$3*F13</f>
        <v>757811.2</v>
      </c>
      <c r="U13" s="0" t="n">
        <f aca="false">$P$3*G13</f>
        <v>761998.325</v>
      </c>
      <c r="V13" s="0" t="n">
        <f aca="false">$P$3*H13</f>
        <v>102500007.175</v>
      </c>
      <c r="W13" s="0" t="n">
        <f aca="false">$W$3*B13</f>
        <v>359202.46</v>
      </c>
      <c r="X13" s="0" t="n">
        <f aca="false">$W$3*C13</f>
        <v>519978.3</v>
      </c>
      <c r="Y13" s="0" t="n">
        <f aca="false">$W$3*D13</f>
        <v>125190.51</v>
      </c>
      <c r="Z13" s="0" t="n">
        <f aca="false">$W$3*E13</f>
        <v>398620.74</v>
      </c>
      <c r="AA13" s="0" t="n">
        <f aca="false">$W$3*F13</f>
        <v>746721.28</v>
      </c>
      <c r="AB13" s="0" t="n">
        <f aca="false">$W$3*G13</f>
        <v>750847.13</v>
      </c>
      <c r="AC13" s="0" t="n">
        <f aca="false">$W$3*H13</f>
        <v>101000007.07</v>
      </c>
    </row>
    <row r="14" customFormat="false" ht="12.8" hidden="false" customHeight="false" outlineLevel="0" collapsed="false">
      <c r="A14" s="6" t="s">
        <v>51</v>
      </c>
      <c r="B14" s="0" t="n">
        <v>278511</v>
      </c>
      <c r="C14" s="0" t="n">
        <v>410261</v>
      </c>
      <c r="D14" s="0" t="n">
        <v>589541</v>
      </c>
      <c r="E14" s="0" t="n">
        <v>14664</v>
      </c>
      <c r="F14" s="0" t="n">
        <v>518788</v>
      </c>
      <c r="G14" s="0" t="n">
        <v>502437</v>
      </c>
      <c r="H14" s="7" t="n">
        <v>100000008</v>
      </c>
      <c r="I14" s="0" t="n">
        <f aca="false">$I$3*B14</f>
        <v>292436.55</v>
      </c>
      <c r="J14" s="0" t="n">
        <f aca="false">$I$3*C14</f>
        <v>430774.05</v>
      </c>
      <c r="K14" s="0" t="n">
        <f aca="false">$I$3*D14</f>
        <v>619018.05</v>
      </c>
      <c r="L14" s="0" t="n">
        <f aca="false">$I$3*E14</f>
        <v>15397.2</v>
      </c>
      <c r="M14" s="0" t="n">
        <f aca="false">$I$3*F14</f>
        <v>544727.4</v>
      </c>
      <c r="N14" s="0" t="n">
        <f aca="false">$I$3*G14</f>
        <v>527558.85</v>
      </c>
      <c r="O14" s="0" t="n">
        <f aca="false">$I$3*H14</f>
        <v>105000008.4</v>
      </c>
      <c r="P14" s="0" t="n">
        <f aca="false">$P$3*B14</f>
        <v>285473.775</v>
      </c>
      <c r="Q14" s="0" t="n">
        <f aca="false">$P$3*C14</f>
        <v>420517.525</v>
      </c>
      <c r="R14" s="0" t="n">
        <f aca="false">$P$3*D14</f>
        <v>604279.525</v>
      </c>
      <c r="S14" s="0" t="n">
        <f aca="false">$P$3*E14</f>
        <v>15030.6</v>
      </c>
      <c r="T14" s="0" t="n">
        <f aca="false">$P$3*F14</f>
        <v>531757.7</v>
      </c>
      <c r="U14" s="0" t="n">
        <f aca="false">$P$3*G14</f>
        <v>514997.925</v>
      </c>
      <c r="V14" s="0" t="n">
        <f aca="false">$P$3*H14</f>
        <v>102500008.2</v>
      </c>
      <c r="W14" s="0" t="n">
        <f aca="false">$W$3*B14</f>
        <v>281296.11</v>
      </c>
      <c r="X14" s="0" t="n">
        <f aca="false">$W$3*C14</f>
        <v>414363.61</v>
      </c>
      <c r="Y14" s="0" t="n">
        <f aca="false">$W$3*D14</f>
        <v>595436.41</v>
      </c>
      <c r="Z14" s="0" t="n">
        <f aca="false">$W$3*E14</f>
        <v>14810.64</v>
      </c>
      <c r="AA14" s="0" t="n">
        <f aca="false">$W$3*F14</f>
        <v>523975.88</v>
      </c>
      <c r="AB14" s="0" t="n">
        <f aca="false">$W$3*G14</f>
        <v>507461.37</v>
      </c>
      <c r="AC14" s="0" t="n">
        <f aca="false">$W$3*H14</f>
        <v>101000008.08</v>
      </c>
    </row>
    <row r="15" customFormat="false" ht="12.8" hidden="false" customHeight="false" outlineLevel="0" collapsed="false">
      <c r="A15" s="6" t="s">
        <v>52</v>
      </c>
      <c r="B15" s="0" t="n">
        <v>255499</v>
      </c>
      <c r="C15" s="0" t="n">
        <v>477479</v>
      </c>
      <c r="D15" s="0" t="n">
        <v>713626</v>
      </c>
      <c r="E15" s="0" t="n">
        <v>522075</v>
      </c>
      <c r="F15" s="0" t="n">
        <v>312064</v>
      </c>
      <c r="G15" s="0" t="n">
        <v>308730</v>
      </c>
      <c r="H15" s="7" t="n">
        <v>100000009</v>
      </c>
      <c r="I15" s="0" t="n">
        <f aca="false">$I$3*B15</f>
        <v>268273.95</v>
      </c>
      <c r="J15" s="0" t="n">
        <f aca="false">$I$3*C15</f>
        <v>501352.95</v>
      </c>
      <c r="K15" s="0" t="n">
        <f aca="false">$I$3*D15</f>
        <v>749307.3</v>
      </c>
      <c r="L15" s="0" t="n">
        <f aca="false">$I$3*E15</f>
        <v>548178.75</v>
      </c>
      <c r="M15" s="0" t="n">
        <f aca="false">$I$3*F15</f>
        <v>327667.2</v>
      </c>
      <c r="N15" s="0" t="n">
        <f aca="false">$I$3*G15</f>
        <v>324166.5</v>
      </c>
      <c r="O15" s="0" t="n">
        <f aca="false">$I$3*H15</f>
        <v>105000009.45</v>
      </c>
      <c r="P15" s="0" t="n">
        <f aca="false">$P$3*B15</f>
        <v>261886.475</v>
      </c>
      <c r="Q15" s="0" t="n">
        <f aca="false">$P$3*C15</f>
        <v>489415.975</v>
      </c>
      <c r="R15" s="0" t="n">
        <f aca="false">$P$3*D15</f>
        <v>731466.65</v>
      </c>
      <c r="S15" s="0" t="n">
        <f aca="false">$P$3*E15</f>
        <v>535126.875</v>
      </c>
      <c r="T15" s="0" t="n">
        <f aca="false">$P$3*F15</f>
        <v>319865.6</v>
      </c>
      <c r="U15" s="0" t="n">
        <f aca="false">$P$3*G15</f>
        <v>316448.25</v>
      </c>
      <c r="V15" s="0" t="n">
        <f aca="false">$P$3*H15</f>
        <v>102500009.225</v>
      </c>
      <c r="W15" s="0" t="n">
        <f aca="false">$W$3*B15</f>
        <v>258053.99</v>
      </c>
      <c r="X15" s="0" t="n">
        <f aca="false">$W$3*C15</f>
        <v>482253.79</v>
      </c>
      <c r="Y15" s="0" t="n">
        <f aca="false">$W$3*D15</f>
        <v>720762.26</v>
      </c>
      <c r="Z15" s="0" t="n">
        <f aca="false">$W$3*E15</f>
        <v>527295.75</v>
      </c>
      <c r="AA15" s="0" t="n">
        <f aca="false">$W$3*F15</f>
        <v>315184.64</v>
      </c>
      <c r="AB15" s="0" t="n">
        <f aca="false">$W$3*G15</f>
        <v>311817.3</v>
      </c>
      <c r="AC15" s="0" t="n">
        <f aca="false">$W$3*H15</f>
        <v>101000009.09</v>
      </c>
    </row>
    <row r="16" customFormat="false" ht="12.8" hidden="false" customHeight="false" outlineLevel="0" collapsed="false">
      <c r="A16" s="6" t="s">
        <v>53</v>
      </c>
      <c r="B16" s="0" t="n">
        <v>53295</v>
      </c>
      <c r="C16" s="0" t="n">
        <v>11253</v>
      </c>
      <c r="D16" s="0" t="n">
        <v>245969</v>
      </c>
      <c r="E16" s="0" t="n">
        <v>648813</v>
      </c>
      <c r="F16" s="0" t="n">
        <v>460786</v>
      </c>
      <c r="G16" s="0" t="n">
        <v>635375</v>
      </c>
      <c r="H16" s="7" t="n">
        <v>100000010</v>
      </c>
      <c r="I16" s="0" t="n">
        <f aca="false">$I$3*B16</f>
        <v>55959.75</v>
      </c>
      <c r="J16" s="0" t="n">
        <f aca="false">$I$3*C16</f>
        <v>11815.65</v>
      </c>
      <c r="K16" s="0" t="n">
        <f aca="false">$I$3*D16</f>
        <v>258267.45</v>
      </c>
      <c r="L16" s="0" t="n">
        <f aca="false">$I$3*E16</f>
        <v>681253.65</v>
      </c>
      <c r="M16" s="0" t="n">
        <f aca="false">$I$3*F16</f>
        <v>483825.3</v>
      </c>
      <c r="N16" s="0" t="n">
        <f aca="false">$I$3*G16</f>
        <v>667143.75</v>
      </c>
      <c r="O16" s="0" t="n">
        <f aca="false">$I$3*H16</f>
        <v>105000010.5</v>
      </c>
      <c r="P16" s="0" t="n">
        <f aca="false">$P$3*B16</f>
        <v>54627.375</v>
      </c>
      <c r="Q16" s="0" t="n">
        <f aca="false">$P$3*C16</f>
        <v>11534.325</v>
      </c>
      <c r="R16" s="0" t="n">
        <f aca="false">$P$3*D16</f>
        <v>252118.225</v>
      </c>
      <c r="S16" s="0" t="n">
        <f aca="false">$P$3*E16</f>
        <v>665033.325</v>
      </c>
      <c r="T16" s="0" t="n">
        <f aca="false">$P$3*F16</f>
        <v>472305.65</v>
      </c>
      <c r="U16" s="0" t="n">
        <f aca="false">$P$3*G16</f>
        <v>651259.375</v>
      </c>
      <c r="V16" s="0" t="n">
        <f aca="false">$P$3*H16</f>
        <v>102500010.25</v>
      </c>
      <c r="W16" s="39" t="n">
        <f aca="false">$W$3*B16</f>
        <v>53827.95</v>
      </c>
      <c r="X16" s="38" t="n">
        <f aca="false">$W$3*C16</f>
        <v>11365.53</v>
      </c>
      <c r="Y16" s="0" t="n">
        <f aca="false">$W$3*D16</f>
        <v>248428.69</v>
      </c>
      <c r="Z16" s="0" t="n">
        <f aca="false">$W$3*E16</f>
        <v>655301.13</v>
      </c>
      <c r="AA16" s="0" t="n">
        <f aca="false">$W$3*F16</f>
        <v>465393.86</v>
      </c>
      <c r="AB16" s="0" t="n">
        <f aca="false">$W$3*G16</f>
        <v>641728.75</v>
      </c>
      <c r="AC16" s="0" t="n">
        <f aca="false">$W$3*H16</f>
        <v>101000010.1</v>
      </c>
    </row>
    <row r="17" customFormat="false" ht="12.8" hidden="false" customHeight="false" outlineLevel="0" collapsed="false">
      <c r="A17" s="6" t="s">
        <v>54</v>
      </c>
      <c r="B17" s="0" t="n">
        <v>193850</v>
      </c>
      <c r="C17" s="0" t="n">
        <v>489010</v>
      </c>
      <c r="D17" s="0" t="n">
        <v>58945</v>
      </c>
      <c r="E17" s="0" t="n">
        <v>5415</v>
      </c>
      <c r="F17" s="0" t="n">
        <v>248722</v>
      </c>
      <c r="G17" s="0" t="n">
        <v>414408</v>
      </c>
      <c r="H17" s="7" t="n">
        <v>100000011</v>
      </c>
      <c r="I17" s="0" t="n">
        <f aca="false">$I$3*B17</f>
        <v>203542.5</v>
      </c>
      <c r="J17" s="0" t="n">
        <f aca="false">$I$3*C17</f>
        <v>513460.5</v>
      </c>
      <c r="K17" s="0" t="n">
        <f aca="false">$I$3*D17</f>
        <v>61892.25</v>
      </c>
      <c r="L17" s="0" t="n">
        <f aca="false">$I$3*E17</f>
        <v>5685.75</v>
      </c>
      <c r="M17" s="0" t="n">
        <f aca="false">$I$3*F17</f>
        <v>261158.1</v>
      </c>
      <c r="N17" s="0" t="n">
        <f aca="false">$I$3*G17</f>
        <v>435128.4</v>
      </c>
      <c r="O17" s="0" t="n">
        <f aca="false">$I$3*H17</f>
        <v>105000011.55</v>
      </c>
      <c r="P17" s="0" t="n">
        <f aca="false">$P$3*B17</f>
        <v>198696.25</v>
      </c>
      <c r="Q17" s="0" t="n">
        <f aca="false">$P$3*C17</f>
        <v>501235.25</v>
      </c>
      <c r="R17" s="0" t="n">
        <f aca="false">$P$3*D17</f>
        <v>60418.625</v>
      </c>
      <c r="S17" s="0" t="n">
        <f aca="false">$P$3*E17</f>
        <v>5550.375</v>
      </c>
      <c r="T17" s="0" t="n">
        <f aca="false">$P$3*F17</f>
        <v>254940.05</v>
      </c>
      <c r="U17" s="0" t="n">
        <f aca="false">$P$3*G17</f>
        <v>424768.2</v>
      </c>
      <c r="V17" s="0" t="n">
        <f aca="false">$P$3*H17</f>
        <v>102500011.275</v>
      </c>
      <c r="W17" s="0" t="n">
        <f aca="false">$W$3*B17</f>
        <v>195788.5</v>
      </c>
      <c r="X17" s="0" t="n">
        <f aca="false">$W$3*C17</f>
        <v>493900.1</v>
      </c>
      <c r="Y17" s="38" t="n">
        <f aca="false">$W$3*D17</f>
        <v>59534.45</v>
      </c>
      <c r="Z17" s="38" t="n">
        <f aca="false">$W$3*E17</f>
        <v>5469.15</v>
      </c>
      <c r="AA17" s="0" t="n">
        <f aca="false">$W$3*F17</f>
        <v>251209.22</v>
      </c>
      <c r="AB17" s="0" t="n">
        <f aca="false">$W$3*G17</f>
        <v>418552.08</v>
      </c>
      <c r="AC17" s="0" t="n">
        <f aca="false">$W$3*H17</f>
        <v>101000011.11</v>
      </c>
    </row>
    <row r="18" customFormat="false" ht="12.8" hidden="false" customHeight="false" outlineLevel="0" collapsed="false">
      <c r="A18" s="6" t="s">
        <v>55</v>
      </c>
      <c r="B18" s="0" t="n">
        <v>524844</v>
      </c>
      <c r="C18" s="0" t="n">
        <v>161398</v>
      </c>
      <c r="D18" s="0" t="n">
        <v>732512</v>
      </c>
      <c r="E18" s="0" t="n">
        <v>517337</v>
      </c>
      <c r="F18" s="0" t="n">
        <v>549033</v>
      </c>
      <c r="G18" s="0" t="n">
        <v>207574</v>
      </c>
      <c r="H18" s="7" t="n">
        <v>100000012</v>
      </c>
      <c r="I18" s="0" t="n">
        <f aca="false">$I$3*B18</f>
        <v>551086.2</v>
      </c>
      <c r="J18" s="0" t="n">
        <f aca="false">$I$3*C18</f>
        <v>169467.9</v>
      </c>
      <c r="K18" s="0" t="n">
        <f aca="false">$I$3*D18</f>
        <v>769137.6</v>
      </c>
      <c r="L18" s="0" t="n">
        <f aca="false">$I$3*E18</f>
        <v>543203.85</v>
      </c>
      <c r="M18" s="0" t="n">
        <f aca="false">$I$3*F18</f>
        <v>576484.65</v>
      </c>
      <c r="N18" s="0" t="n">
        <f aca="false">$I$3*G18</f>
        <v>217952.7</v>
      </c>
      <c r="O18" s="0" t="n">
        <f aca="false">$I$3*H18</f>
        <v>105000012.6</v>
      </c>
      <c r="P18" s="0" t="n">
        <f aca="false">$P$3*B18</f>
        <v>537965.1</v>
      </c>
      <c r="Q18" s="0" t="n">
        <f aca="false">$P$3*C18</f>
        <v>165432.95</v>
      </c>
      <c r="R18" s="0" t="n">
        <f aca="false">$P$3*D18</f>
        <v>750824.8</v>
      </c>
      <c r="S18" s="0" t="n">
        <f aca="false">$P$3*E18</f>
        <v>530270.425</v>
      </c>
      <c r="T18" s="0" t="n">
        <f aca="false">$P$3*F18</f>
        <v>562758.825</v>
      </c>
      <c r="U18" s="0" t="n">
        <f aca="false">$P$3*G18</f>
        <v>212763.35</v>
      </c>
      <c r="V18" s="0" t="n">
        <f aca="false">$P$3*H18</f>
        <v>102500012.3</v>
      </c>
      <c r="W18" s="0" t="n">
        <f aca="false">$W$3*B18</f>
        <v>530092.44</v>
      </c>
      <c r="X18" s="0" t="n">
        <f aca="false">$W$3*C18</f>
        <v>163011.98</v>
      </c>
      <c r="Y18" s="0" t="n">
        <f aca="false">$W$3*D18</f>
        <v>739837.12</v>
      </c>
      <c r="Z18" s="0" t="n">
        <f aca="false">$W$3*E18</f>
        <v>522510.37</v>
      </c>
      <c r="AA18" s="0" t="n">
        <f aca="false">$W$3*F18</f>
        <v>554523.33</v>
      </c>
      <c r="AB18" s="0" t="n">
        <f aca="false">$W$3*G18</f>
        <v>209649.74</v>
      </c>
      <c r="AC18" s="0" t="n">
        <f aca="false">$W$3*H18</f>
        <v>101000012.12</v>
      </c>
    </row>
    <row r="19" customFormat="false" ht="12.8" hidden="false" customHeight="false" outlineLevel="0" collapsed="false">
      <c r="A19" s="6" t="s">
        <v>56</v>
      </c>
      <c r="B19" s="0" t="n">
        <v>242727</v>
      </c>
      <c r="C19" s="0" t="n">
        <v>237995</v>
      </c>
      <c r="D19" s="0" t="n">
        <v>134830</v>
      </c>
      <c r="E19" s="0" t="n">
        <v>686105</v>
      </c>
      <c r="F19" s="0" t="n">
        <v>748749</v>
      </c>
      <c r="G19" s="0" t="n">
        <v>102729</v>
      </c>
      <c r="H19" s="7" t="n">
        <v>100000013</v>
      </c>
      <c r="I19" s="0" t="n">
        <f aca="false">$I$3*B19</f>
        <v>254863.35</v>
      </c>
      <c r="J19" s="0" t="n">
        <f aca="false">$I$3*C19</f>
        <v>249894.75</v>
      </c>
      <c r="K19" s="0" t="n">
        <f aca="false">$I$3*D19</f>
        <v>141571.5</v>
      </c>
      <c r="L19" s="0" t="n">
        <f aca="false">$I$3*E19</f>
        <v>720410.25</v>
      </c>
      <c r="M19" s="0" t="n">
        <f aca="false">$I$3*F19</f>
        <v>786186.45</v>
      </c>
      <c r="N19" s="0" t="n">
        <f aca="false">$I$3*G19</f>
        <v>107865.45</v>
      </c>
      <c r="O19" s="0" t="n">
        <f aca="false">$I$3*H19</f>
        <v>105000013.65</v>
      </c>
      <c r="P19" s="0" t="n">
        <f aca="false">$P$3*B19</f>
        <v>248795.175</v>
      </c>
      <c r="Q19" s="0" t="n">
        <f aca="false">$P$3*C19</f>
        <v>243944.875</v>
      </c>
      <c r="R19" s="0" t="n">
        <f aca="false">$P$3*D19</f>
        <v>138200.75</v>
      </c>
      <c r="S19" s="0" t="n">
        <f aca="false">$P$3*E19</f>
        <v>703257.625</v>
      </c>
      <c r="T19" s="0" t="n">
        <f aca="false">$P$3*F19</f>
        <v>767467.725</v>
      </c>
      <c r="U19" s="0" t="n">
        <f aca="false">$P$3*G19</f>
        <v>105297.225</v>
      </c>
      <c r="V19" s="0" t="n">
        <f aca="false">$P$3*H19</f>
        <v>102500013.325</v>
      </c>
      <c r="W19" s="0" t="n">
        <f aca="false">$W$3*B19</f>
        <v>245154.27</v>
      </c>
      <c r="X19" s="0" t="n">
        <f aca="false">$W$3*C19</f>
        <v>240374.95</v>
      </c>
      <c r="Y19" s="0" t="n">
        <f aca="false">$W$3*D19</f>
        <v>136178.3</v>
      </c>
      <c r="Z19" s="0" t="n">
        <f aca="false">$W$3*E19</f>
        <v>692966.05</v>
      </c>
      <c r="AA19" s="0" t="n">
        <f aca="false">$W$3*F19</f>
        <v>756236.49</v>
      </c>
      <c r="AB19" s="0" t="n">
        <f aca="false">$W$3*G19</f>
        <v>103756.29</v>
      </c>
      <c r="AC19" s="0" t="n">
        <f aca="false">$W$3*H19</f>
        <v>101000013.13</v>
      </c>
    </row>
    <row r="20" customFormat="false" ht="12.8" hidden="false" customHeight="false" outlineLevel="0" collapsed="false">
      <c r="A20" s="6" t="s">
        <v>57</v>
      </c>
      <c r="B20" s="0" t="n">
        <v>327308</v>
      </c>
      <c r="C20" s="0" t="n">
        <v>487019</v>
      </c>
      <c r="D20" s="0" t="n">
        <v>141395</v>
      </c>
      <c r="E20" s="0" t="n">
        <v>495674</v>
      </c>
      <c r="F20" s="0" t="n">
        <v>399130</v>
      </c>
      <c r="G20" s="0" t="n">
        <v>273738</v>
      </c>
      <c r="H20" s="7" t="n">
        <v>100000014</v>
      </c>
      <c r="I20" s="0" t="n">
        <f aca="false">$I$3*B20</f>
        <v>343673.4</v>
      </c>
      <c r="J20" s="0" t="n">
        <f aca="false">$I$3*C20</f>
        <v>511369.95</v>
      </c>
      <c r="K20" s="0" t="n">
        <f aca="false">$I$3*D20</f>
        <v>148464.75</v>
      </c>
      <c r="L20" s="0" t="n">
        <f aca="false">$I$3*E20</f>
        <v>520457.7</v>
      </c>
      <c r="M20" s="0" t="n">
        <f aca="false">$I$3*F20</f>
        <v>419086.5</v>
      </c>
      <c r="N20" s="0" t="n">
        <f aca="false">$I$3*G20</f>
        <v>287424.9</v>
      </c>
      <c r="O20" s="0" t="n">
        <f aca="false">$I$3*H20</f>
        <v>105000014.7</v>
      </c>
      <c r="P20" s="0" t="n">
        <f aca="false">$P$3*B20</f>
        <v>335490.7</v>
      </c>
      <c r="Q20" s="0" t="n">
        <f aca="false">$P$3*C20</f>
        <v>499194.475</v>
      </c>
      <c r="R20" s="0" t="n">
        <f aca="false">$P$3*D20</f>
        <v>144929.875</v>
      </c>
      <c r="S20" s="0" t="n">
        <f aca="false">$P$3*E20</f>
        <v>508065.85</v>
      </c>
      <c r="T20" s="0" t="n">
        <f aca="false">$P$3*F20</f>
        <v>409108.25</v>
      </c>
      <c r="U20" s="0" t="n">
        <f aca="false">$P$3*G20</f>
        <v>280581.45</v>
      </c>
      <c r="V20" s="0" t="n">
        <f aca="false">$P$3*H20</f>
        <v>102500014.35</v>
      </c>
      <c r="W20" s="0" t="n">
        <f aca="false">$W$3*B20</f>
        <v>330581.08</v>
      </c>
      <c r="X20" s="0" t="n">
        <f aca="false">$W$3*C20</f>
        <v>491889.19</v>
      </c>
      <c r="Y20" s="0" t="n">
        <f aca="false">$W$3*D20</f>
        <v>142808.95</v>
      </c>
      <c r="Z20" s="0" t="n">
        <f aca="false">$W$3*E20</f>
        <v>500630.74</v>
      </c>
      <c r="AA20" s="0" t="n">
        <f aca="false">$W$3*F20</f>
        <v>403121.3</v>
      </c>
      <c r="AB20" s="0" t="n">
        <f aca="false">$W$3*G20</f>
        <v>276475.38</v>
      </c>
      <c r="AC20" s="0" t="n">
        <f aca="false">$W$3*H20</f>
        <v>101000014.14</v>
      </c>
    </row>
    <row r="21" customFormat="false" ht="12.8" hidden="false" customHeight="false" outlineLevel="0" collapsed="false">
      <c r="A21" s="6" t="s">
        <v>58</v>
      </c>
      <c r="B21" s="10" t="n">
        <v>237079</v>
      </c>
      <c r="C21" s="10" t="n">
        <v>178642</v>
      </c>
      <c r="D21" s="10" t="n">
        <v>318271</v>
      </c>
      <c r="E21" s="10" t="n">
        <v>427971</v>
      </c>
      <c r="F21" s="10" t="n">
        <v>41635</v>
      </c>
      <c r="G21" s="10" t="n">
        <v>275888</v>
      </c>
      <c r="H21" s="7" t="n">
        <v>100000015</v>
      </c>
      <c r="I21" s="0" t="n">
        <f aca="false">$I$3*B21</f>
        <v>248932.95</v>
      </c>
      <c r="J21" s="0" t="n">
        <f aca="false">$I$3*C21</f>
        <v>187574.1</v>
      </c>
      <c r="K21" s="0" t="n">
        <f aca="false">$I$3*D21</f>
        <v>334184.55</v>
      </c>
      <c r="L21" s="0" t="n">
        <f aca="false">$I$3*E21</f>
        <v>449369.55</v>
      </c>
      <c r="M21" s="0" t="n">
        <f aca="false">$I$3*F21</f>
        <v>43716.75</v>
      </c>
      <c r="N21" s="0" t="n">
        <f aca="false">$I$3*G21</f>
        <v>289682.4</v>
      </c>
      <c r="O21" s="0" t="n">
        <f aca="false">$I$3*H21</f>
        <v>105000015.75</v>
      </c>
      <c r="P21" s="0" t="n">
        <f aca="false">$P$3*B21</f>
        <v>243005.975</v>
      </c>
      <c r="Q21" s="0" t="n">
        <f aca="false">$P$3*C21</f>
        <v>183108.05</v>
      </c>
      <c r="R21" s="0" t="n">
        <f aca="false">$P$3*D21</f>
        <v>326227.775</v>
      </c>
      <c r="S21" s="0" t="n">
        <f aca="false">$P$3*E21</f>
        <v>438670.275</v>
      </c>
      <c r="T21" s="0" t="n">
        <f aca="false">$P$3*F21</f>
        <v>42675.875</v>
      </c>
      <c r="U21" s="0" t="n">
        <f aca="false">$P$3*G21</f>
        <v>282785.2</v>
      </c>
      <c r="V21" s="0" t="n">
        <f aca="false">$P$3*H21</f>
        <v>102500015.375</v>
      </c>
      <c r="W21" s="0" t="n">
        <f aca="false">$W$3*B21</f>
        <v>239449.79</v>
      </c>
      <c r="X21" s="0" t="n">
        <f aca="false">$W$3*C21</f>
        <v>180428.42</v>
      </c>
      <c r="Y21" s="0" t="n">
        <f aca="false">$W$3*D21</f>
        <v>321453.71</v>
      </c>
      <c r="Z21" s="0" t="n">
        <f aca="false">$W$3*E21</f>
        <v>432250.71</v>
      </c>
      <c r="AA21" s="38" t="n">
        <f aca="false">$W$3*F21</f>
        <v>42051.35</v>
      </c>
      <c r="AB21" s="0" t="n">
        <f aca="false">$W$3*G21</f>
        <v>278646.88</v>
      </c>
      <c r="AC21" s="0" t="n">
        <f aca="false">$W$3*H21</f>
        <v>101000015.15</v>
      </c>
    </row>
    <row r="22" customFormat="false" ht="12.8" hidden="false" customHeight="false" outlineLevel="0" collapsed="false">
      <c r="A22" s="12" t="s">
        <v>27</v>
      </c>
      <c r="B22" s="0" t="n">
        <f aca="false">MIN(B5:B21)</f>
        <v>53295</v>
      </c>
      <c r="C22" s="0" t="n">
        <f aca="false">MIN(C5:C21)</f>
        <v>11253</v>
      </c>
      <c r="D22" s="0" t="n">
        <f aca="false">MIN(D5:D21)</f>
        <v>58945</v>
      </c>
      <c r="E22" s="0" t="n">
        <f aca="false">MIN(E5:E21)</f>
        <v>5415</v>
      </c>
      <c r="F22" s="0" t="n">
        <f aca="false">MIN(F5:F21)</f>
        <v>41635</v>
      </c>
      <c r="G22" s="0" t="n">
        <f aca="false">MIN(G5:G21)</f>
        <v>39815</v>
      </c>
      <c r="H22" s="0" t="n">
        <f aca="false">MIN(H5:H21)</f>
        <v>998669</v>
      </c>
    </row>
    <row r="23" customFormat="false" ht="12.8" hidden="false" customHeight="false" outlineLevel="0" collapsed="false">
      <c r="B23" s="0" t="n">
        <f aca="false">MIN(B5:B21)</f>
        <v>53295</v>
      </c>
      <c r="C23" s="0" t="n">
        <f aca="false">MIN(C5:C21)</f>
        <v>11253</v>
      </c>
      <c r="D23" s="0" t="n">
        <f aca="false">MIN(D5:D21)</f>
        <v>58945</v>
      </c>
      <c r="E23" s="0" t="n">
        <f aca="false">MIN(E5:E21)</f>
        <v>5415</v>
      </c>
      <c r="F23" s="0" t="n">
        <f aca="false">MIN(F5:F21)</f>
        <v>41635</v>
      </c>
      <c r="G23" s="0" t="n">
        <f aca="false">MIN(G5:G21)</f>
        <v>39815</v>
      </c>
      <c r="H23" s="0" t="n">
        <f aca="false">MIN(H5:H21)</f>
        <v>998669</v>
      </c>
      <c r="I23" s="0" t="n">
        <f aca="false">MIN(I5:I21)</f>
        <v>55959.75</v>
      </c>
      <c r="J23" s="0" t="n">
        <f aca="false">MIN(J5:J21)</f>
        <v>11815.65</v>
      </c>
      <c r="K23" s="0" t="n">
        <f aca="false">MIN(K5:K21)</f>
        <v>61892.25</v>
      </c>
      <c r="L23" s="0" t="n">
        <f aca="false">MIN(L5:L21)</f>
        <v>5685.75</v>
      </c>
      <c r="M23" s="0" t="n">
        <f aca="false">MIN(M5:M21)</f>
        <v>43716.75</v>
      </c>
      <c r="N23" s="0" t="n">
        <f aca="false">MIN(N5:N21)</f>
        <v>41805.75</v>
      </c>
      <c r="O23" s="0" t="n">
        <f aca="false">MIN(O5:O21)</f>
        <v>1048602.45</v>
      </c>
      <c r="P23" s="0" t="n">
        <f aca="false">MIN(P5:P21)</f>
        <v>54627.375</v>
      </c>
      <c r="Q23" s="0" t="n">
        <f aca="false">MIN(Q5:Q21)</f>
        <v>11534.325</v>
      </c>
      <c r="R23" s="0" t="n">
        <f aca="false">MIN(R5:R21)</f>
        <v>60418.625</v>
      </c>
      <c r="S23" s="0" t="n">
        <f aca="false">MIN(S5:S21)</f>
        <v>5550.375</v>
      </c>
      <c r="T23" s="0" t="n">
        <f aca="false">MIN(T5:T21)</f>
        <v>42675.875</v>
      </c>
      <c r="U23" s="0" t="n">
        <f aca="false">MIN(U5:U21)</f>
        <v>40810.375</v>
      </c>
      <c r="V23" s="0" t="n">
        <f aca="false">MIN(V5:V21)</f>
        <v>1023635.725</v>
      </c>
      <c r="W23" s="40" t="n">
        <f aca="false">MIN(W5:W21)</f>
        <v>53827.95</v>
      </c>
      <c r="X23" s="40" t="n">
        <f aca="false">MIN(X5:X21)</f>
        <v>11365.53</v>
      </c>
      <c r="Y23" s="40" t="n">
        <f aca="false">MIN(Y5:Y21)</f>
        <v>59534.45</v>
      </c>
      <c r="Z23" s="40" t="n">
        <f aca="false">MIN(Z5:Z21)</f>
        <v>5469.15</v>
      </c>
      <c r="AA23" s="40" t="n">
        <f aca="false">MIN(AA5:AA21)</f>
        <v>42051.35</v>
      </c>
      <c r="AB23" s="40" t="n">
        <f aca="false">MIN(AB5:AB21)</f>
        <v>40213.15</v>
      </c>
      <c r="AC23" s="40" t="n">
        <f aca="false">MIN(AC5:AC21)</f>
        <v>1008655.69</v>
      </c>
    </row>
    <row r="26" customFormat="false" ht="12.8" hidden="false" customHeight="false" outlineLevel="0" collapsed="false">
      <c r="AD26" s="1" t="s">
        <v>59</v>
      </c>
      <c r="AE26" s="1" t="s">
        <v>60</v>
      </c>
      <c r="AF26" s="1" t="s">
        <v>61</v>
      </c>
    </row>
    <row r="27" customFormat="false" ht="12.8" hidden="false" customHeight="false" outlineLevel="0" collapsed="false">
      <c r="B27" s="0" t="n">
        <f aca="false">MAX(B23,I23,P23,W23)</f>
        <v>55959.75</v>
      </c>
      <c r="C27" s="0" t="n">
        <f aca="false">MAX(C23,J23,Q23,X23)</f>
        <v>11815.65</v>
      </c>
      <c r="D27" s="0" t="n">
        <f aca="false">MAX(D23,K23,R23,Y23)</f>
        <v>61892.25</v>
      </c>
      <c r="E27" s="0" t="n">
        <f aca="false">MAX(E23,L23,S23,Z23)</f>
        <v>5685.75</v>
      </c>
      <c r="F27" s="0" t="n">
        <f aca="false">MAX(F23,M23,T23,AA23)</f>
        <v>43716.75</v>
      </c>
      <c r="G27" s="0" t="n">
        <f aca="false">MAX(G23,N23,U23,AB23)</f>
        <v>41805.75</v>
      </c>
      <c r="H27" s="0" t="n">
        <f aca="false">MAX(H23,O23,V23,AC23)</f>
        <v>1048602.45</v>
      </c>
      <c r="V27" s="0" t="s">
        <v>62</v>
      </c>
      <c r="W27" s="40" t="n">
        <f aca="false">MIN(B23,I23,P23,W23)</f>
        <v>53295</v>
      </c>
      <c r="X27" s="40" t="n">
        <f aca="false">MIN(C23,J23,Q23,X23)</f>
        <v>11253</v>
      </c>
      <c r="Y27" s="40" t="n">
        <f aca="false">MIN(D23,K23,R23,Y23)</f>
        <v>58945</v>
      </c>
      <c r="Z27" s="40" t="n">
        <f aca="false">MIN(E23,L23,S23,Z23)</f>
        <v>5415</v>
      </c>
      <c r="AA27" s="40" t="n">
        <f aca="false">MIN(F23,M23,T23,AA23)</f>
        <v>41635</v>
      </c>
      <c r="AB27" s="40" t="n">
        <f aca="false">MIN(G23,N23,U23,AB23)</f>
        <v>39815</v>
      </c>
      <c r="AC27" s="40" t="n">
        <f aca="false">MIN(H23,O23,V23,AC23)</f>
        <v>998669</v>
      </c>
      <c r="AD27" s="40" t="n">
        <f aca="false">SUM(W27:AC27)</f>
        <v>1209027</v>
      </c>
      <c r="AE27" s="40" t="n">
        <v>1000000000</v>
      </c>
      <c r="AF27" s="0" t="n">
        <f aca="false">AD27&gt;=AE27</f>
        <v>0</v>
      </c>
    </row>
    <row r="29" customFormat="false" ht="12.8" hidden="false" customHeight="false" outlineLevel="0" collapsed="false">
      <c r="W29" s="0" t="n">
        <f aca="false">W23&lt;=W27</f>
        <v>0</v>
      </c>
      <c r="X29" s="0" t="n">
        <f aca="false">X23&lt;=X27</f>
        <v>0</v>
      </c>
      <c r="Y29" s="0" t="n">
        <f aca="false">Y23&lt;=Y27</f>
        <v>0</v>
      </c>
      <c r="Z29" s="0" t="n">
        <f aca="false">Z23&lt;=Z27</f>
        <v>0</v>
      </c>
      <c r="AA29" s="0" t="n">
        <f aca="false">AA23&lt;=AA27</f>
        <v>0</v>
      </c>
      <c r="AB29" s="0" t="n">
        <f aca="false">AB23&lt;=AB27</f>
        <v>0</v>
      </c>
      <c r="AC29" s="0" t="n">
        <f aca="false">AC23&lt;=AC27</f>
        <v>0</v>
      </c>
    </row>
  </sheetData>
  <mergeCells count="6">
    <mergeCell ref="A1:A3"/>
    <mergeCell ref="B1:H2"/>
    <mergeCell ref="I1:AC2"/>
    <mergeCell ref="J3:O3"/>
    <mergeCell ref="Q3:V3"/>
    <mergeCell ref="X3:AC3"/>
  </mergeCells>
  <conditionalFormatting sqref="B5:G21">
    <cfRule type="colorScale" priority="2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I5:O19 I20:L21 N20:O21">
    <cfRule type="colorScale" priority="3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M20:M21">
    <cfRule type="colorScale" priority="4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P5:V5">
    <cfRule type="colorScale" priority="5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P6">
    <cfRule type="colorScale" priority="6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Q6">
    <cfRule type="colorScale" priority="7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R6">
    <cfRule type="colorScale" priority="8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S6">
    <cfRule type="colorScale" priority="9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T6">
    <cfRule type="colorScale" priority="10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U6">
    <cfRule type="colorScale" priority="11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V6">
    <cfRule type="colorScale" priority="12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P7">
    <cfRule type="colorScale" priority="13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Q7">
    <cfRule type="colorScale" priority="14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R7">
    <cfRule type="colorScale" priority="15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S7">
    <cfRule type="colorScale" priority="16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T7">
    <cfRule type="colorScale" priority="17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U7">
    <cfRule type="colorScale" priority="18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V7">
    <cfRule type="colorScale" priority="19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P8">
    <cfRule type="colorScale" priority="20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Q8">
    <cfRule type="colorScale" priority="21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R8">
    <cfRule type="colorScale" priority="22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S8">
    <cfRule type="colorScale" priority="23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T8">
    <cfRule type="colorScale" priority="24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U8">
    <cfRule type="colorScale" priority="25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V8">
    <cfRule type="colorScale" priority="26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P9">
    <cfRule type="colorScale" priority="27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Q9">
    <cfRule type="colorScale" priority="28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R9">
    <cfRule type="colorScale" priority="29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S9">
    <cfRule type="colorScale" priority="30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T9">
    <cfRule type="colorScale" priority="31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U9">
    <cfRule type="colorScale" priority="32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V9">
    <cfRule type="colorScale" priority="33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P10">
    <cfRule type="colorScale" priority="34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Q10">
    <cfRule type="colorScale" priority="35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R10">
    <cfRule type="colorScale" priority="36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S10">
    <cfRule type="colorScale" priority="37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T10">
    <cfRule type="colorScale" priority="38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U10">
    <cfRule type="colorScale" priority="39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V10">
    <cfRule type="colorScale" priority="40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P11">
    <cfRule type="colorScale" priority="41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Q11">
    <cfRule type="colorScale" priority="42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R11">
    <cfRule type="colorScale" priority="43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S11">
    <cfRule type="colorScale" priority="44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T11">
    <cfRule type="colorScale" priority="45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U11">
    <cfRule type="colorScale" priority="46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V11">
    <cfRule type="colorScale" priority="47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P12">
    <cfRule type="colorScale" priority="48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Q12">
    <cfRule type="colorScale" priority="49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R12">
    <cfRule type="colorScale" priority="50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S12">
    <cfRule type="colorScale" priority="51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T12">
    <cfRule type="colorScale" priority="52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U12">
    <cfRule type="colorScale" priority="53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V12">
    <cfRule type="colorScale" priority="54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P13">
    <cfRule type="colorScale" priority="55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Q13">
    <cfRule type="colorScale" priority="56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R13">
    <cfRule type="colorScale" priority="57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S13">
    <cfRule type="colorScale" priority="58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T13">
    <cfRule type="colorScale" priority="59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U13">
    <cfRule type="colorScale" priority="60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V13">
    <cfRule type="colorScale" priority="61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P14">
    <cfRule type="colorScale" priority="62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Q14">
    <cfRule type="colorScale" priority="63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R14">
    <cfRule type="colorScale" priority="64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S14">
    <cfRule type="colorScale" priority="65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T14">
    <cfRule type="colorScale" priority="66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U14">
    <cfRule type="colorScale" priority="67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V14">
    <cfRule type="colorScale" priority="68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P15">
    <cfRule type="colorScale" priority="69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Q15">
    <cfRule type="colorScale" priority="70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R15">
    <cfRule type="colorScale" priority="71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S15">
    <cfRule type="colorScale" priority="72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T15">
    <cfRule type="colorScale" priority="73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U15">
    <cfRule type="colorScale" priority="74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V15">
    <cfRule type="colorScale" priority="75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P16">
    <cfRule type="colorScale" priority="76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Q16">
    <cfRule type="colorScale" priority="77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R16">
    <cfRule type="colorScale" priority="78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S16">
    <cfRule type="colorScale" priority="79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T16">
    <cfRule type="colorScale" priority="80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U16">
    <cfRule type="colorScale" priority="81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V16">
    <cfRule type="colorScale" priority="82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P17">
    <cfRule type="colorScale" priority="83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Q17">
    <cfRule type="colorScale" priority="84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R17">
    <cfRule type="colorScale" priority="85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S17">
    <cfRule type="colorScale" priority="86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T17">
    <cfRule type="colorScale" priority="87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U17">
    <cfRule type="colorScale" priority="88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V17">
    <cfRule type="colorScale" priority="89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P18">
    <cfRule type="colorScale" priority="90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Q18">
    <cfRule type="colorScale" priority="91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R18">
    <cfRule type="colorScale" priority="92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S18">
    <cfRule type="colorScale" priority="93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T18">
    <cfRule type="colorScale" priority="94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U18">
    <cfRule type="colorScale" priority="95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V18">
    <cfRule type="colorScale" priority="96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P19">
    <cfRule type="colorScale" priority="97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Q19">
    <cfRule type="colorScale" priority="98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R19">
    <cfRule type="colorScale" priority="99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S19">
    <cfRule type="colorScale" priority="100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T19">
    <cfRule type="colorScale" priority="101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U19">
    <cfRule type="colorScale" priority="102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V19">
    <cfRule type="colorScale" priority="103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P20">
    <cfRule type="colorScale" priority="104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Q20">
    <cfRule type="colorScale" priority="105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R20">
    <cfRule type="colorScale" priority="106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S20">
    <cfRule type="colorScale" priority="107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T20">
    <cfRule type="colorScale" priority="108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U20">
    <cfRule type="colorScale" priority="109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V20">
    <cfRule type="colorScale" priority="110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P21">
    <cfRule type="colorScale" priority="111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Q21">
    <cfRule type="colorScale" priority="112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R21">
    <cfRule type="colorScale" priority="113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S21">
    <cfRule type="colorScale" priority="114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T21">
    <cfRule type="colorScale" priority="115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U21">
    <cfRule type="colorScale" priority="116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V21">
    <cfRule type="colorScale" priority="117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P6:V21 P5:U21 V5">
    <cfRule type="colorScale" priority="118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W5:AC12 W15:W21 X13:AC21">
    <cfRule type="colorScale" priority="119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W5:AC12 W15:W21 X13:AC21">
    <cfRule type="colorScale" priority="120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W5:AC12 W15:W21 X13:AC21">
    <cfRule type="colorScale" priority="121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W5:AC12 W15:W21 X13:AC21">
    <cfRule type="colorScale" priority="122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W5:AC12 W15:W21 X13:AC21">
    <cfRule type="colorScale" priority="123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W14:AC14 X13:AC13">
    <cfRule type="colorScale" priority="124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W14:AC14 X13:AC13">
    <cfRule type="colorScale" priority="125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W14:AC14 X13:AC13">
    <cfRule type="colorScale" priority="126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W14:AC14 X13:AC13">
    <cfRule type="colorScale" priority="127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W14:AC14 X13:AC13">
    <cfRule type="colorScale" priority="128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W13:AC13">
    <cfRule type="colorScale" priority="129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W13:AC13">
    <cfRule type="colorScale" priority="130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W13:AC13">
    <cfRule type="colorScale" priority="131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W13:AC13">
    <cfRule type="colorScale" priority="132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W13:AC13">
    <cfRule type="colorScale" priority="133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H5">
    <cfRule type="colorScale" priority="134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H6:H21">
    <cfRule type="colorScale" priority="135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B5:H21">
    <cfRule type="colorScale" priority="136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I5:O21">
    <cfRule type="colorScale" priority="137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33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J31" activeCellId="0" sqref="J31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14.43"/>
    <col collapsed="false" customWidth="false" hidden="false" outlineLevel="0" max="1025" min="3" style="0" width="11.52"/>
  </cols>
  <sheetData>
    <row r="1" customFormat="false" ht="12.8" hidden="false" customHeight="false" outlineLevel="0" collapsed="false">
      <c r="A1" s="41"/>
      <c r="B1" s="3" t="s">
        <v>0</v>
      </c>
      <c r="C1" s="3"/>
      <c r="D1" s="3"/>
      <c r="E1" s="3"/>
      <c r="F1" s="3" t="s">
        <v>1</v>
      </c>
      <c r="G1" s="3"/>
      <c r="H1" s="3"/>
      <c r="I1" s="3"/>
    </row>
    <row r="2" customFormat="false" ht="12.8" hidden="false" customHeight="false" outlineLevel="0" collapsed="false">
      <c r="A2" s="42"/>
      <c r="B2" s="43" t="s">
        <v>63</v>
      </c>
      <c r="C2" s="44" t="s">
        <v>41</v>
      </c>
      <c r="D2" s="44"/>
      <c r="E2" s="44"/>
      <c r="F2" s="43" t="s">
        <v>63</v>
      </c>
      <c r="G2" s="44" t="s">
        <v>41</v>
      </c>
      <c r="H2" s="44"/>
      <c r="I2" s="44"/>
    </row>
    <row r="3" customFormat="false" ht="12.8" hidden="false" customHeight="false" outlineLevel="0" collapsed="false">
      <c r="A3" s="42"/>
      <c r="B3" s="43"/>
      <c r="C3" s="45" t="n">
        <v>1</v>
      </c>
      <c r="D3" s="45" t="n">
        <v>0.5</v>
      </c>
      <c r="E3" s="45" t="n">
        <v>0.25</v>
      </c>
      <c r="F3" s="43"/>
      <c r="G3" s="45" t="n">
        <v>1</v>
      </c>
      <c r="H3" s="45" t="n">
        <v>0.5</v>
      </c>
      <c r="I3" s="45" t="n">
        <v>0.25</v>
      </c>
    </row>
    <row r="4" customFormat="false" ht="12.8" hidden="false" customHeight="false" outlineLevel="0" collapsed="false">
      <c r="A4" s="46"/>
      <c r="B4" s="43"/>
      <c r="C4" s="47" t="n">
        <v>1.05</v>
      </c>
      <c r="D4" s="47" t="n">
        <v>1.025</v>
      </c>
      <c r="E4" s="47" t="n">
        <v>1.01</v>
      </c>
      <c r="F4" s="43"/>
      <c r="G4" s="47" t="n">
        <v>1.05</v>
      </c>
      <c r="H4" s="47" t="n">
        <v>1.025</v>
      </c>
      <c r="I4" s="47" t="n">
        <v>1.01</v>
      </c>
    </row>
    <row r="5" customFormat="false" ht="12.8" hidden="false" customHeight="false" outlineLevel="0" collapsed="false">
      <c r="A5" s="48" t="s">
        <v>42</v>
      </c>
      <c r="B5" s="46" t="n">
        <v>661096</v>
      </c>
      <c r="C5" s="46" t="n">
        <f aca="false">C$4*$B5</f>
        <v>694150.8</v>
      </c>
      <c r="D5" s="46" t="n">
        <f aca="false">D$4*$B5</f>
        <v>677623.4</v>
      </c>
      <c r="E5" s="46" t="n">
        <f aca="false">E$4*$B5</f>
        <v>667706.96</v>
      </c>
      <c r="F5" s="46" t="n">
        <v>197917</v>
      </c>
      <c r="G5" s="46" t="n">
        <f aca="false">G$4*$F5</f>
        <v>207812.85</v>
      </c>
      <c r="H5" s="46" t="n">
        <f aca="false">H$4*$F5</f>
        <v>202864.925</v>
      </c>
      <c r="I5" s="46" t="n">
        <f aca="false">I$4*$F5</f>
        <v>199896.17</v>
      </c>
    </row>
    <row r="6" customFormat="false" ht="12.8" hidden="false" customHeight="false" outlineLevel="0" collapsed="false">
      <c r="A6" s="48" t="s">
        <v>43</v>
      </c>
      <c r="B6" s="46" t="n">
        <v>702645</v>
      </c>
      <c r="C6" s="46" t="n">
        <f aca="false">C$4*$B6</f>
        <v>737777.25</v>
      </c>
      <c r="D6" s="46" t="n">
        <f aca="false">D$4*$B6</f>
        <v>720211.125</v>
      </c>
      <c r="E6" s="46" t="n">
        <f aca="false">E$4*$B6</f>
        <v>709671.45</v>
      </c>
      <c r="F6" s="46" t="n">
        <v>673743</v>
      </c>
      <c r="G6" s="46" t="n">
        <f aca="false">G$4*$F6</f>
        <v>707430.15</v>
      </c>
      <c r="H6" s="46" t="n">
        <f aca="false">H$4*$F6</f>
        <v>690586.575</v>
      </c>
      <c r="I6" s="46" t="n">
        <f aca="false">I$4*$F6</f>
        <v>680480.43</v>
      </c>
    </row>
    <row r="7" customFormat="false" ht="12.8" hidden="false" customHeight="false" outlineLevel="0" collapsed="false">
      <c r="A7" s="48" t="s">
        <v>44</v>
      </c>
      <c r="B7" s="46" t="n">
        <v>334348</v>
      </c>
      <c r="C7" s="46" t="n">
        <f aca="false">C$4*$B7</f>
        <v>351065.4</v>
      </c>
      <c r="D7" s="46" t="n">
        <f aca="false">D$4*$B7</f>
        <v>342706.7</v>
      </c>
      <c r="E7" s="46" t="n">
        <f aca="false">E$4*$B7</f>
        <v>337691.48</v>
      </c>
      <c r="F7" s="46" t="n">
        <v>167629</v>
      </c>
      <c r="G7" s="46" t="n">
        <f aca="false">G$4*$F7</f>
        <v>176010.45</v>
      </c>
      <c r="H7" s="46" t="n">
        <f aca="false">H$4*$F7</f>
        <v>171819.725</v>
      </c>
      <c r="I7" s="46" t="n">
        <f aca="false">I$4*$F7</f>
        <v>169305.29</v>
      </c>
    </row>
    <row r="8" customFormat="false" ht="12.8" hidden="false" customHeight="false" outlineLevel="0" collapsed="false">
      <c r="A8" s="48" t="s">
        <v>45</v>
      </c>
      <c r="B8" s="46" t="n">
        <v>549022</v>
      </c>
      <c r="C8" s="46" t="n">
        <f aca="false">C$4*$B8</f>
        <v>576473.1</v>
      </c>
      <c r="D8" s="46" t="n">
        <f aca="false">D$4*$B8</f>
        <v>562747.55</v>
      </c>
      <c r="E8" s="46" t="n">
        <f aca="false">E$4*$B8</f>
        <v>554512.22</v>
      </c>
      <c r="F8" s="46" t="n">
        <v>146267</v>
      </c>
      <c r="G8" s="46" t="n">
        <f aca="false">G$4*$F8</f>
        <v>153580.35</v>
      </c>
      <c r="H8" s="46" t="n">
        <f aca="false">H$4*$F8</f>
        <v>149923.675</v>
      </c>
      <c r="I8" s="46" t="n">
        <f aca="false">I$4*$F8</f>
        <v>147729.67</v>
      </c>
    </row>
    <row r="9" customFormat="false" ht="12.8" hidden="false" customHeight="false" outlineLevel="0" collapsed="false">
      <c r="A9" s="48" t="s">
        <v>46</v>
      </c>
      <c r="B9" s="46" t="n">
        <v>98971</v>
      </c>
      <c r="C9" s="46" t="n">
        <f aca="false">C$4*$B9</f>
        <v>103919.55</v>
      </c>
      <c r="D9" s="46" t="n">
        <f aca="false">D$4*$B9</f>
        <v>101445.275</v>
      </c>
      <c r="E9" s="46" t="n">
        <f aca="false">E$4*$B9</f>
        <v>99960.71</v>
      </c>
      <c r="F9" s="46" t="n">
        <v>188182</v>
      </c>
      <c r="G9" s="46" t="n">
        <f aca="false">G$4*$F9</f>
        <v>197591.1</v>
      </c>
      <c r="H9" s="46" t="n">
        <f aca="false">H$4*$F9</f>
        <v>192886.55</v>
      </c>
      <c r="I9" s="46" t="n">
        <f aca="false">I$4*$F9</f>
        <v>190063.82</v>
      </c>
    </row>
    <row r="10" customFormat="false" ht="12.8" hidden="false" customHeight="false" outlineLevel="0" collapsed="false">
      <c r="A10" s="48" t="s">
        <v>47</v>
      </c>
      <c r="B10" s="46" t="n">
        <v>701367</v>
      </c>
      <c r="C10" s="46" t="n">
        <f aca="false">C$4*$B10</f>
        <v>736435.35</v>
      </c>
      <c r="D10" s="46" t="n">
        <f aca="false">D$4*$B10</f>
        <v>718901.175</v>
      </c>
      <c r="E10" s="46" t="n">
        <f aca="false">E$4*$B10</f>
        <v>708380.67</v>
      </c>
      <c r="F10" s="46" t="n">
        <v>120858</v>
      </c>
      <c r="G10" s="46" t="n">
        <f aca="false">G$4*$F10</f>
        <v>126900.9</v>
      </c>
      <c r="H10" s="46" t="n">
        <f aca="false">H$4*$F10</f>
        <v>123879.45</v>
      </c>
      <c r="I10" s="46" t="n">
        <f aca="false">I$4*$F10</f>
        <v>122066.58</v>
      </c>
    </row>
    <row r="11" customFormat="false" ht="12.8" hidden="false" customHeight="false" outlineLevel="0" collapsed="false">
      <c r="A11" s="48" t="s">
        <v>48</v>
      </c>
      <c r="B11" s="46" t="n">
        <v>516241</v>
      </c>
      <c r="C11" s="46" t="n">
        <f aca="false">C$4*$B11</f>
        <v>542053.05</v>
      </c>
      <c r="D11" s="46" t="n">
        <f aca="false">D$4*$B11</f>
        <v>529147.025</v>
      </c>
      <c r="E11" s="46" t="n">
        <f aca="false">E$4*$B11</f>
        <v>521403.41</v>
      </c>
      <c r="F11" s="46" t="n">
        <v>448679</v>
      </c>
      <c r="G11" s="46" t="n">
        <f aca="false">G$4*$F11</f>
        <v>471112.95</v>
      </c>
      <c r="H11" s="46" t="n">
        <f aca="false">H$4*$F11</f>
        <v>459895.975</v>
      </c>
      <c r="I11" s="46" t="n">
        <f aca="false">I$4*$F11</f>
        <v>453165.79</v>
      </c>
    </row>
    <row r="12" customFormat="false" ht="12.8" hidden="false" customHeight="false" outlineLevel="0" collapsed="false">
      <c r="A12" s="48" t="s">
        <v>49</v>
      </c>
      <c r="B12" s="46" t="n">
        <v>108871</v>
      </c>
      <c r="C12" s="46" t="n">
        <f aca="false">C$4*$B12</f>
        <v>114314.55</v>
      </c>
      <c r="D12" s="46" t="n">
        <f aca="false">D$4*$B12</f>
        <v>111592.775</v>
      </c>
      <c r="E12" s="46" t="n">
        <f aca="false">E$4*$B12</f>
        <v>109959.71</v>
      </c>
      <c r="F12" s="46" t="n">
        <v>260536</v>
      </c>
      <c r="G12" s="46" t="n">
        <f aca="false">G$4*$F12</f>
        <v>273562.8</v>
      </c>
      <c r="H12" s="46" t="n">
        <f aca="false">H$4*$F12</f>
        <v>267049.4</v>
      </c>
      <c r="I12" s="46" t="n">
        <f aca="false">I$4*$F12</f>
        <v>263141.36</v>
      </c>
    </row>
    <row r="13" customFormat="false" ht="12.8" hidden="false" customHeight="false" outlineLevel="0" collapsed="false">
      <c r="A13" s="48" t="s">
        <v>50</v>
      </c>
      <c r="B13" s="46" t="n">
        <v>355646</v>
      </c>
      <c r="C13" s="46" t="n">
        <f aca="false">C$4*$B13</f>
        <v>373428.3</v>
      </c>
      <c r="D13" s="46" t="n">
        <f aca="false">D$4*$B13</f>
        <v>364537.15</v>
      </c>
      <c r="E13" s="46" t="n">
        <f aca="false">E$4*$B13</f>
        <v>359202.46</v>
      </c>
      <c r="F13" s="46" t="n">
        <v>514830</v>
      </c>
      <c r="G13" s="46" t="n">
        <f aca="false">G$4*$F13</f>
        <v>540571.5</v>
      </c>
      <c r="H13" s="46" t="n">
        <f aca="false">H$4*$F13</f>
        <v>527700.75</v>
      </c>
      <c r="I13" s="46" t="n">
        <f aca="false">I$4*$F13</f>
        <v>519978.3</v>
      </c>
    </row>
    <row r="14" customFormat="false" ht="12.8" hidden="false" customHeight="false" outlineLevel="0" collapsed="false">
      <c r="A14" s="48" t="s">
        <v>51</v>
      </c>
      <c r="B14" s="46" t="n">
        <v>278511</v>
      </c>
      <c r="C14" s="46" t="n">
        <f aca="false">C$4*$B14</f>
        <v>292436.55</v>
      </c>
      <c r="D14" s="46" t="n">
        <f aca="false">D$4*$B14</f>
        <v>285473.775</v>
      </c>
      <c r="E14" s="46" t="n">
        <f aca="false">E$4*$B14</f>
        <v>281296.11</v>
      </c>
      <c r="F14" s="46" t="n">
        <v>410261</v>
      </c>
      <c r="G14" s="46" t="n">
        <f aca="false">G$4*$F14</f>
        <v>430774.05</v>
      </c>
      <c r="H14" s="46" t="n">
        <f aca="false">H$4*$F14</f>
        <v>420517.525</v>
      </c>
      <c r="I14" s="46" t="n">
        <f aca="false">I$4*$F14</f>
        <v>414363.61</v>
      </c>
    </row>
    <row r="15" customFormat="false" ht="12.8" hidden="false" customHeight="false" outlineLevel="0" collapsed="false">
      <c r="A15" s="48" t="s">
        <v>52</v>
      </c>
      <c r="B15" s="46" t="n">
        <v>255499</v>
      </c>
      <c r="C15" s="46" t="n">
        <f aca="false">C$4*$B15</f>
        <v>268273.95</v>
      </c>
      <c r="D15" s="46" t="n">
        <f aca="false">D$4*$B15</f>
        <v>261886.475</v>
      </c>
      <c r="E15" s="46" t="n">
        <f aca="false">E$4*$B15</f>
        <v>258053.99</v>
      </c>
      <c r="F15" s="46" t="n">
        <v>477479</v>
      </c>
      <c r="G15" s="46" t="n">
        <f aca="false">G$4*$F15</f>
        <v>501352.95</v>
      </c>
      <c r="H15" s="46" t="n">
        <f aca="false">H$4*$F15</f>
        <v>489415.975</v>
      </c>
      <c r="I15" s="46" t="n">
        <f aca="false">I$4*$F15</f>
        <v>482253.79</v>
      </c>
    </row>
    <row r="16" customFormat="false" ht="12.8" hidden="false" customHeight="false" outlineLevel="0" collapsed="false">
      <c r="A16" s="48" t="s">
        <v>53</v>
      </c>
      <c r="B16" s="46" t="n">
        <v>53295</v>
      </c>
      <c r="C16" s="46" t="n">
        <f aca="false">C$4*$B16</f>
        <v>55959.75</v>
      </c>
      <c r="D16" s="46" t="n">
        <f aca="false">D$4*$B16</f>
        <v>54627.375</v>
      </c>
      <c r="E16" s="46" t="n">
        <f aca="false">E$4*$B16</f>
        <v>53827.95</v>
      </c>
      <c r="F16" s="46" t="n">
        <v>11253</v>
      </c>
      <c r="G16" s="46" t="n">
        <f aca="false">G$4*$F16</f>
        <v>11815.65</v>
      </c>
      <c r="H16" s="46" t="n">
        <f aca="false">H$4*$F16</f>
        <v>11534.325</v>
      </c>
      <c r="I16" s="46" t="n">
        <f aca="false">I$4*$F16</f>
        <v>11365.53</v>
      </c>
    </row>
    <row r="17" customFormat="false" ht="12.8" hidden="false" customHeight="false" outlineLevel="0" collapsed="false">
      <c r="A17" s="48" t="s">
        <v>54</v>
      </c>
      <c r="B17" s="46" t="n">
        <v>193850</v>
      </c>
      <c r="C17" s="46" t="n">
        <f aca="false">C$4*$B17</f>
        <v>203542.5</v>
      </c>
      <c r="D17" s="46" t="n">
        <f aca="false">D$4*$B17</f>
        <v>198696.25</v>
      </c>
      <c r="E17" s="46" t="n">
        <f aca="false">E$4*$B17</f>
        <v>195788.5</v>
      </c>
      <c r="F17" s="46" t="n">
        <v>489010</v>
      </c>
      <c r="G17" s="46" t="n">
        <f aca="false">G$4*$F17</f>
        <v>513460.5</v>
      </c>
      <c r="H17" s="46" t="n">
        <f aca="false">H$4*$F17</f>
        <v>501235.25</v>
      </c>
      <c r="I17" s="46" t="n">
        <f aca="false">I$4*$F17</f>
        <v>493900.1</v>
      </c>
    </row>
    <row r="18" customFormat="false" ht="12.8" hidden="false" customHeight="false" outlineLevel="0" collapsed="false">
      <c r="A18" s="48" t="s">
        <v>55</v>
      </c>
      <c r="B18" s="46" t="n">
        <v>524844</v>
      </c>
      <c r="C18" s="46" t="n">
        <f aca="false">C$4*$B18</f>
        <v>551086.2</v>
      </c>
      <c r="D18" s="46" t="n">
        <f aca="false">D$4*$B18</f>
        <v>537965.1</v>
      </c>
      <c r="E18" s="46" t="n">
        <f aca="false">E$4*$B18</f>
        <v>530092.44</v>
      </c>
      <c r="F18" s="46" t="n">
        <v>161398</v>
      </c>
      <c r="G18" s="46" t="n">
        <f aca="false">G$4*$F18</f>
        <v>169467.9</v>
      </c>
      <c r="H18" s="46" t="n">
        <f aca="false">H$4*$F18</f>
        <v>165432.95</v>
      </c>
      <c r="I18" s="46" t="n">
        <f aca="false">I$4*$F18</f>
        <v>163011.98</v>
      </c>
    </row>
    <row r="19" customFormat="false" ht="12.8" hidden="false" customHeight="false" outlineLevel="0" collapsed="false">
      <c r="A19" s="48" t="s">
        <v>56</v>
      </c>
      <c r="B19" s="46" t="n">
        <v>242727</v>
      </c>
      <c r="C19" s="46" t="n">
        <f aca="false">C$4*$B19</f>
        <v>254863.35</v>
      </c>
      <c r="D19" s="46" t="n">
        <f aca="false">D$4*$B19</f>
        <v>248795.175</v>
      </c>
      <c r="E19" s="46" t="n">
        <f aca="false">E$4*$B19</f>
        <v>245154.27</v>
      </c>
      <c r="F19" s="46" t="n">
        <v>237995</v>
      </c>
      <c r="G19" s="46" t="n">
        <f aca="false">G$4*$F19</f>
        <v>249894.75</v>
      </c>
      <c r="H19" s="46" t="n">
        <f aca="false">H$4*$F19</f>
        <v>243944.875</v>
      </c>
      <c r="I19" s="46" t="n">
        <f aca="false">I$4*$F19</f>
        <v>240374.95</v>
      </c>
    </row>
    <row r="20" customFormat="false" ht="12.8" hidden="false" customHeight="false" outlineLevel="0" collapsed="false">
      <c r="A20" s="48" t="s">
        <v>57</v>
      </c>
      <c r="B20" s="46" t="n">
        <v>327308</v>
      </c>
      <c r="C20" s="46" t="n">
        <f aca="false">C$4*$B20</f>
        <v>343673.4</v>
      </c>
      <c r="D20" s="46" t="n">
        <f aca="false">D$4*$B20</f>
        <v>335490.7</v>
      </c>
      <c r="E20" s="46" t="n">
        <f aca="false">E$4*$B20</f>
        <v>330581.08</v>
      </c>
      <c r="F20" s="46" t="n">
        <v>487019</v>
      </c>
      <c r="G20" s="46" t="n">
        <f aca="false">G$4*$F20</f>
        <v>511369.95</v>
      </c>
      <c r="H20" s="46" t="n">
        <f aca="false">H$4*$F20</f>
        <v>499194.475</v>
      </c>
      <c r="I20" s="46" t="n">
        <f aca="false">I$4*$F20</f>
        <v>491889.19</v>
      </c>
    </row>
    <row r="21" customFormat="false" ht="12.8" hidden="false" customHeight="false" outlineLevel="0" collapsed="false">
      <c r="A21" s="48" t="s">
        <v>58</v>
      </c>
      <c r="B21" s="49" t="n">
        <v>237079</v>
      </c>
      <c r="C21" s="49" t="n">
        <f aca="false">C$4*$B21</f>
        <v>248932.95</v>
      </c>
      <c r="D21" s="49" t="n">
        <f aca="false">D$4*$B21</f>
        <v>243005.975</v>
      </c>
      <c r="E21" s="49" t="n">
        <f aca="false">E$4*$B21</f>
        <v>239449.79</v>
      </c>
      <c r="F21" s="49" t="n">
        <v>178642</v>
      </c>
      <c r="G21" s="49" t="n">
        <f aca="false">G$4*$F21</f>
        <v>187574.1</v>
      </c>
      <c r="H21" s="49" t="n">
        <f aca="false">H$4*$F21</f>
        <v>183108.05</v>
      </c>
      <c r="I21" s="49" t="n">
        <f aca="false">I$4*$F21</f>
        <v>180428.42</v>
      </c>
    </row>
    <row r="23" customFormat="false" ht="12.8" hidden="false" customHeight="false" outlineLevel="0" collapsed="false">
      <c r="B23" s="0" t="n">
        <f aca="false">MIN(B5:B21)</f>
        <v>53295</v>
      </c>
      <c r="C23" s="0" t="n">
        <f aca="false">MIN(C5:C21)</f>
        <v>55959.75</v>
      </c>
      <c r="D23" s="0" t="n">
        <f aca="false">MIN(D5:D21)</f>
        <v>54627.375</v>
      </c>
      <c r="E23" s="0" t="n">
        <f aca="false">MIN(E5:E21)</f>
        <v>53827.95</v>
      </c>
      <c r="F23" s="0" t="n">
        <f aca="false">MIN(F5:F21)</f>
        <v>11253</v>
      </c>
      <c r="G23" s="0" t="n">
        <f aca="false">MIN(G5:G21)</f>
        <v>11815.65</v>
      </c>
      <c r="H23" s="0" t="n">
        <f aca="false">MIN(H5:H21)</f>
        <v>11534.325</v>
      </c>
      <c r="I23" s="0" t="n">
        <f aca="false">MIN(I5:I21)</f>
        <v>11365.53</v>
      </c>
    </row>
    <row r="24" customFormat="false" ht="12.8" hidden="false" customHeight="false" outlineLevel="0" collapsed="false">
      <c r="L24" s="0" t="n">
        <f aca="false">10*B16</f>
        <v>532950</v>
      </c>
    </row>
    <row r="25" customFormat="false" ht="12.8" hidden="false" customHeight="false" outlineLevel="0" collapsed="false">
      <c r="C25" s="0" t="n">
        <f aca="false">MIN(B23:E23)</f>
        <v>53295</v>
      </c>
      <c r="G25" s="0" t="n">
        <f aca="false">MIN(F23:I23)</f>
        <v>11253</v>
      </c>
      <c r="L25" s="0" t="n">
        <f aca="false">10*F16</f>
        <v>112530</v>
      </c>
    </row>
    <row r="26" customFormat="false" ht="12.8" hidden="false" customHeight="false" outlineLevel="0" collapsed="false">
      <c r="B26" s="40" t="n">
        <f aca="false">B16*10</f>
        <v>532950</v>
      </c>
      <c r="L26" s="0" t="n">
        <f aca="false">L24+L25</f>
        <v>645480</v>
      </c>
    </row>
    <row r="28" customFormat="false" ht="12.8" hidden="false" customHeight="false" outlineLevel="0" collapsed="false">
      <c r="B28" s="0" t="n">
        <f aca="false">B23 = $C$25</f>
        <v>1</v>
      </c>
      <c r="C28" s="0" t="n">
        <f aca="false">C23 = $C$25</f>
        <v>0</v>
      </c>
      <c r="D28" s="0" t="n">
        <f aca="false">D23 = $C$25</f>
        <v>0</v>
      </c>
      <c r="E28" s="0" t="n">
        <f aca="false">E23 = $C$25</f>
        <v>0</v>
      </c>
      <c r="F28" s="0" t="n">
        <f aca="false">F23 = $G$25</f>
        <v>1</v>
      </c>
      <c r="G28" s="0" t="n">
        <f aca="false">G23 = $G$25</f>
        <v>0</v>
      </c>
      <c r="H28" s="0" t="n">
        <f aca="false">H23 = $G$25</f>
        <v>0</v>
      </c>
      <c r="I28" s="0" t="n">
        <f aca="false">I23 = $G$25</f>
        <v>0</v>
      </c>
    </row>
    <row r="30" customFormat="false" ht="12.8" hidden="false" customHeight="false" outlineLevel="0" collapsed="false">
      <c r="A30" s="50"/>
    </row>
    <row r="31" customFormat="false" ht="12.8" hidden="false" customHeight="false" outlineLevel="0" collapsed="false">
      <c r="A31" s="50" t="s">
        <v>64</v>
      </c>
      <c r="B31" s="24" t="n">
        <v>1000000000</v>
      </c>
    </row>
    <row r="32" customFormat="false" ht="12.8" hidden="false" customHeight="false" outlineLevel="0" collapsed="false">
      <c r="A32" s="50" t="s">
        <v>65</v>
      </c>
      <c r="B32" s="24" t="n">
        <f aca="false">B31 * 0.15</f>
        <v>150000000</v>
      </c>
    </row>
    <row r="33" customFormat="false" ht="12.8" hidden="false" customHeight="false" outlineLevel="0" collapsed="false">
      <c r="A33" s="50" t="s">
        <v>66</v>
      </c>
      <c r="B33" s="24" t="n">
        <f aca="false">B31-B32</f>
        <v>850000000</v>
      </c>
    </row>
  </sheetData>
  <mergeCells count="6">
    <mergeCell ref="B1:E1"/>
    <mergeCell ref="F1:I1"/>
    <mergeCell ref="B2:B4"/>
    <mergeCell ref="C2:E2"/>
    <mergeCell ref="F2:F4"/>
    <mergeCell ref="G2:I2"/>
  </mergeCells>
  <conditionalFormatting sqref="C5:F21">
    <cfRule type="colorScale" priority="2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C5:F21">
    <cfRule type="colorScale" priority="3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G5:I21">
    <cfRule type="colorScale" priority="4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G5:I21">
    <cfRule type="colorScale" priority="5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B5:B21">
    <cfRule type="colorScale" priority="6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B5:B21">
    <cfRule type="colorScale" priority="7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3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C31" activeCellId="0" sqref="C31"/>
    </sheetView>
  </sheetViews>
  <sheetFormatPr defaultRowHeight="12.8" zeroHeight="false" outlineLevelRow="0" outlineLevelCol="0"/>
  <cols>
    <col collapsed="false" customWidth="true" hidden="false" outlineLevel="0" max="1" min="1" style="0" width="33.34"/>
    <col collapsed="false" customWidth="true" hidden="false" outlineLevel="0" max="2" min="2" style="0" width="16.21"/>
    <col collapsed="false" customWidth="false" hidden="false" outlineLevel="0" max="5" min="3" style="0" width="11.52"/>
    <col collapsed="false" customWidth="true" hidden="false" outlineLevel="0" max="6" min="6" style="0" width="13.89"/>
    <col collapsed="false" customWidth="false" hidden="false" outlineLevel="0" max="10" min="7" style="0" width="11.52"/>
    <col collapsed="false" customWidth="false" hidden="false" outlineLevel="0" max="11" min="11" style="40" width="11.52"/>
    <col collapsed="false" customWidth="false" hidden="false" outlineLevel="0" max="1025" min="12" style="0" width="11.52"/>
  </cols>
  <sheetData>
    <row r="1" customFormat="false" ht="12.8" hidden="false" customHeight="false" outlineLevel="0" collapsed="false">
      <c r="A1" s="41"/>
      <c r="B1" s="3" t="s">
        <v>0</v>
      </c>
      <c r="C1" s="3"/>
      <c r="D1" s="3"/>
      <c r="E1" s="3"/>
      <c r="F1" s="3" t="s">
        <v>1</v>
      </c>
      <c r="G1" s="3"/>
      <c r="H1" s="3"/>
      <c r="I1" s="3"/>
    </row>
    <row r="2" customFormat="false" ht="12.8" hidden="false" customHeight="false" outlineLevel="0" collapsed="false">
      <c r="A2" s="42"/>
      <c r="B2" s="43" t="s">
        <v>63</v>
      </c>
      <c r="C2" s="44" t="s">
        <v>41</v>
      </c>
      <c r="D2" s="44"/>
      <c r="E2" s="44"/>
      <c r="F2" s="43" t="s">
        <v>63</v>
      </c>
      <c r="G2" s="44" t="s">
        <v>41</v>
      </c>
      <c r="H2" s="44"/>
      <c r="I2" s="44"/>
    </row>
    <row r="3" customFormat="false" ht="12.8" hidden="false" customHeight="false" outlineLevel="0" collapsed="false">
      <c r="A3" s="42"/>
      <c r="B3" s="43"/>
      <c r="C3" s="45" t="n">
        <v>1</v>
      </c>
      <c r="D3" s="45" t="n">
        <v>0.5</v>
      </c>
      <c r="E3" s="45" t="n">
        <v>0.25</v>
      </c>
      <c r="F3" s="43"/>
      <c r="G3" s="45" t="n">
        <v>1</v>
      </c>
      <c r="H3" s="45" t="n">
        <v>0.5</v>
      </c>
      <c r="I3" s="45" t="n">
        <v>0.25</v>
      </c>
    </row>
    <row r="4" customFormat="false" ht="12.8" hidden="false" customHeight="false" outlineLevel="0" collapsed="false">
      <c r="A4" s="46"/>
      <c r="B4" s="43"/>
      <c r="C4" s="47" t="n">
        <v>1.05</v>
      </c>
      <c r="D4" s="47" t="n">
        <v>1.025</v>
      </c>
      <c r="E4" s="47" t="n">
        <v>1.01</v>
      </c>
      <c r="F4" s="43"/>
      <c r="G4" s="47" t="n">
        <v>1.05</v>
      </c>
      <c r="H4" s="47" t="n">
        <v>1.025</v>
      </c>
      <c r="I4" s="47" t="n">
        <v>1.01</v>
      </c>
    </row>
    <row r="5" customFormat="false" ht="13.3" hidden="false" customHeight="false" outlineLevel="0" collapsed="false">
      <c r="A5" s="48" t="s">
        <v>42</v>
      </c>
      <c r="B5" s="46" t="n">
        <v>661096</v>
      </c>
      <c r="C5" s="46" t="n">
        <f aca="false">C$4*$B5</f>
        <v>694150.8</v>
      </c>
      <c r="D5" s="46" t="n">
        <f aca="false">D$4*$B5</f>
        <v>677623.4</v>
      </c>
      <c r="E5" s="46" t="n">
        <f aca="false">E$4*$B5</f>
        <v>667706.96</v>
      </c>
      <c r="F5" s="46" t="n">
        <v>197917</v>
      </c>
      <c r="G5" s="46" t="n">
        <f aca="false">G$4*$F5</f>
        <v>207812.85</v>
      </c>
      <c r="H5" s="46" t="n">
        <f aca="false">H$4*$F5</f>
        <v>202864.925</v>
      </c>
      <c r="I5" s="46" t="n">
        <f aca="false">I$4*$F5</f>
        <v>199896.17</v>
      </c>
    </row>
    <row r="6" customFormat="false" ht="13.3" hidden="false" customHeight="false" outlineLevel="0" collapsed="false">
      <c r="A6" s="48" t="s">
        <v>43</v>
      </c>
      <c r="B6" s="46" t="n">
        <v>702645</v>
      </c>
      <c r="C6" s="46" t="n">
        <f aca="false">C$4*$B6</f>
        <v>737777.25</v>
      </c>
      <c r="D6" s="46" t="n">
        <f aca="false">D$4*$B6</f>
        <v>720211.125</v>
      </c>
      <c r="E6" s="46" t="n">
        <f aca="false">E$4*$B6</f>
        <v>709671.45</v>
      </c>
      <c r="F6" s="46" t="n">
        <v>673743</v>
      </c>
      <c r="G6" s="46" t="n">
        <f aca="false">G$4*$F6</f>
        <v>707430.15</v>
      </c>
      <c r="H6" s="46" t="n">
        <f aca="false">H$4*$F6</f>
        <v>690586.575</v>
      </c>
      <c r="I6" s="46" t="n">
        <f aca="false">I$4*$F6</f>
        <v>680480.43</v>
      </c>
    </row>
    <row r="7" customFormat="false" ht="13.3" hidden="false" customHeight="false" outlineLevel="0" collapsed="false">
      <c r="A7" s="48" t="s">
        <v>44</v>
      </c>
      <c r="B7" s="46" t="n">
        <v>334348</v>
      </c>
      <c r="C7" s="46" t="n">
        <f aca="false">C$4*$B7</f>
        <v>351065.4</v>
      </c>
      <c r="D7" s="46" t="n">
        <f aca="false">D$4*$B7</f>
        <v>342706.7</v>
      </c>
      <c r="E7" s="46" t="n">
        <f aca="false">E$4*$B7</f>
        <v>337691.48</v>
      </c>
      <c r="F7" s="46" t="n">
        <v>167629</v>
      </c>
      <c r="G7" s="46" t="n">
        <f aca="false">G$4*$F7</f>
        <v>176010.45</v>
      </c>
      <c r="H7" s="46" t="n">
        <f aca="false">H$4*$F7</f>
        <v>171819.725</v>
      </c>
      <c r="I7" s="46" t="n">
        <f aca="false">I$4*$F7</f>
        <v>169305.29</v>
      </c>
    </row>
    <row r="8" customFormat="false" ht="13.3" hidden="false" customHeight="false" outlineLevel="0" collapsed="false">
      <c r="A8" s="48" t="s">
        <v>45</v>
      </c>
      <c r="B8" s="46" t="n">
        <v>549022</v>
      </c>
      <c r="C8" s="46" t="n">
        <f aca="false">C$4*$B8</f>
        <v>576473.1</v>
      </c>
      <c r="D8" s="46" t="n">
        <f aca="false">D$4*$B8</f>
        <v>562747.55</v>
      </c>
      <c r="E8" s="46" t="n">
        <f aca="false">E$4*$B8</f>
        <v>554512.22</v>
      </c>
      <c r="F8" s="46" t="n">
        <v>146267</v>
      </c>
      <c r="G8" s="46" t="n">
        <f aca="false">G$4*$F8</f>
        <v>153580.35</v>
      </c>
      <c r="H8" s="46" t="n">
        <f aca="false">H$4*$F8</f>
        <v>149923.675</v>
      </c>
      <c r="I8" s="46" t="n">
        <f aca="false">I$4*$F8</f>
        <v>147729.67</v>
      </c>
    </row>
    <row r="9" customFormat="false" ht="13.3" hidden="false" customHeight="false" outlineLevel="0" collapsed="false">
      <c r="A9" s="48" t="s">
        <v>46</v>
      </c>
      <c r="B9" s="46" t="n">
        <v>98971</v>
      </c>
      <c r="C9" s="46" t="n">
        <f aca="false">C$4*$B9</f>
        <v>103919.55</v>
      </c>
      <c r="D9" s="46" t="n">
        <f aca="false">D$4*$B9</f>
        <v>101445.275</v>
      </c>
      <c r="E9" s="46" t="n">
        <f aca="false">E$4*$B9</f>
        <v>99960.71</v>
      </c>
      <c r="F9" s="46" t="n">
        <v>188182</v>
      </c>
      <c r="G9" s="46" t="n">
        <f aca="false">G$4*$F9</f>
        <v>197591.1</v>
      </c>
      <c r="H9" s="46" t="n">
        <f aca="false">H$4*$F9</f>
        <v>192886.55</v>
      </c>
      <c r="I9" s="46" t="n">
        <f aca="false">I$4*$F9</f>
        <v>190063.82</v>
      </c>
    </row>
    <row r="10" customFormat="false" ht="13.3" hidden="false" customHeight="false" outlineLevel="0" collapsed="false">
      <c r="A10" s="48" t="s">
        <v>47</v>
      </c>
      <c r="B10" s="46" t="n">
        <v>701367</v>
      </c>
      <c r="C10" s="46" t="n">
        <f aca="false">C$4*$B10</f>
        <v>736435.35</v>
      </c>
      <c r="D10" s="46" t="n">
        <f aca="false">D$4*$B10</f>
        <v>718901.175</v>
      </c>
      <c r="E10" s="46" t="n">
        <f aca="false">E$4*$B10</f>
        <v>708380.67</v>
      </c>
      <c r="F10" s="46" t="n">
        <v>120858</v>
      </c>
      <c r="G10" s="46" t="n">
        <f aca="false">G$4*$F10</f>
        <v>126900.9</v>
      </c>
      <c r="H10" s="46" t="n">
        <f aca="false">H$4*$F10</f>
        <v>123879.45</v>
      </c>
      <c r="I10" s="46" t="n">
        <f aca="false">I$4*$F10</f>
        <v>122066.58</v>
      </c>
    </row>
    <row r="11" customFormat="false" ht="13.3" hidden="false" customHeight="false" outlineLevel="0" collapsed="false">
      <c r="A11" s="48" t="s">
        <v>48</v>
      </c>
      <c r="B11" s="46" t="n">
        <v>516241</v>
      </c>
      <c r="C11" s="46" t="n">
        <f aca="false">C$4*$B11</f>
        <v>542053.05</v>
      </c>
      <c r="D11" s="46" t="n">
        <f aca="false">D$4*$B11</f>
        <v>529147.025</v>
      </c>
      <c r="E11" s="46" t="n">
        <f aca="false">E$4*$B11</f>
        <v>521403.41</v>
      </c>
      <c r="F11" s="46" t="n">
        <v>448679</v>
      </c>
      <c r="G11" s="46" t="n">
        <f aca="false">G$4*$F11</f>
        <v>471112.95</v>
      </c>
      <c r="H11" s="46" t="n">
        <f aca="false">H$4*$F11</f>
        <v>459895.975</v>
      </c>
      <c r="I11" s="46" t="n">
        <f aca="false">I$4*$F11</f>
        <v>453165.79</v>
      </c>
    </row>
    <row r="12" customFormat="false" ht="13.3" hidden="false" customHeight="false" outlineLevel="0" collapsed="false">
      <c r="A12" s="48" t="s">
        <v>49</v>
      </c>
      <c r="B12" s="46" t="n">
        <v>108871</v>
      </c>
      <c r="C12" s="46" t="n">
        <f aca="false">C$4*$B12</f>
        <v>114314.55</v>
      </c>
      <c r="D12" s="46" t="n">
        <f aca="false">D$4*$B12</f>
        <v>111592.775</v>
      </c>
      <c r="E12" s="46" t="n">
        <f aca="false">E$4*$B12</f>
        <v>109959.71</v>
      </c>
      <c r="F12" s="46" t="n">
        <v>260536</v>
      </c>
      <c r="G12" s="46" t="n">
        <f aca="false">G$4*$F12</f>
        <v>273562.8</v>
      </c>
      <c r="H12" s="46" t="n">
        <f aca="false">H$4*$F12</f>
        <v>267049.4</v>
      </c>
      <c r="I12" s="46" t="n">
        <f aca="false">I$4*$F12</f>
        <v>263141.36</v>
      </c>
    </row>
    <row r="13" customFormat="false" ht="13.3" hidden="false" customHeight="false" outlineLevel="0" collapsed="false">
      <c r="A13" s="48" t="s">
        <v>50</v>
      </c>
      <c r="B13" s="46" t="n">
        <v>355646</v>
      </c>
      <c r="C13" s="46" t="n">
        <f aca="false">C$4*$B13</f>
        <v>373428.3</v>
      </c>
      <c r="D13" s="46" t="n">
        <f aca="false">D$4*$B13</f>
        <v>364537.15</v>
      </c>
      <c r="E13" s="46" t="n">
        <f aca="false">E$4*$B13</f>
        <v>359202.46</v>
      </c>
      <c r="F13" s="46" t="n">
        <v>514830</v>
      </c>
      <c r="G13" s="46" t="n">
        <f aca="false">G$4*$F13</f>
        <v>540571.5</v>
      </c>
      <c r="H13" s="46" t="n">
        <f aca="false">H$4*$F13</f>
        <v>527700.75</v>
      </c>
      <c r="I13" s="46" t="n">
        <f aca="false">I$4*$F13</f>
        <v>519978.3</v>
      </c>
    </row>
    <row r="14" customFormat="false" ht="12.8" hidden="false" customHeight="false" outlineLevel="0" collapsed="false">
      <c r="A14" s="48" t="s">
        <v>51</v>
      </c>
      <c r="B14" s="46" t="n">
        <v>278511</v>
      </c>
      <c r="C14" s="46" t="n">
        <f aca="false">C$4*$B14</f>
        <v>292436.55</v>
      </c>
      <c r="D14" s="46" t="n">
        <f aca="false">D$4*$B14</f>
        <v>285473.775</v>
      </c>
      <c r="E14" s="46" t="n">
        <f aca="false">E$4*$B14</f>
        <v>281296.11</v>
      </c>
      <c r="F14" s="46" t="n">
        <v>410261</v>
      </c>
      <c r="G14" s="46" t="n">
        <f aca="false">G$4*$F14</f>
        <v>430774.05</v>
      </c>
      <c r="H14" s="46" t="n">
        <f aca="false">H$4*$F14</f>
        <v>420517.525</v>
      </c>
      <c r="I14" s="46" t="n">
        <f aca="false">I$4*$F14</f>
        <v>414363.61</v>
      </c>
    </row>
    <row r="15" customFormat="false" ht="12.8" hidden="false" customHeight="false" outlineLevel="0" collapsed="false">
      <c r="A15" s="48" t="s">
        <v>52</v>
      </c>
      <c r="B15" s="46" t="n">
        <v>255499</v>
      </c>
      <c r="C15" s="46" t="n">
        <f aca="false">C$4*$B15</f>
        <v>268273.95</v>
      </c>
      <c r="D15" s="46" t="n">
        <f aca="false">D$4*$B15</f>
        <v>261886.475</v>
      </c>
      <c r="E15" s="46" t="n">
        <f aca="false">E$4*$B15</f>
        <v>258053.99</v>
      </c>
      <c r="F15" s="46" t="n">
        <v>477479</v>
      </c>
      <c r="G15" s="46" t="n">
        <f aca="false">G$4*$F15</f>
        <v>501352.95</v>
      </c>
      <c r="H15" s="46" t="n">
        <f aca="false">H$4*$F15</f>
        <v>489415.975</v>
      </c>
      <c r="I15" s="46" t="n">
        <f aca="false">I$4*$F15</f>
        <v>482253.79</v>
      </c>
    </row>
    <row r="16" customFormat="false" ht="12.8" hidden="false" customHeight="false" outlineLevel="0" collapsed="false">
      <c r="A16" s="48" t="s">
        <v>53</v>
      </c>
      <c r="B16" s="46" t="n">
        <v>53295</v>
      </c>
      <c r="C16" s="46" t="n">
        <f aca="false">C$4*$B16</f>
        <v>55959.75</v>
      </c>
      <c r="D16" s="46" t="n">
        <f aca="false">D$4*$B16</f>
        <v>54627.375</v>
      </c>
      <c r="E16" s="46" t="n">
        <f aca="false">E$4*$B16</f>
        <v>53827.95</v>
      </c>
      <c r="F16" s="46" t="n">
        <v>11253</v>
      </c>
      <c r="G16" s="46" t="n">
        <f aca="false">G$4*$F16</f>
        <v>11815.65</v>
      </c>
      <c r="H16" s="46" t="n">
        <f aca="false">H$4*$F16</f>
        <v>11534.325</v>
      </c>
      <c r="I16" s="46" t="n">
        <f aca="false">I$4*$F16</f>
        <v>11365.53</v>
      </c>
    </row>
    <row r="17" customFormat="false" ht="12.8" hidden="false" customHeight="false" outlineLevel="0" collapsed="false">
      <c r="A17" s="48" t="s">
        <v>54</v>
      </c>
      <c r="B17" s="46" t="n">
        <v>193850</v>
      </c>
      <c r="C17" s="46" t="n">
        <f aca="false">C$4*$B17</f>
        <v>203542.5</v>
      </c>
      <c r="D17" s="46" t="n">
        <f aca="false">D$4*$B17</f>
        <v>198696.25</v>
      </c>
      <c r="E17" s="46" t="n">
        <f aca="false">E$4*$B17</f>
        <v>195788.5</v>
      </c>
      <c r="F17" s="46" t="n">
        <v>489010</v>
      </c>
      <c r="G17" s="46" t="n">
        <f aca="false">G$4*$F17</f>
        <v>513460.5</v>
      </c>
      <c r="H17" s="46" t="n">
        <f aca="false">H$4*$F17</f>
        <v>501235.25</v>
      </c>
      <c r="I17" s="46" t="n">
        <f aca="false">I$4*$F17</f>
        <v>493900.1</v>
      </c>
    </row>
    <row r="18" customFormat="false" ht="12.8" hidden="false" customHeight="false" outlineLevel="0" collapsed="false">
      <c r="A18" s="48" t="s">
        <v>55</v>
      </c>
      <c r="B18" s="46" t="n">
        <v>524844</v>
      </c>
      <c r="C18" s="46" t="n">
        <f aca="false">C$4*$B18</f>
        <v>551086.2</v>
      </c>
      <c r="D18" s="46" t="n">
        <f aca="false">D$4*$B18</f>
        <v>537965.1</v>
      </c>
      <c r="E18" s="46" t="n">
        <f aca="false">E$4*$B18</f>
        <v>530092.44</v>
      </c>
      <c r="F18" s="46" t="n">
        <v>161398</v>
      </c>
      <c r="G18" s="46" t="n">
        <f aca="false">G$4*$F18</f>
        <v>169467.9</v>
      </c>
      <c r="H18" s="46" t="n">
        <f aca="false">H$4*$F18</f>
        <v>165432.95</v>
      </c>
      <c r="I18" s="46" t="n">
        <f aca="false">I$4*$F18</f>
        <v>163011.98</v>
      </c>
    </row>
    <row r="19" customFormat="false" ht="12.8" hidden="false" customHeight="false" outlineLevel="0" collapsed="false">
      <c r="A19" s="48" t="s">
        <v>56</v>
      </c>
      <c r="B19" s="46" t="n">
        <v>242727</v>
      </c>
      <c r="C19" s="46" t="n">
        <f aca="false">C$4*$B19</f>
        <v>254863.35</v>
      </c>
      <c r="D19" s="46" t="n">
        <f aca="false">D$4*$B19</f>
        <v>248795.175</v>
      </c>
      <c r="E19" s="46" t="n">
        <f aca="false">E$4*$B19</f>
        <v>245154.27</v>
      </c>
      <c r="F19" s="46" t="n">
        <v>237995</v>
      </c>
      <c r="G19" s="46" t="n">
        <f aca="false">G$4*$F19</f>
        <v>249894.75</v>
      </c>
      <c r="H19" s="46" t="n">
        <f aca="false">H$4*$F19</f>
        <v>243944.875</v>
      </c>
      <c r="I19" s="46" t="n">
        <f aca="false">I$4*$F19</f>
        <v>240374.95</v>
      </c>
    </row>
    <row r="20" customFormat="false" ht="12.8" hidden="false" customHeight="false" outlineLevel="0" collapsed="false">
      <c r="A20" s="48" t="s">
        <v>57</v>
      </c>
      <c r="B20" s="46" t="n">
        <v>327308</v>
      </c>
      <c r="C20" s="46" t="n">
        <f aca="false">C$4*$B20</f>
        <v>343673.4</v>
      </c>
      <c r="D20" s="46" t="n">
        <f aca="false">D$4*$B20</f>
        <v>335490.7</v>
      </c>
      <c r="E20" s="46" t="n">
        <f aca="false">E$4*$B20</f>
        <v>330581.08</v>
      </c>
      <c r="F20" s="46" t="n">
        <v>487019</v>
      </c>
      <c r="G20" s="46" t="n">
        <f aca="false">G$4*$F20</f>
        <v>511369.95</v>
      </c>
      <c r="H20" s="46" t="n">
        <f aca="false">H$4*$F20</f>
        <v>499194.475</v>
      </c>
      <c r="I20" s="46" t="n">
        <f aca="false">I$4*$F20</f>
        <v>491889.19</v>
      </c>
    </row>
    <row r="21" customFormat="false" ht="12.8" hidden="false" customHeight="false" outlineLevel="0" collapsed="false">
      <c r="A21" s="48" t="s">
        <v>58</v>
      </c>
      <c r="B21" s="49" t="n">
        <v>237079</v>
      </c>
      <c r="C21" s="49" t="n">
        <f aca="false">C$4*$B21</f>
        <v>248932.95</v>
      </c>
      <c r="D21" s="49" t="n">
        <f aca="false">D$4*$B21</f>
        <v>243005.975</v>
      </c>
      <c r="E21" s="49" t="n">
        <f aca="false">E$4*$B21</f>
        <v>239449.79</v>
      </c>
      <c r="F21" s="49" t="n">
        <v>178642</v>
      </c>
      <c r="G21" s="49" t="n">
        <f aca="false">G$4*$F21</f>
        <v>187574.1</v>
      </c>
      <c r="H21" s="49" t="n">
        <f aca="false">H$4*$F21</f>
        <v>183108.05</v>
      </c>
      <c r="I21" s="49" t="n">
        <f aca="false">I$4*$F21</f>
        <v>180428.42</v>
      </c>
    </row>
    <row r="25" customFormat="false" ht="12.8" hidden="false" customHeight="false" outlineLevel="0" collapsed="false">
      <c r="A25" s="51" t="s">
        <v>67</v>
      </c>
      <c r="B25" s="0" t="n">
        <f aca="false">MAX(B5:B21)</f>
        <v>702645</v>
      </c>
      <c r="C25" s="0" t="n">
        <f aca="false">MAX(C5:C21)</f>
        <v>737777.25</v>
      </c>
      <c r="D25" s="0" t="n">
        <f aca="false">MAX(D5:D21)</f>
        <v>720211.125</v>
      </c>
      <c r="E25" s="0" t="n">
        <f aca="false">MAX(E5:E21)</f>
        <v>709671.45</v>
      </c>
      <c r="F25" s="0" t="n">
        <f aca="false">MAX(F5:F21)</f>
        <v>673743</v>
      </c>
      <c r="G25" s="0" t="n">
        <f aca="false">MAX(G5:G21)</f>
        <v>707430.15</v>
      </c>
      <c r="H25" s="0" t="n">
        <f aca="false">MAX(H5:H21)</f>
        <v>690586.575</v>
      </c>
      <c r="I25" s="0" t="n">
        <f aca="false">MAX(I5:I21)</f>
        <v>680480.43</v>
      </c>
    </row>
    <row r="26" customFormat="false" ht="12.8" hidden="false" customHeight="false" outlineLevel="0" collapsed="false">
      <c r="A26" s="51" t="s">
        <v>68</v>
      </c>
      <c r="B26" s="0" t="n">
        <f aca="false">MIN(B5:B21)</f>
        <v>53295</v>
      </c>
      <c r="C26" s="0" t="n">
        <f aca="false">MIN(C5:C21)</f>
        <v>55959.75</v>
      </c>
      <c r="D26" s="0" t="n">
        <f aca="false">MIN(D5:D21)</f>
        <v>54627.375</v>
      </c>
      <c r="E26" s="0" t="n">
        <f aca="false">MIN(E5:E21)</f>
        <v>53827.95</v>
      </c>
      <c r="F26" s="0" t="n">
        <f aca="false">MIN(F5:F21)</f>
        <v>11253</v>
      </c>
      <c r="G26" s="0" t="n">
        <f aca="false">MIN(G5:G21)</f>
        <v>11815.65</v>
      </c>
      <c r="H26" s="0" t="n">
        <f aca="false">MIN(H5:H21)</f>
        <v>11534.325</v>
      </c>
      <c r="I26" s="0" t="n">
        <f aca="false">MIN(I5:I21)</f>
        <v>11365.53</v>
      </c>
    </row>
    <row r="30" customFormat="false" ht="12.8" hidden="false" customHeight="false" outlineLevel="0" collapsed="false">
      <c r="A30" s="50"/>
    </row>
    <row r="31" customFormat="false" ht="12.8" hidden="false" customHeight="false" outlineLevel="0" collapsed="false">
      <c r="A31" s="50" t="s">
        <v>64</v>
      </c>
      <c r="B31" s="24" t="n">
        <v>1000000000</v>
      </c>
    </row>
    <row r="32" customFormat="false" ht="12.8" hidden="false" customHeight="false" outlineLevel="0" collapsed="false">
      <c r="A32" s="50" t="s">
        <v>65</v>
      </c>
      <c r="B32" s="24" t="n">
        <f aca="false">B31 * 0.15</f>
        <v>150000000</v>
      </c>
    </row>
    <row r="33" customFormat="false" ht="12.8" hidden="false" customHeight="false" outlineLevel="0" collapsed="false">
      <c r="A33" s="50" t="s">
        <v>66</v>
      </c>
      <c r="B33" s="24" t="n">
        <f aca="false">B31-B32</f>
        <v>850000000</v>
      </c>
    </row>
  </sheetData>
  <mergeCells count="6">
    <mergeCell ref="B1:E1"/>
    <mergeCell ref="F1:I1"/>
    <mergeCell ref="B2:B4"/>
    <mergeCell ref="C2:E2"/>
    <mergeCell ref="F2:F4"/>
    <mergeCell ref="G2:I2"/>
  </mergeCells>
  <conditionalFormatting sqref="C5:F21">
    <cfRule type="colorScale" priority="2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C5:F21">
    <cfRule type="colorScale" priority="3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G5:I21">
    <cfRule type="colorScale" priority="4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G5:I21">
    <cfRule type="colorScale" priority="5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B5:B21">
    <cfRule type="colorScale" priority="6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B5:B21">
    <cfRule type="colorScale" priority="7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B25:I26">
    <cfRule type="colorScale" priority="8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W51"/>
  <sheetViews>
    <sheetView showFormulas="false" showGridLines="true" showRowColHeaders="true" showZeros="true" rightToLeft="false" tabSelected="false" showOutlineSymbols="true" defaultGridColor="true" view="normal" topLeftCell="AA1" colorId="64" zoomScale="80" zoomScaleNormal="8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13.6"/>
    <col collapsed="false" customWidth="false" hidden="false" outlineLevel="0" max="5" min="3" style="0" width="11.52"/>
    <col collapsed="false" customWidth="true" hidden="false" outlineLevel="0" max="6" min="6" style="0" width="16.38"/>
    <col collapsed="false" customWidth="false" hidden="false" outlineLevel="0" max="9" min="7" style="0" width="11.52"/>
    <col collapsed="false" customWidth="true" hidden="false" outlineLevel="0" max="10" min="10" style="0" width="15.64"/>
    <col collapsed="false" customWidth="false" hidden="false" outlineLevel="0" max="13" min="11" style="0" width="11.52"/>
    <col collapsed="false" customWidth="true" hidden="false" outlineLevel="0" max="14" min="14" style="0" width="14.35"/>
    <col collapsed="false" customWidth="false" hidden="false" outlineLevel="0" max="17" min="15" style="0" width="11.52"/>
    <col collapsed="false" customWidth="true" hidden="false" outlineLevel="0" max="18" min="18" style="0" width="16.08"/>
    <col collapsed="false" customWidth="false" hidden="false" outlineLevel="0" max="21" min="19" style="0" width="11.52"/>
    <col collapsed="false" customWidth="true" hidden="false" outlineLevel="0" max="22" min="22" style="0" width="17.25"/>
    <col collapsed="false" customWidth="false" hidden="false" outlineLevel="0" max="25" min="23" style="0" width="11.52"/>
    <col collapsed="false" customWidth="true" hidden="false" outlineLevel="0" max="26" min="26" style="0" width="17.55"/>
    <col collapsed="false" customWidth="false" hidden="false" outlineLevel="0" max="1025" min="27" style="0" width="11.52"/>
  </cols>
  <sheetData>
    <row r="1" customFormat="false" ht="12.8" hidden="false" customHeight="false" outlineLevel="0" collapsed="false">
      <c r="A1" s="41"/>
      <c r="B1" s="3" t="s">
        <v>0</v>
      </c>
      <c r="C1" s="3"/>
      <c r="D1" s="3"/>
      <c r="E1" s="3"/>
      <c r="F1" s="3" t="s">
        <v>1</v>
      </c>
      <c r="G1" s="3"/>
      <c r="H1" s="3"/>
      <c r="I1" s="3"/>
      <c r="J1" s="3" t="s">
        <v>2</v>
      </c>
      <c r="K1" s="3"/>
      <c r="L1" s="3"/>
      <c r="M1" s="3"/>
      <c r="N1" s="3" t="s">
        <v>3</v>
      </c>
      <c r="O1" s="3"/>
      <c r="P1" s="3"/>
      <c r="Q1" s="3"/>
      <c r="R1" s="3" t="s">
        <v>4</v>
      </c>
      <c r="S1" s="3"/>
      <c r="T1" s="3"/>
      <c r="U1" s="3"/>
      <c r="V1" s="3" t="s">
        <v>5</v>
      </c>
      <c r="W1" s="3"/>
      <c r="X1" s="3"/>
      <c r="Y1" s="3"/>
      <c r="Z1" s="3" t="s">
        <v>6</v>
      </c>
      <c r="AA1" s="3"/>
      <c r="AB1" s="3"/>
      <c r="AC1" s="3"/>
    </row>
    <row r="2" customFormat="false" ht="12.8" hidden="false" customHeight="false" outlineLevel="0" collapsed="false">
      <c r="A2" s="42"/>
      <c r="B2" s="43" t="s">
        <v>63</v>
      </c>
      <c r="C2" s="44" t="s">
        <v>41</v>
      </c>
      <c r="D2" s="44"/>
      <c r="E2" s="44"/>
      <c r="F2" s="43" t="s">
        <v>63</v>
      </c>
      <c r="G2" s="44" t="s">
        <v>41</v>
      </c>
      <c r="H2" s="44"/>
      <c r="I2" s="44"/>
      <c r="J2" s="43" t="s">
        <v>63</v>
      </c>
      <c r="K2" s="44" t="s">
        <v>41</v>
      </c>
      <c r="L2" s="44"/>
      <c r="M2" s="44"/>
      <c r="N2" s="43" t="s">
        <v>63</v>
      </c>
      <c r="O2" s="44" t="s">
        <v>41</v>
      </c>
      <c r="P2" s="44"/>
      <c r="Q2" s="44"/>
      <c r="R2" s="43" t="s">
        <v>63</v>
      </c>
      <c r="S2" s="44" t="s">
        <v>41</v>
      </c>
      <c r="T2" s="44"/>
      <c r="U2" s="44"/>
      <c r="V2" s="43" t="s">
        <v>63</v>
      </c>
      <c r="W2" s="44" t="s">
        <v>41</v>
      </c>
      <c r="X2" s="44"/>
      <c r="Y2" s="44"/>
      <c r="Z2" s="43" t="s">
        <v>63</v>
      </c>
      <c r="AA2" s="44" t="s">
        <v>41</v>
      </c>
      <c r="AB2" s="44"/>
      <c r="AC2" s="44"/>
      <c r="AV2" s="5"/>
      <c r="AW2" s="5"/>
    </row>
    <row r="3" customFormat="false" ht="12.8" hidden="false" customHeight="false" outlineLevel="0" collapsed="false">
      <c r="A3" s="42"/>
      <c r="B3" s="43"/>
      <c r="C3" s="45" t="n">
        <v>1</v>
      </c>
      <c r="D3" s="45" t="n">
        <v>0.5</v>
      </c>
      <c r="E3" s="45" t="n">
        <v>0.25</v>
      </c>
      <c r="F3" s="43"/>
      <c r="G3" s="45" t="n">
        <v>1</v>
      </c>
      <c r="H3" s="45" t="n">
        <v>0.5</v>
      </c>
      <c r="I3" s="45" t="n">
        <v>0.25</v>
      </c>
      <c r="J3" s="43"/>
      <c r="K3" s="45" t="n">
        <v>1</v>
      </c>
      <c r="L3" s="45" t="n">
        <v>0.5</v>
      </c>
      <c r="M3" s="45" t="n">
        <v>0.25</v>
      </c>
      <c r="N3" s="43"/>
      <c r="O3" s="45" t="n">
        <v>1</v>
      </c>
      <c r="P3" s="45" t="n">
        <v>0.5</v>
      </c>
      <c r="Q3" s="45" t="n">
        <v>0.25</v>
      </c>
      <c r="R3" s="43"/>
      <c r="S3" s="45" t="n">
        <v>1</v>
      </c>
      <c r="T3" s="45" t="n">
        <v>0.5</v>
      </c>
      <c r="U3" s="45" t="n">
        <v>0.25</v>
      </c>
      <c r="V3" s="43"/>
      <c r="W3" s="45" t="n">
        <v>1</v>
      </c>
      <c r="X3" s="45" t="n">
        <v>0.5</v>
      </c>
      <c r="Y3" s="45" t="n">
        <v>0.25</v>
      </c>
      <c r="Z3" s="43"/>
      <c r="AA3" s="45" t="n">
        <v>1</v>
      </c>
      <c r="AB3" s="45" t="n">
        <v>0.5</v>
      </c>
      <c r="AC3" s="45" t="n">
        <v>0.25</v>
      </c>
    </row>
    <row r="4" customFormat="false" ht="12.8" hidden="false" customHeight="false" outlineLevel="0" collapsed="false">
      <c r="A4" s="46"/>
      <c r="B4" s="43"/>
      <c r="C4" s="47" t="n">
        <v>1.05</v>
      </c>
      <c r="D4" s="47" t="n">
        <v>1.025</v>
      </c>
      <c r="E4" s="47" t="n">
        <v>1.01</v>
      </c>
      <c r="F4" s="43"/>
      <c r="G4" s="47" t="n">
        <v>1.05</v>
      </c>
      <c r="H4" s="47" t="n">
        <v>1.025</v>
      </c>
      <c r="I4" s="47" t="n">
        <v>1.01</v>
      </c>
      <c r="J4" s="43"/>
      <c r="K4" s="47" t="n">
        <v>1.05</v>
      </c>
      <c r="L4" s="47" t="n">
        <v>1.025</v>
      </c>
      <c r="M4" s="47" t="n">
        <v>1.01</v>
      </c>
      <c r="N4" s="43"/>
      <c r="O4" s="47" t="n">
        <v>1.05</v>
      </c>
      <c r="P4" s="47" t="n">
        <v>1.025</v>
      </c>
      <c r="Q4" s="47" t="n">
        <v>1.01</v>
      </c>
      <c r="R4" s="43"/>
      <c r="S4" s="47" t="n">
        <v>1.05</v>
      </c>
      <c r="T4" s="47" t="n">
        <v>1.025</v>
      </c>
      <c r="U4" s="47" t="n">
        <v>1.01</v>
      </c>
      <c r="V4" s="43"/>
      <c r="W4" s="47" t="n">
        <v>1.05</v>
      </c>
      <c r="X4" s="47" t="n">
        <v>1.025</v>
      </c>
      <c r="Y4" s="47" t="n">
        <v>1.01</v>
      </c>
      <c r="Z4" s="43"/>
      <c r="AA4" s="47" t="n">
        <v>1.05</v>
      </c>
      <c r="AB4" s="47" t="n">
        <v>1.025</v>
      </c>
      <c r="AC4" s="47" t="n">
        <v>1.01</v>
      </c>
    </row>
    <row r="5" customFormat="false" ht="12.8" hidden="false" customHeight="false" outlineLevel="0" collapsed="false">
      <c r="A5" s="52" t="s">
        <v>10</v>
      </c>
      <c r="B5" s="46" t="n">
        <v>661096</v>
      </c>
      <c r="C5" s="46" t="n">
        <f aca="false">C$4*$B5</f>
        <v>694150.8</v>
      </c>
      <c r="D5" s="46" t="n">
        <f aca="false">D$4*$B5</f>
        <v>677623.4</v>
      </c>
      <c r="E5" s="46" t="n">
        <f aca="false">E$4*$B5</f>
        <v>667706.96</v>
      </c>
      <c r="F5" s="46" t="n">
        <v>197917</v>
      </c>
      <c r="G5" s="46" t="n">
        <f aca="false">G$4*$F5</f>
        <v>207812.85</v>
      </c>
      <c r="H5" s="46" t="n">
        <f aca="false">H$4*$F5</f>
        <v>202864.925</v>
      </c>
      <c r="I5" s="46" t="n">
        <f aca="false">I$4*$F5</f>
        <v>199896.17</v>
      </c>
      <c r="J5" s="46" t="n">
        <v>459597</v>
      </c>
      <c r="K5" s="46" t="n">
        <f aca="false">K$4*$J5</f>
        <v>482576.85</v>
      </c>
      <c r="L5" s="46" t="n">
        <f aca="false">L$4*$J5</f>
        <v>471086.925</v>
      </c>
      <c r="M5" s="46" t="n">
        <f aca="false">M$4*$J5</f>
        <v>464192.97</v>
      </c>
      <c r="N5" s="46" t="n">
        <v>161924</v>
      </c>
      <c r="O5" s="53" t="n">
        <f aca="false">O$4*$N5</f>
        <v>170020.2</v>
      </c>
      <c r="P5" s="53" t="n">
        <f aca="false">P$4*$N5</f>
        <v>165972.1</v>
      </c>
      <c r="Q5" s="53" t="n">
        <f aca="false">Q$4*$N5</f>
        <v>163543.24</v>
      </c>
      <c r="R5" s="46" t="n">
        <v>706829</v>
      </c>
      <c r="S5" s="46" t="n">
        <f aca="false">S$4*$R5</f>
        <v>742170.45</v>
      </c>
      <c r="T5" s="46" t="n">
        <f aca="false">T$4*$R5</f>
        <v>724499.725</v>
      </c>
      <c r="U5" s="46" t="n">
        <f aca="false">U$4*$R5</f>
        <v>713897.29</v>
      </c>
      <c r="V5" s="46" t="n">
        <v>498669</v>
      </c>
      <c r="W5" s="46" t="n">
        <f aca="false">W$4*$V5</f>
        <v>523602.45</v>
      </c>
      <c r="X5" s="46" t="n">
        <f aca="false">X$4*$V5</f>
        <v>511135.725</v>
      </c>
      <c r="Y5" s="46" t="n">
        <f aca="false">Y$4*$V5</f>
        <v>503655.69</v>
      </c>
      <c r="Z5" s="46" t="n">
        <v>998669</v>
      </c>
      <c r="AA5" s="46" t="n">
        <f aca="false">AA$4*$Z5</f>
        <v>1048602.45</v>
      </c>
      <c r="AB5" s="46" t="n">
        <f aca="false">AB$4*$Z5</f>
        <v>1023635.725</v>
      </c>
      <c r="AC5" s="46" t="n">
        <f aca="false">AC$4*$Z5</f>
        <v>1008655.69</v>
      </c>
    </row>
    <row r="6" customFormat="false" ht="12.8" hidden="false" customHeight="false" outlineLevel="0" collapsed="false">
      <c r="A6" s="52" t="s">
        <v>11</v>
      </c>
      <c r="B6" s="46" t="n">
        <v>702645</v>
      </c>
      <c r="C6" s="46" t="n">
        <f aca="false">C$4*$B6</f>
        <v>737777.25</v>
      </c>
      <c r="D6" s="46" t="n">
        <f aca="false">D$4*$B6</f>
        <v>720211.125</v>
      </c>
      <c r="E6" s="46" t="n">
        <f aca="false">E$4*$B6</f>
        <v>709671.45</v>
      </c>
      <c r="F6" s="46" t="n">
        <v>673743</v>
      </c>
      <c r="G6" s="46" t="n">
        <f aca="false">G$4*$F6</f>
        <v>707430.15</v>
      </c>
      <c r="H6" s="46" t="n">
        <f aca="false">H$4*$F6</f>
        <v>690586.575</v>
      </c>
      <c r="I6" s="46" t="n">
        <f aca="false">I$4*$F6</f>
        <v>680480.43</v>
      </c>
      <c r="J6" s="46" t="n">
        <v>282577</v>
      </c>
      <c r="K6" s="46" t="n">
        <f aca="false">K$4*$J6</f>
        <v>296705.85</v>
      </c>
      <c r="L6" s="46" t="n">
        <f aca="false">L$4*$J6</f>
        <v>289641.425</v>
      </c>
      <c r="M6" s="46" t="n">
        <f aca="false">M$4*$J6</f>
        <v>285402.77</v>
      </c>
      <c r="N6" s="46" t="n">
        <v>155055</v>
      </c>
      <c r="O6" s="53" t="n">
        <f aca="false">O$4*$N6</f>
        <v>162807.75</v>
      </c>
      <c r="P6" s="53" t="n">
        <f aca="false">P$4*$N6</f>
        <v>158931.375</v>
      </c>
      <c r="Q6" s="53" t="n">
        <f aca="false">Q$4*$N6</f>
        <v>156605.55</v>
      </c>
      <c r="R6" s="46" t="n">
        <v>169181</v>
      </c>
      <c r="S6" s="46" t="n">
        <f aca="false">S$4*$R6</f>
        <v>177640.05</v>
      </c>
      <c r="T6" s="46" t="n">
        <f aca="false">T$4*$R6</f>
        <v>173410.525</v>
      </c>
      <c r="U6" s="46" t="n">
        <f aca="false">U$4*$R6</f>
        <v>170872.81</v>
      </c>
      <c r="V6" s="46" t="n">
        <v>61684</v>
      </c>
      <c r="W6" s="46" t="n">
        <f aca="false">W$4*$V6</f>
        <v>64768.2</v>
      </c>
      <c r="X6" s="46" t="n">
        <f aca="false">X$4*$V6</f>
        <v>63226.1</v>
      </c>
      <c r="Y6" s="46" t="n">
        <f aca="false">Y$4*$V6</f>
        <v>62300.84</v>
      </c>
      <c r="Z6" s="46" t="n">
        <v>0</v>
      </c>
      <c r="AA6" s="46" t="n">
        <f aca="false">AA$4*$Z6</f>
        <v>0</v>
      </c>
      <c r="AB6" s="46" t="n">
        <f aca="false">AB$4*$Z6</f>
        <v>0</v>
      </c>
      <c r="AC6" s="46" t="n">
        <f aca="false">AC$4*$Z6</f>
        <v>0</v>
      </c>
    </row>
    <row r="7" customFormat="false" ht="12.8" hidden="false" customHeight="false" outlineLevel="0" collapsed="false">
      <c r="A7" s="52" t="s">
        <v>12</v>
      </c>
      <c r="B7" s="46" t="n">
        <v>334348</v>
      </c>
      <c r="C7" s="46" t="n">
        <f aca="false">C$4*$B7</f>
        <v>351065.4</v>
      </c>
      <c r="D7" s="46" t="n">
        <f aca="false">D$4*$B7</f>
        <v>342706.7</v>
      </c>
      <c r="E7" s="46" t="n">
        <f aca="false">E$4*$B7</f>
        <v>337691.48</v>
      </c>
      <c r="F7" s="46" t="n">
        <v>167629</v>
      </c>
      <c r="G7" s="46" t="n">
        <f aca="false">G$4*$F7</f>
        <v>176010.45</v>
      </c>
      <c r="H7" s="46" t="n">
        <f aca="false">H$4*$F7</f>
        <v>171819.725</v>
      </c>
      <c r="I7" s="46" t="n">
        <f aca="false">I$4*$F7</f>
        <v>169305.29</v>
      </c>
      <c r="J7" s="46" t="n">
        <v>128533</v>
      </c>
      <c r="K7" s="46" t="n">
        <f aca="false">K$4*$J7</f>
        <v>134959.65</v>
      </c>
      <c r="L7" s="46" t="n">
        <f aca="false">L$4*$J7</f>
        <v>131746.325</v>
      </c>
      <c r="M7" s="46" t="n">
        <f aca="false">M$4*$J7</f>
        <v>129818.33</v>
      </c>
      <c r="N7" s="46" t="n">
        <v>149070</v>
      </c>
      <c r="O7" s="53" t="n">
        <f aca="false">O$4*$N7</f>
        <v>156523.5</v>
      </c>
      <c r="P7" s="53" t="n">
        <f aca="false">P$4*$N7</f>
        <v>152796.75</v>
      </c>
      <c r="Q7" s="53" t="n">
        <f aca="false">Q$4*$N7</f>
        <v>150560.7</v>
      </c>
      <c r="R7" s="46" t="n">
        <v>140964</v>
      </c>
      <c r="S7" s="46" t="n">
        <f aca="false">S$4*$R7</f>
        <v>148012.2</v>
      </c>
      <c r="T7" s="46" t="n">
        <f aca="false">T$4*$R7</f>
        <v>144488.1</v>
      </c>
      <c r="U7" s="46" t="n">
        <f aca="false">U$4*$R7</f>
        <v>142373.64</v>
      </c>
      <c r="V7" s="46" t="n">
        <v>275021</v>
      </c>
      <c r="W7" s="46" t="n">
        <f aca="false">W$4*$V7</f>
        <v>288772.05</v>
      </c>
      <c r="X7" s="46" t="n">
        <f aca="false">X$4*$V7</f>
        <v>281896.525</v>
      </c>
      <c r="Y7" s="46" t="n">
        <f aca="false">Y$4*$V7</f>
        <v>277771.21</v>
      </c>
      <c r="Z7" s="46" t="n">
        <v>0</v>
      </c>
      <c r="AA7" s="46" t="n">
        <f aca="false">AA$4*$Z7</f>
        <v>0</v>
      </c>
      <c r="AB7" s="46" t="n">
        <f aca="false">AB$4*$Z7</f>
        <v>0</v>
      </c>
      <c r="AC7" s="46" t="n">
        <f aca="false">AC$4*$Z7</f>
        <v>0</v>
      </c>
    </row>
    <row r="8" customFormat="false" ht="12.8" hidden="false" customHeight="false" outlineLevel="0" collapsed="false">
      <c r="A8" s="52" t="s">
        <v>13</v>
      </c>
      <c r="B8" s="46" t="n">
        <v>549022</v>
      </c>
      <c r="C8" s="46" t="n">
        <f aca="false">C$4*$B8</f>
        <v>576473.1</v>
      </c>
      <c r="D8" s="46" t="n">
        <f aca="false">D$4*$B8</f>
        <v>562747.55</v>
      </c>
      <c r="E8" s="46" t="n">
        <f aca="false">E$4*$B8</f>
        <v>554512.22</v>
      </c>
      <c r="F8" s="46" t="n">
        <v>146267</v>
      </c>
      <c r="G8" s="46" t="n">
        <f aca="false">G$4*$F8</f>
        <v>153580.35</v>
      </c>
      <c r="H8" s="46" t="n">
        <f aca="false">H$4*$F8</f>
        <v>149923.675</v>
      </c>
      <c r="I8" s="46" t="n">
        <f aca="false">I$4*$F8</f>
        <v>147729.67</v>
      </c>
      <c r="J8" s="46" t="n">
        <v>535226</v>
      </c>
      <c r="K8" s="46" t="n">
        <f aca="false">K$4*$J8</f>
        <v>561987.3</v>
      </c>
      <c r="L8" s="46" t="n">
        <f aca="false">L$4*$J8</f>
        <v>548606.65</v>
      </c>
      <c r="M8" s="46" t="n">
        <f aca="false">M$4*$J8</f>
        <v>540578.26</v>
      </c>
      <c r="N8" s="46" t="n">
        <v>439701</v>
      </c>
      <c r="O8" s="53" t="n">
        <f aca="false">O$4*$N8</f>
        <v>461686.05</v>
      </c>
      <c r="P8" s="53" t="n">
        <f aca="false">P$4*$N8</f>
        <v>450693.525</v>
      </c>
      <c r="Q8" s="53" t="n">
        <f aca="false">Q$4*$N8</f>
        <v>444098.01</v>
      </c>
      <c r="R8" s="46" t="n">
        <v>221449</v>
      </c>
      <c r="S8" s="46" t="n">
        <f aca="false">S$4*$R8</f>
        <v>232521.45</v>
      </c>
      <c r="T8" s="46" t="n">
        <f aca="false">T$4*$R8</f>
        <v>226985.225</v>
      </c>
      <c r="U8" s="46" t="n">
        <f aca="false">U$4*$R8</f>
        <v>223663.49</v>
      </c>
      <c r="V8" s="46" t="n">
        <v>159073</v>
      </c>
      <c r="W8" s="46" t="n">
        <f aca="false">W$4*$V8</f>
        <v>167026.65</v>
      </c>
      <c r="X8" s="46" t="n">
        <f aca="false">X$4*$V8</f>
        <v>163049.825</v>
      </c>
      <c r="Y8" s="46" t="n">
        <f aca="false">Y$4*$V8</f>
        <v>160663.73</v>
      </c>
      <c r="Z8" s="46" t="n">
        <v>0</v>
      </c>
      <c r="AA8" s="46" t="n">
        <f aca="false">AA$4*$Z8</f>
        <v>0</v>
      </c>
      <c r="AB8" s="46" t="n">
        <f aca="false">AB$4*$Z8</f>
        <v>0</v>
      </c>
      <c r="AC8" s="46" t="n">
        <f aca="false">AC$4*$Z8</f>
        <v>0</v>
      </c>
    </row>
    <row r="9" customFormat="false" ht="12.8" hidden="false" customHeight="false" outlineLevel="0" collapsed="false">
      <c r="A9" s="52" t="s">
        <v>14</v>
      </c>
      <c r="B9" s="46" t="n">
        <v>98971</v>
      </c>
      <c r="C9" s="46" t="n">
        <f aca="false">C$4*$B9</f>
        <v>103919.55</v>
      </c>
      <c r="D9" s="46" t="n">
        <f aca="false">D$4*$B9</f>
        <v>101445.275</v>
      </c>
      <c r="E9" s="46" t="n">
        <f aca="false">E$4*$B9</f>
        <v>99960.71</v>
      </c>
      <c r="F9" s="46" t="n">
        <v>188182</v>
      </c>
      <c r="G9" s="46" t="n">
        <f aca="false">G$4*$F9</f>
        <v>197591.1</v>
      </c>
      <c r="H9" s="46" t="n">
        <f aca="false">H$4*$F9</f>
        <v>192886.55</v>
      </c>
      <c r="I9" s="46" t="n">
        <f aca="false">I$4*$F9</f>
        <v>190063.82</v>
      </c>
      <c r="J9" s="46" t="n">
        <v>326162</v>
      </c>
      <c r="K9" s="46" t="n">
        <f aca="false">K$4*$J9</f>
        <v>342470.1</v>
      </c>
      <c r="L9" s="46" t="n">
        <f aca="false">L$4*$J9</f>
        <v>334316.05</v>
      </c>
      <c r="M9" s="46" t="n">
        <f aca="false">M$4*$J9</f>
        <v>329423.62</v>
      </c>
      <c r="N9" s="46" t="n">
        <v>592120</v>
      </c>
      <c r="O9" s="53" t="n">
        <f aca="false">O$4*$N9</f>
        <v>621726</v>
      </c>
      <c r="P9" s="53" t="n">
        <f aca="false">P$4*$N9</f>
        <v>606923</v>
      </c>
      <c r="Q9" s="53" t="n">
        <f aca="false">Q$4*$N9</f>
        <v>598041.2</v>
      </c>
      <c r="R9" s="46" t="n">
        <v>518652</v>
      </c>
      <c r="S9" s="46" t="n">
        <f aca="false">S$4*$R9</f>
        <v>544584.6</v>
      </c>
      <c r="T9" s="46" t="n">
        <f aca="false">T$4*$R9</f>
        <v>531618.3</v>
      </c>
      <c r="U9" s="46" t="n">
        <f aca="false">U$4*$R9</f>
        <v>523838.52</v>
      </c>
      <c r="V9" s="46" t="n">
        <v>726746</v>
      </c>
      <c r="W9" s="46" t="n">
        <f aca="false">W$4*$V9</f>
        <v>763083.3</v>
      </c>
      <c r="X9" s="46" t="n">
        <f aca="false">X$4*$V9</f>
        <v>744914.65</v>
      </c>
      <c r="Y9" s="46" t="n">
        <f aca="false">Y$4*$V9</f>
        <v>734013.46</v>
      </c>
      <c r="Z9" s="46" t="n">
        <v>0</v>
      </c>
      <c r="AA9" s="46" t="n">
        <f aca="false">AA$4*$Z9</f>
        <v>0</v>
      </c>
      <c r="AB9" s="46" t="n">
        <f aca="false">AB$4*$Z9</f>
        <v>0</v>
      </c>
      <c r="AC9" s="46" t="n">
        <f aca="false">AC$4*$Z9</f>
        <v>0</v>
      </c>
    </row>
    <row r="10" customFormat="false" ht="12.8" hidden="false" customHeight="false" outlineLevel="0" collapsed="false">
      <c r="A10" s="52" t="s">
        <v>15</v>
      </c>
      <c r="B10" s="46" t="n">
        <v>701367</v>
      </c>
      <c r="C10" s="46" t="n">
        <f aca="false">C$4*$B10</f>
        <v>736435.35</v>
      </c>
      <c r="D10" s="46" t="n">
        <f aca="false">D$4*$B10</f>
        <v>718901.175</v>
      </c>
      <c r="E10" s="46" t="n">
        <f aca="false">E$4*$B10</f>
        <v>708380.67</v>
      </c>
      <c r="F10" s="46" t="n">
        <v>120858</v>
      </c>
      <c r="G10" s="46" t="n">
        <f aca="false">G$4*$F10</f>
        <v>126900.9</v>
      </c>
      <c r="H10" s="46" t="n">
        <f aca="false">H$4*$F10</f>
        <v>123879.45</v>
      </c>
      <c r="I10" s="46" t="n">
        <f aca="false">I$4*$F10</f>
        <v>122066.58</v>
      </c>
      <c r="J10" s="46" t="n">
        <v>370466</v>
      </c>
      <c r="K10" s="46" t="n">
        <f aca="false">K$4*$J10</f>
        <v>388989.3</v>
      </c>
      <c r="L10" s="46" t="n">
        <f aca="false">L$4*$J10</f>
        <v>379727.65</v>
      </c>
      <c r="M10" s="46" t="n">
        <f aca="false">M$4*$J10</f>
        <v>374170.66</v>
      </c>
      <c r="N10" s="46" t="n">
        <v>742169</v>
      </c>
      <c r="O10" s="53" t="n">
        <f aca="false">O$4*$N10</f>
        <v>779277.45</v>
      </c>
      <c r="P10" s="53" t="n">
        <f aca="false">P$4*$N10</f>
        <v>760723.225</v>
      </c>
      <c r="Q10" s="53" t="n">
        <f aca="false">Q$4*$N10</f>
        <v>749590.69</v>
      </c>
      <c r="R10" s="46" t="n">
        <v>232253</v>
      </c>
      <c r="S10" s="46" t="n">
        <f aca="false">S$4*$R10</f>
        <v>243865.65</v>
      </c>
      <c r="T10" s="46" t="n">
        <f aca="false">T$4*$R10</f>
        <v>238059.325</v>
      </c>
      <c r="U10" s="46" t="n">
        <f aca="false">U$4*$R10</f>
        <v>234575.53</v>
      </c>
      <c r="V10" s="46" t="n">
        <v>39815</v>
      </c>
      <c r="W10" s="46" t="n">
        <f aca="false">W$4*$V10</f>
        <v>41805.75</v>
      </c>
      <c r="X10" s="46" t="n">
        <f aca="false">X$4*$V10</f>
        <v>40810.375</v>
      </c>
      <c r="Y10" s="46" t="n">
        <f aca="false">Y$4*$V10</f>
        <v>40213.15</v>
      </c>
      <c r="Z10" s="46" t="n">
        <v>0</v>
      </c>
      <c r="AA10" s="46" t="n">
        <f aca="false">AA$4*$Z10</f>
        <v>0</v>
      </c>
      <c r="AB10" s="46" t="n">
        <f aca="false">AB$4*$Z10</f>
        <v>0</v>
      </c>
      <c r="AC10" s="46" t="n">
        <f aca="false">AC$4*$Z10</f>
        <v>0</v>
      </c>
    </row>
    <row r="11" customFormat="false" ht="12.8" hidden="false" customHeight="false" outlineLevel="0" collapsed="false">
      <c r="A11" s="52" t="s">
        <v>16</v>
      </c>
      <c r="B11" s="46" t="n">
        <v>516241</v>
      </c>
      <c r="C11" s="46" t="n">
        <f aca="false">C$4*$B11</f>
        <v>542053.05</v>
      </c>
      <c r="D11" s="46" t="n">
        <f aca="false">D$4*$B11</f>
        <v>529147.025</v>
      </c>
      <c r="E11" s="46" t="n">
        <f aca="false">E$4*$B11</f>
        <v>521403.41</v>
      </c>
      <c r="F11" s="46" t="n">
        <v>448679</v>
      </c>
      <c r="G11" s="46" t="n">
        <f aca="false">G$4*$F11</f>
        <v>471112.95</v>
      </c>
      <c r="H11" s="46" t="n">
        <f aca="false">H$4*$F11</f>
        <v>459895.975</v>
      </c>
      <c r="I11" s="46" t="n">
        <f aca="false">I$4*$F11</f>
        <v>453165.79</v>
      </c>
      <c r="J11" s="46" t="n">
        <v>190434</v>
      </c>
      <c r="K11" s="46" t="n">
        <f aca="false">K$4*$J11</f>
        <v>199955.7</v>
      </c>
      <c r="L11" s="46" t="n">
        <f aca="false">L$4*$J11</f>
        <v>195194.85</v>
      </c>
      <c r="M11" s="46" t="n">
        <f aca="false">M$4*$J11</f>
        <v>192338.34</v>
      </c>
      <c r="N11" s="46" t="n">
        <v>266619</v>
      </c>
      <c r="O11" s="53" t="n">
        <f aca="false">O$4*$N11</f>
        <v>279949.95</v>
      </c>
      <c r="P11" s="53" t="n">
        <f aca="false">P$4*$N11</f>
        <v>273284.475</v>
      </c>
      <c r="Q11" s="53" t="n">
        <f aca="false">Q$4*$N11</f>
        <v>269285.19</v>
      </c>
      <c r="R11" s="46" t="n">
        <v>78083</v>
      </c>
      <c r="S11" s="46" t="n">
        <f aca="false">S$4*$R11</f>
        <v>81987.15</v>
      </c>
      <c r="T11" s="46" t="n">
        <f aca="false">T$4*$R11</f>
        <v>80035.075</v>
      </c>
      <c r="U11" s="46" t="n">
        <f aca="false">U$4*$R11</f>
        <v>78863.83</v>
      </c>
      <c r="V11" s="46" t="n">
        <v>737480</v>
      </c>
      <c r="W11" s="46" t="n">
        <f aca="false">W$4*$V11</f>
        <v>774354</v>
      </c>
      <c r="X11" s="46" t="n">
        <f aca="false">X$4*$V11</f>
        <v>755917</v>
      </c>
      <c r="Y11" s="46" t="n">
        <f aca="false">Y$4*$V11</f>
        <v>744854.8</v>
      </c>
      <c r="Z11" s="46" t="n">
        <v>0</v>
      </c>
      <c r="AA11" s="46" t="n">
        <f aca="false">AA$4*$Z11</f>
        <v>0</v>
      </c>
      <c r="AB11" s="46" t="n">
        <f aca="false">AB$4*$Z11</f>
        <v>0</v>
      </c>
      <c r="AC11" s="46" t="n">
        <f aca="false">AC$4*$Z11</f>
        <v>0</v>
      </c>
    </row>
    <row r="12" customFormat="false" ht="12.8" hidden="false" customHeight="false" outlineLevel="0" collapsed="false">
      <c r="A12" s="52" t="s">
        <v>17</v>
      </c>
      <c r="B12" s="46" t="n">
        <v>108871</v>
      </c>
      <c r="C12" s="46" t="n">
        <f aca="false">C$4*$B12</f>
        <v>114314.55</v>
      </c>
      <c r="D12" s="46" t="n">
        <f aca="false">D$4*$B12</f>
        <v>111592.775</v>
      </c>
      <c r="E12" s="46" t="n">
        <f aca="false">E$4*$B12</f>
        <v>109959.71</v>
      </c>
      <c r="F12" s="46" t="n">
        <v>260536</v>
      </c>
      <c r="G12" s="46" t="n">
        <f aca="false">G$4*$F12</f>
        <v>273562.8</v>
      </c>
      <c r="H12" s="46" t="n">
        <f aca="false">H$4*$F12</f>
        <v>267049.4</v>
      </c>
      <c r="I12" s="46" t="n">
        <f aca="false">I$4*$F12</f>
        <v>263141.36</v>
      </c>
      <c r="J12" s="46" t="n">
        <v>748570</v>
      </c>
      <c r="K12" s="46" t="n">
        <f aca="false">K$4*$J12</f>
        <v>785998.5</v>
      </c>
      <c r="L12" s="46" t="n">
        <f aca="false">L$4*$J12</f>
        <v>767284.25</v>
      </c>
      <c r="M12" s="46" t="n">
        <f aca="false">M$4*$J12</f>
        <v>756055.7</v>
      </c>
      <c r="N12" s="46" t="n">
        <v>253524</v>
      </c>
      <c r="O12" s="53" t="n">
        <f aca="false">O$4*$N12</f>
        <v>266200.2</v>
      </c>
      <c r="P12" s="53" t="n">
        <f aca="false">P$4*$N12</f>
        <v>259862.1</v>
      </c>
      <c r="Q12" s="53" t="n">
        <f aca="false">Q$4*$N12</f>
        <v>256059.24</v>
      </c>
      <c r="R12" s="46" t="n">
        <v>662148</v>
      </c>
      <c r="S12" s="46" t="n">
        <f aca="false">S$4*$R12</f>
        <v>695255.4</v>
      </c>
      <c r="T12" s="46" t="n">
        <f aca="false">T$4*$R12</f>
        <v>678701.7</v>
      </c>
      <c r="U12" s="46" t="n">
        <f aca="false">U$4*$R12</f>
        <v>668769.48</v>
      </c>
      <c r="V12" s="46" t="n">
        <v>209082</v>
      </c>
      <c r="W12" s="46" t="n">
        <f aca="false">W$4*$V12</f>
        <v>219536.1</v>
      </c>
      <c r="X12" s="46" t="n">
        <f aca="false">X$4*$V12</f>
        <v>214309.05</v>
      </c>
      <c r="Y12" s="46" t="n">
        <f aca="false">Y$4*$V12</f>
        <v>211172.82</v>
      </c>
      <c r="Z12" s="46" t="n">
        <v>0</v>
      </c>
      <c r="AA12" s="46" t="n">
        <f aca="false">AA$4*$Z12</f>
        <v>0</v>
      </c>
      <c r="AB12" s="46" t="n">
        <f aca="false">AB$4*$Z12</f>
        <v>0</v>
      </c>
      <c r="AC12" s="46" t="n">
        <f aca="false">AC$4*$Z12</f>
        <v>0</v>
      </c>
    </row>
    <row r="13" customFormat="false" ht="12.8" hidden="false" customHeight="false" outlineLevel="0" collapsed="false">
      <c r="A13" s="52" t="s">
        <v>18</v>
      </c>
      <c r="B13" s="46" t="n">
        <v>355646</v>
      </c>
      <c r="C13" s="46" t="n">
        <f aca="false">C$4*$B13</f>
        <v>373428.3</v>
      </c>
      <c r="D13" s="46" t="n">
        <f aca="false">D$4*$B13</f>
        <v>364537.15</v>
      </c>
      <c r="E13" s="46" t="n">
        <f aca="false">E$4*$B13</f>
        <v>359202.46</v>
      </c>
      <c r="F13" s="46" t="n">
        <v>514830</v>
      </c>
      <c r="G13" s="46" t="n">
        <f aca="false">G$4*$F13</f>
        <v>540571.5</v>
      </c>
      <c r="H13" s="46" t="n">
        <f aca="false">H$4*$F13</f>
        <v>527700.75</v>
      </c>
      <c r="I13" s="46" t="n">
        <f aca="false">I$4*$F13</f>
        <v>519978.3</v>
      </c>
      <c r="J13" s="46" t="n">
        <v>123951</v>
      </c>
      <c r="K13" s="46" t="n">
        <f aca="false">K$4*$J13</f>
        <v>130148.55</v>
      </c>
      <c r="L13" s="46" t="n">
        <f aca="false">L$4*$J13</f>
        <v>127049.775</v>
      </c>
      <c r="M13" s="46" t="n">
        <f aca="false">M$4*$J13</f>
        <v>125190.51</v>
      </c>
      <c r="N13" s="46" t="n">
        <v>394674</v>
      </c>
      <c r="O13" s="53" t="n">
        <f aca="false">O$4*$N13</f>
        <v>414407.7</v>
      </c>
      <c r="P13" s="53" t="n">
        <f aca="false">P$4*$N13</f>
        <v>404540.85</v>
      </c>
      <c r="Q13" s="53" t="n">
        <f aca="false">Q$4*$N13</f>
        <v>398620.74</v>
      </c>
      <c r="R13" s="46" t="n">
        <v>739328</v>
      </c>
      <c r="S13" s="46" t="n">
        <f aca="false">S$4*$R13</f>
        <v>776294.4</v>
      </c>
      <c r="T13" s="46" t="n">
        <f aca="false">T$4*$R13</f>
        <v>757811.2</v>
      </c>
      <c r="U13" s="46" t="n">
        <f aca="false">U$4*$R13</f>
        <v>746721.28</v>
      </c>
      <c r="V13" s="46" t="n">
        <v>743413</v>
      </c>
      <c r="W13" s="46" t="n">
        <f aca="false">W$4*$V13</f>
        <v>780583.65</v>
      </c>
      <c r="X13" s="46" t="n">
        <f aca="false">X$4*$V13</f>
        <v>761998.325</v>
      </c>
      <c r="Y13" s="46" t="n">
        <f aca="false">Y$4*$V13</f>
        <v>750847.13</v>
      </c>
      <c r="Z13" s="46" t="n">
        <v>0</v>
      </c>
      <c r="AA13" s="46" t="n">
        <f aca="false">AA$4*$Z13</f>
        <v>0</v>
      </c>
      <c r="AB13" s="46" t="n">
        <f aca="false">AB$4*$Z13</f>
        <v>0</v>
      </c>
      <c r="AC13" s="46" t="n">
        <f aca="false">AC$4*$Z13</f>
        <v>0</v>
      </c>
    </row>
    <row r="14" customFormat="false" ht="12.8" hidden="false" customHeight="false" outlineLevel="0" collapsed="false">
      <c r="A14" s="52" t="s">
        <v>19</v>
      </c>
      <c r="B14" s="46" t="n">
        <v>278511</v>
      </c>
      <c r="C14" s="46" t="n">
        <f aca="false">C$4*$B14</f>
        <v>292436.55</v>
      </c>
      <c r="D14" s="46" t="n">
        <f aca="false">D$4*$B14</f>
        <v>285473.775</v>
      </c>
      <c r="E14" s="46" t="n">
        <f aca="false">E$4*$B14</f>
        <v>281296.11</v>
      </c>
      <c r="F14" s="46" t="n">
        <v>410261</v>
      </c>
      <c r="G14" s="46" t="n">
        <f aca="false">G$4*$F14</f>
        <v>430774.05</v>
      </c>
      <c r="H14" s="46" t="n">
        <f aca="false">H$4*$F14</f>
        <v>420517.525</v>
      </c>
      <c r="I14" s="46" t="n">
        <f aca="false">I$4*$F14</f>
        <v>414363.61</v>
      </c>
      <c r="J14" s="46" t="n">
        <v>589541</v>
      </c>
      <c r="K14" s="46" t="n">
        <f aca="false">K$4*$J14</f>
        <v>619018.05</v>
      </c>
      <c r="L14" s="46" t="n">
        <f aca="false">L$4*$J14</f>
        <v>604279.525</v>
      </c>
      <c r="M14" s="46" t="n">
        <f aca="false">M$4*$J14</f>
        <v>595436.41</v>
      </c>
      <c r="N14" s="46" t="n">
        <v>14664</v>
      </c>
      <c r="O14" s="53" t="n">
        <f aca="false">O$4*$N14</f>
        <v>15397.2</v>
      </c>
      <c r="P14" s="53" t="n">
        <f aca="false">P$4*$N14</f>
        <v>15030.6</v>
      </c>
      <c r="Q14" s="53" t="n">
        <f aca="false">Q$4*$N14</f>
        <v>14810.64</v>
      </c>
      <c r="R14" s="46" t="n">
        <v>518788</v>
      </c>
      <c r="S14" s="46" t="n">
        <f aca="false">S$4*$R14</f>
        <v>544727.4</v>
      </c>
      <c r="T14" s="46" t="n">
        <f aca="false">T$4*$R14</f>
        <v>531757.7</v>
      </c>
      <c r="U14" s="46" t="n">
        <f aca="false">U$4*$R14</f>
        <v>523975.88</v>
      </c>
      <c r="V14" s="46" t="n">
        <v>502437</v>
      </c>
      <c r="W14" s="46" t="n">
        <f aca="false">W$4*$V14</f>
        <v>527558.85</v>
      </c>
      <c r="X14" s="46" t="n">
        <f aca="false">X$4*$V14</f>
        <v>514997.925</v>
      </c>
      <c r="Y14" s="46" t="n">
        <f aca="false">Y$4*$V14</f>
        <v>507461.37</v>
      </c>
      <c r="Z14" s="46" t="n">
        <v>0</v>
      </c>
      <c r="AA14" s="46" t="n">
        <f aca="false">AA$4*$Z14</f>
        <v>0</v>
      </c>
      <c r="AB14" s="46" t="n">
        <f aca="false">AB$4*$Z14</f>
        <v>0</v>
      </c>
      <c r="AC14" s="46" t="n">
        <f aca="false">AC$4*$Z14</f>
        <v>0</v>
      </c>
    </row>
    <row r="15" customFormat="false" ht="12.8" hidden="false" customHeight="false" outlineLevel="0" collapsed="false">
      <c r="A15" s="52" t="s">
        <v>20</v>
      </c>
      <c r="B15" s="46" t="n">
        <v>255499</v>
      </c>
      <c r="C15" s="46" t="n">
        <f aca="false">C$4*$B15</f>
        <v>268273.95</v>
      </c>
      <c r="D15" s="46" t="n">
        <f aca="false">D$4*$B15</f>
        <v>261886.475</v>
      </c>
      <c r="E15" s="46" t="n">
        <f aca="false">E$4*$B15</f>
        <v>258053.99</v>
      </c>
      <c r="F15" s="46" t="n">
        <v>477479</v>
      </c>
      <c r="G15" s="46" t="n">
        <f aca="false">G$4*$F15</f>
        <v>501352.95</v>
      </c>
      <c r="H15" s="46" t="n">
        <f aca="false">H$4*$F15</f>
        <v>489415.975</v>
      </c>
      <c r="I15" s="46" t="n">
        <f aca="false">I$4*$F15</f>
        <v>482253.79</v>
      </c>
      <c r="J15" s="46" t="n">
        <v>713626</v>
      </c>
      <c r="K15" s="46" t="n">
        <f aca="false">K$4*$J15</f>
        <v>749307.3</v>
      </c>
      <c r="L15" s="46" t="n">
        <f aca="false">L$4*$J15</f>
        <v>731466.65</v>
      </c>
      <c r="M15" s="46" t="n">
        <f aca="false">M$4*$J15</f>
        <v>720762.26</v>
      </c>
      <c r="N15" s="46" t="n">
        <v>522075</v>
      </c>
      <c r="O15" s="53" t="n">
        <f aca="false">O$4*$N15</f>
        <v>548178.75</v>
      </c>
      <c r="P15" s="53" t="n">
        <f aca="false">P$4*$N15</f>
        <v>535126.875</v>
      </c>
      <c r="Q15" s="53" t="n">
        <f aca="false">Q$4*$N15</f>
        <v>527295.75</v>
      </c>
      <c r="R15" s="46" t="n">
        <v>312064</v>
      </c>
      <c r="S15" s="46" t="n">
        <f aca="false">S$4*$R15</f>
        <v>327667.2</v>
      </c>
      <c r="T15" s="46" t="n">
        <f aca="false">T$4*$R15</f>
        <v>319865.6</v>
      </c>
      <c r="U15" s="46" t="n">
        <f aca="false">U$4*$R15</f>
        <v>315184.64</v>
      </c>
      <c r="V15" s="46" t="n">
        <v>308730</v>
      </c>
      <c r="W15" s="46" t="n">
        <f aca="false">W$4*$V15</f>
        <v>324166.5</v>
      </c>
      <c r="X15" s="46" t="n">
        <f aca="false">X$4*$V15</f>
        <v>316448.25</v>
      </c>
      <c r="Y15" s="46" t="n">
        <f aca="false">Y$4*$V15</f>
        <v>311817.3</v>
      </c>
      <c r="Z15" s="46" t="n">
        <v>0</v>
      </c>
      <c r="AA15" s="46" t="n">
        <f aca="false">AA$4*$Z15</f>
        <v>0</v>
      </c>
      <c r="AB15" s="46" t="n">
        <f aca="false">AB$4*$Z15</f>
        <v>0</v>
      </c>
      <c r="AC15" s="46" t="n">
        <f aca="false">AC$4*$Z15</f>
        <v>0</v>
      </c>
    </row>
    <row r="16" customFormat="false" ht="12.8" hidden="false" customHeight="false" outlineLevel="0" collapsed="false">
      <c r="A16" s="52" t="s">
        <v>21</v>
      </c>
      <c r="B16" s="46" t="n">
        <v>53295</v>
      </c>
      <c r="C16" s="46" t="n">
        <f aca="false">C$4*$B16</f>
        <v>55959.75</v>
      </c>
      <c r="D16" s="46" t="n">
        <f aca="false">D$4*$B16</f>
        <v>54627.375</v>
      </c>
      <c r="E16" s="46" t="n">
        <f aca="false">E$4*$B16</f>
        <v>53827.95</v>
      </c>
      <c r="F16" s="46" t="n">
        <v>11253</v>
      </c>
      <c r="G16" s="46" t="n">
        <f aca="false">G$4*$F16</f>
        <v>11815.65</v>
      </c>
      <c r="H16" s="46" t="n">
        <f aca="false">H$4*$F16</f>
        <v>11534.325</v>
      </c>
      <c r="I16" s="46" t="n">
        <f aca="false">I$4*$F16</f>
        <v>11365.53</v>
      </c>
      <c r="J16" s="46" t="n">
        <v>245969</v>
      </c>
      <c r="K16" s="46" t="n">
        <f aca="false">K$4*$J16</f>
        <v>258267.45</v>
      </c>
      <c r="L16" s="46" t="n">
        <f aca="false">L$4*$J16</f>
        <v>252118.225</v>
      </c>
      <c r="M16" s="46" t="n">
        <f aca="false">M$4*$J16</f>
        <v>248428.69</v>
      </c>
      <c r="N16" s="46" t="n">
        <v>648813</v>
      </c>
      <c r="O16" s="53" t="n">
        <f aca="false">O$4*$N16</f>
        <v>681253.65</v>
      </c>
      <c r="P16" s="53" t="n">
        <f aca="false">P$4*$N16</f>
        <v>665033.325</v>
      </c>
      <c r="Q16" s="53" t="n">
        <f aca="false">Q$4*$N16</f>
        <v>655301.13</v>
      </c>
      <c r="R16" s="46" t="n">
        <v>460786</v>
      </c>
      <c r="S16" s="46" t="n">
        <f aca="false">S$4*$R16</f>
        <v>483825.3</v>
      </c>
      <c r="T16" s="46" t="n">
        <f aca="false">T$4*$R16</f>
        <v>472305.65</v>
      </c>
      <c r="U16" s="46" t="n">
        <f aca="false">U$4*$R16</f>
        <v>465393.86</v>
      </c>
      <c r="V16" s="46" t="n">
        <v>635375</v>
      </c>
      <c r="W16" s="46" t="n">
        <f aca="false">W$4*$V16</f>
        <v>667143.75</v>
      </c>
      <c r="X16" s="46" t="n">
        <f aca="false">X$4*$V16</f>
        <v>651259.375</v>
      </c>
      <c r="Y16" s="46" t="n">
        <f aca="false">Y$4*$V16</f>
        <v>641728.75</v>
      </c>
      <c r="Z16" s="46" t="n">
        <v>0</v>
      </c>
      <c r="AA16" s="46" t="n">
        <f aca="false">AA$4*$Z16</f>
        <v>0</v>
      </c>
      <c r="AB16" s="46" t="n">
        <f aca="false">AB$4*$Z16</f>
        <v>0</v>
      </c>
      <c r="AC16" s="46" t="n">
        <f aca="false">AC$4*$Z16</f>
        <v>0</v>
      </c>
    </row>
    <row r="17" customFormat="false" ht="12.8" hidden="false" customHeight="false" outlineLevel="0" collapsed="false">
      <c r="A17" s="52" t="s">
        <v>22</v>
      </c>
      <c r="B17" s="46" t="n">
        <v>193850</v>
      </c>
      <c r="C17" s="46" t="n">
        <f aca="false">C$4*$B17</f>
        <v>203542.5</v>
      </c>
      <c r="D17" s="46" t="n">
        <f aca="false">D$4*$B17</f>
        <v>198696.25</v>
      </c>
      <c r="E17" s="46" t="n">
        <f aca="false">E$4*$B17</f>
        <v>195788.5</v>
      </c>
      <c r="F17" s="46" t="n">
        <v>489010</v>
      </c>
      <c r="G17" s="46" t="n">
        <f aca="false">G$4*$F17</f>
        <v>513460.5</v>
      </c>
      <c r="H17" s="46" t="n">
        <f aca="false">H$4*$F17</f>
        <v>501235.25</v>
      </c>
      <c r="I17" s="46" t="n">
        <f aca="false">I$4*$F17</f>
        <v>493900.1</v>
      </c>
      <c r="J17" s="46" t="n">
        <v>58945</v>
      </c>
      <c r="K17" s="46" t="n">
        <f aca="false">K$4*$J17</f>
        <v>61892.25</v>
      </c>
      <c r="L17" s="46" t="n">
        <f aca="false">L$4*$J17</f>
        <v>60418.625</v>
      </c>
      <c r="M17" s="46" t="n">
        <f aca="false">M$4*$J17</f>
        <v>59534.45</v>
      </c>
      <c r="N17" s="46" t="n">
        <v>5415</v>
      </c>
      <c r="O17" s="53" t="n">
        <f aca="false">O$4*$N17</f>
        <v>5685.75</v>
      </c>
      <c r="P17" s="53" t="n">
        <f aca="false">P$4*$N17</f>
        <v>5550.375</v>
      </c>
      <c r="Q17" s="53" t="n">
        <f aca="false">Q$4*$N17</f>
        <v>5469.15</v>
      </c>
      <c r="R17" s="46" t="n">
        <v>248722</v>
      </c>
      <c r="S17" s="46" t="n">
        <f aca="false">S$4*$R17</f>
        <v>261158.1</v>
      </c>
      <c r="T17" s="46" t="n">
        <f aca="false">T$4*$R17</f>
        <v>254940.05</v>
      </c>
      <c r="U17" s="46" t="n">
        <f aca="false">U$4*$R17</f>
        <v>251209.22</v>
      </c>
      <c r="V17" s="46" t="n">
        <v>414408</v>
      </c>
      <c r="W17" s="46" t="n">
        <f aca="false">W$4*$V17</f>
        <v>435128.4</v>
      </c>
      <c r="X17" s="46" t="n">
        <f aca="false">X$4*$V17</f>
        <v>424768.2</v>
      </c>
      <c r="Y17" s="46" t="n">
        <f aca="false">Y$4*$V17</f>
        <v>418552.08</v>
      </c>
      <c r="Z17" s="46" t="n">
        <v>0</v>
      </c>
      <c r="AA17" s="46" t="n">
        <f aca="false">AA$4*$Z17</f>
        <v>0</v>
      </c>
      <c r="AB17" s="46" t="n">
        <f aca="false">AB$4*$Z17</f>
        <v>0</v>
      </c>
      <c r="AC17" s="46" t="n">
        <f aca="false">AC$4*$Z17</f>
        <v>0</v>
      </c>
    </row>
    <row r="18" customFormat="false" ht="12.8" hidden="false" customHeight="false" outlineLevel="0" collapsed="false">
      <c r="A18" s="52" t="s">
        <v>23</v>
      </c>
      <c r="B18" s="46" t="n">
        <v>524844</v>
      </c>
      <c r="C18" s="46" t="n">
        <f aca="false">C$4*$B18</f>
        <v>551086.2</v>
      </c>
      <c r="D18" s="46" t="n">
        <f aca="false">D$4*$B18</f>
        <v>537965.1</v>
      </c>
      <c r="E18" s="46" t="n">
        <f aca="false">E$4*$B18</f>
        <v>530092.44</v>
      </c>
      <c r="F18" s="46" t="n">
        <v>161398</v>
      </c>
      <c r="G18" s="46" t="n">
        <f aca="false">G$4*$F18</f>
        <v>169467.9</v>
      </c>
      <c r="H18" s="46" t="n">
        <f aca="false">H$4*$F18</f>
        <v>165432.95</v>
      </c>
      <c r="I18" s="46" t="n">
        <f aca="false">I$4*$F18</f>
        <v>163011.98</v>
      </c>
      <c r="J18" s="46" t="n">
        <v>732512</v>
      </c>
      <c r="K18" s="46" t="n">
        <f aca="false">K$4*$J18</f>
        <v>769137.6</v>
      </c>
      <c r="L18" s="46" t="n">
        <f aca="false">L$4*$J18</f>
        <v>750824.8</v>
      </c>
      <c r="M18" s="46" t="n">
        <f aca="false">M$4*$J18</f>
        <v>739837.12</v>
      </c>
      <c r="N18" s="46" t="n">
        <v>517337</v>
      </c>
      <c r="O18" s="53" t="n">
        <f aca="false">O$4*$N18</f>
        <v>543203.85</v>
      </c>
      <c r="P18" s="53" t="n">
        <f aca="false">P$4*$N18</f>
        <v>530270.425</v>
      </c>
      <c r="Q18" s="53" t="n">
        <f aca="false">Q$4*$N18</f>
        <v>522510.37</v>
      </c>
      <c r="R18" s="46" t="n">
        <v>549033</v>
      </c>
      <c r="S18" s="46" t="n">
        <f aca="false">S$4*$R18</f>
        <v>576484.65</v>
      </c>
      <c r="T18" s="46" t="n">
        <f aca="false">T$4*$R18</f>
        <v>562758.825</v>
      </c>
      <c r="U18" s="46" t="n">
        <f aca="false">U$4*$R18</f>
        <v>554523.33</v>
      </c>
      <c r="V18" s="46" t="n">
        <v>207574</v>
      </c>
      <c r="W18" s="46" t="n">
        <f aca="false">W$4*$V18</f>
        <v>217952.7</v>
      </c>
      <c r="X18" s="46" t="n">
        <f aca="false">X$4*$V18</f>
        <v>212763.35</v>
      </c>
      <c r="Y18" s="46" t="n">
        <f aca="false">Y$4*$V18</f>
        <v>209649.74</v>
      </c>
      <c r="Z18" s="46" t="n">
        <v>0</v>
      </c>
      <c r="AA18" s="46" t="n">
        <f aca="false">AA$4*$Z18</f>
        <v>0</v>
      </c>
      <c r="AB18" s="46" t="n">
        <f aca="false">AB$4*$Z18</f>
        <v>0</v>
      </c>
      <c r="AC18" s="46" t="n">
        <f aca="false">AC$4*$Z18</f>
        <v>0</v>
      </c>
    </row>
    <row r="19" customFormat="false" ht="12.8" hidden="false" customHeight="false" outlineLevel="0" collapsed="false">
      <c r="A19" s="52" t="s">
        <v>24</v>
      </c>
      <c r="B19" s="46" t="n">
        <v>242727</v>
      </c>
      <c r="C19" s="46" t="n">
        <f aca="false">C$4*$B19</f>
        <v>254863.35</v>
      </c>
      <c r="D19" s="46" t="n">
        <f aca="false">D$4*$B19</f>
        <v>248795.175</v>
      </c>
      <c r="E19" s="46" t="n">
        <f aca="false">E$4*$B19</f>
        <v>245154.27</v>
      </c>
      <c r="F19" s="46" t="n">
        <v>237995</v>
      </c>
      <c r="G19" s="46" t="n">
        <f aca="false">G$4*$F19</f>
        <v>249894.75</v>
      </c>
      <c r="H19" s="46" t="n">
        <f aca="false">H$4*$F19</f>
        <v>243944.875</v>
      </c>
      <c r="I19" s="46" t="n">
        <f aca="false">I$4*$F19</f>
        <v>240374.95</v>
      </c>
      <c r="J19" s="46" t="n">
        <v>134830</v>
      </c>
      <c r="K19" s="46" t="n">
        <f aca="false">K$4*$J19</f>
        <v>141571.5</v>
      </c>
      <c r="L19" s="46" t="n">
        <f aca="false">L$4*$J19</f>
        <v>138200.75</v>
      </c>
      <c r="M19" s="46" t="n">
        <f aca="false">M$4*$J19</f>
        <v>136178.3</v>
      </c>
      <c r="N19" s="46" t="n">
        <v>686105</v>
      </c>
      <c r="O19" s="53" t="n">
        <f aca="false">O$4*$N19</f>
        <v>720410.25</v>
      </c>
      <c r="P19" s="53" t="n">
        <f aca="false">P$4*$N19</f>
        <v>703257.625</v>
      </c>
      <c r="Q19" s="53" t="n">
        <f aca="false">Q$4*$N19</f>
        <v>692966.05</v>
      </c>
      <c r="R19" s="46" t="n">
        <v>748749</v>
      </c>
      <c r="S19" s="46" t="n">
        <f aca="false">S$4*$R19</f>
        <v>786186.45</v>
      </c>
      <c r="T19" s="46" t="n">
        <f aca="false">T$4*$R19</f>
        <v>767467.725</v>
      </c>
      <c r="U19" s="46" t="n">
        <f aca="false">U$4*$R19</f>
        <v>756236.49</v>
      </c>
      <c r="V19" s="46" t="n">
        <v>102729</v>
      </c>
      <c r="W19" s="46" t="n">
        <f aca="false">W$4*$V19</f>
        <v>107865.45</v>
      </c>
      <c r="X19" s="46" t="n">
        <f aca="false">X$4*$V19</f>
        <v>105297.225</v>
      </c>
      <c r="Y19" s="46" t="n">
        <f aca="false">Y$4*$V19</f>
        <v>103756.29</v>
      </c>
      <c r="Z19" s="46" t="n">
        <v>0</v>
      </c>
      <c r="AA19" s="46" t="n">
        <f aca="false">AA$4*$Z19</f>
        <v>0</v>
      </c>
      <c r="AB19" s="46" t="n">
        <f aca="false">AB$4*$Z19</f>
        <v>0</v>
      </c>
      <c r="AC19" s="46" t="n">
        <f aca="false">AC$4*$Z19</f>
        <v>0</v>
      </c>
    </row>
    <row r="20" customFormat="false" ht="12.8" hidden="false" customHeight="false" outlineLevel="0" collapsed="false">
      <c r="A20" s="52" t="s">
        <v>25</v>
      </c>
      <c r="B20" s="46" t="n">
        <v>327308</v>
      </c>
      <c r="C20" s="46" t="n">
        <f aca="false">C$4*$B20</f>
        <v>343673.4</v>
      </c>
      <c r="D20" s="46" t="n">
        <f aca="false">D$4*$B20</f>
        <v>335490.7</v>
      </c>
      <c r="E20" s="46" t="n">
        <f aca="false">E$4*$B20</f>
        <v>330581.08</v>
      </c>
      <c r="F20" s="46" t="n">
        <v>487019</v>
      </c>
      <c r="G20" s="46" t="n">
        <f aca="false">G$4*$F20</f>
        <v>511369.95</v>
      </c>
      <c r="H20" s="46" t="n">
        <f aca="false">H$4*$F20</f>
        <v>499194.475</v>
      </c>
      <c r="I20" s="46" t="n">
        <f aca="false">I$4*$F20</f>
        <v>491889.19</v>
      </c>
      <c r="J20" s="46" t="n">
        <v>141395</v>
      </c>
      <c r="K20" s="46" t="n">
        <f aca="false">K$4*$J20</f>
        <v>148464.75</v>
      </c>
      <c r="L20" s="46" t="n">
        <f aca="false">L$4*$J20</f>
        <v>144929.875</v>
      </c>
      <c r="M20" s="46" t="n">
        <f aca="false">M$4*$J20</f>
        <v>142808.95</v>
      </c>
      <c r="N20" s="46" t="n">
        <v>495674</v>
      </c>
      <c r="O20" s="53" t="n">
        <f aca="false">O$4*$N20</f>
        <v>520457.7</v>
      </c>
      <c r="P20" s="53" t="n">
        <f aca="false">P$4*$N20</f>
        <v>508065.85</v>
      </c>
      <c r="Q20" s="53" t="n">
        <f aca="false">Q$4*$N20</f>
        <v>500630.74</v>
      </c>
      <c r="R20" s="46" t="n">
        <v>399130</v>
      </c>
      <c r="S20" s="46" t="n">
        <f aca="false">S$4*$R20</f>
        <v>419086.5</v>
      </c>
      <c r="T20" s="46" t="n">
        <f aca="false">T$4*$R20</f>
        <v>409108.25</v>
      </c>
      <c r="U20" s="46" t="n">
        <f aca="false">U$4*$R20</f>
        <v>403121.3</v>
      </c>
      <c r="V20" s="46" t="n">
        <v>273738</v>
      </c>
      <c r="W20" s="46" t="n">
        <f aca="false">W$4*$V20</f>
        <v>287424.9</v>
      </c>
      <c r="X20" s="46" t="n">
        <f aca="false">X$4*$V20</f>
        <v>280581.45</v>
      </c>
      <c r="Y20" s="46" t="n">
        <f aca="false">Y$4*$V20</f>
        <v>276475.38</v>
      </c>
      <c r="Z20" s="46" t="n">
        <v>0</v>
      </c>
      <c r="AA20" s="46" t="n">
        <f aca="false">AA$4*$Z20</f>
        <v>0</v>
      </c>
      <c r="AB20" s="46" t="n">
        <f aca="false">AB$4*$Z20</f>
        <v>0</v>
      </c>
      <c r="AC20" s="46" t="n">
        <f aca="false">AC$4*$Z20</f>
        <v>0</v>
      </c>
    </row>
    <row r="21" customFormat="false" ht="12.8" hidden="false" customHeight="false" outlineLevel="0" collapsed="false">
      <c r="A21" s="54" t="s">
        <v>26</v>
      </c>
      <c r="B21" s="49" t="n">
        <v>237079</v>
      </c>
      <c r="C21" s="49" t="n">
        <f aca="false">C$4*$B21</f>
        <v>248932.95</v>
      </c>
      <c r="D21" s="49" t="n">
        <f aca="false">D$4*$B21</f>
        <v>243005.975</v>
      </c>
      <c r="E21" s="49" t="n">
        <f aca="false">E$4*$B21</f>
        <v>239449.79</v>
      </c>
      <c r="F21" s="49" t="n">
        <v>178642</v>
      </c>
      <c r="G21" s="49" t="n">
        <f aca="false">G$4*$F21</f>
        <v>187574.1</v>
      </c>
      <c r="H21" s="49" t="n">
        <f aca="false">H$4*$F21</f>
        <v>183108.05</v>
      </c>
      <c r="I21" s="49" t="n">
        <f aca="false">I$4*$F21</f>
        <v>180428.42</v>
      </c>
      <c r="J21" s="49" t="n">
        <v>318271</v>
      </c>
      <c r="K21" s="49" t="n">
        <f aca="false">K$4*$J21</f>
        <v>334184.55</v>
      </c>
      <c r="L21" s="49" t="n">
        <f aca="false">L$4*$J21</f>
        <v>326227.775</v>
      </c>
      <c r="M21" s="49" t="n">
        <f aca="false">M$4*$J21</f>
        <v>321453.71</v>
      </c>
      <c r="N21" s="49" t="n">
        <v>427971</v>
      </c>
      <c r="O21" s="55" t="n">
        <f aca="false">O$4*$N21</f>
        <v>449369.55</v>
      </c>
      <c r="P21" s="55" t="n">
        <f aca="false">P$4*$N21</f>
        <v>438670.275</v>
      </c>
      <c r="Q21" s="55" t="n">
        <f aca="false">Q$4*$N21</f>
        <v>432250.71</v>
      </c>
      <c r="R21" s="49" t="n">
        <v>41635</v>
      </c>
      <c r="S21" s="49" t="n">
        <f aca="false">S$4*$R21</f>
        <v>43716.75</v>
      </c>
      <c r="T21" s="49" t="n">
        <f aca="false">T$4*$R21</f>
        <v>42675.875</v>
      </c>
      <c r="U21" s="49" t="n">
        <f aca="false">U$4*$R21</f>
        <v>42051.35</v>
      </c>
      <c r="V21" s="49" t="n">
        <v>275888</v>
      </c>
      <c r="W21" s="49" t="n">
        <f aca="false">W$4*$V21</f>
        <v>289682.4</v>
      </c>
      <c r="X21" s="49" t="n">
        <f aca="false">X$4*$V21</f>
        <v>282785.2</v>
      </c>
      <c r="Y21" s="49" t="n">
        <f aca="false">Y$4*$V21</f>
        <v>278646.88</v>
      </c>
      <c r="Z21" s="49" t="n">
        <v>0</v>
      </c>
      <c r="AA21" s="49" t="n">
        <f aca="false">AA$4*$Z21</f>
        <v>0</v>
      </c>
      <c r="AB21" s="49" t="n">
        <f aca="false">AB$4*$Z21</f>
        <v>0</v>
      </c>
      <c r="AC21" s="49" t="n">
        <f aca="false">AC$4*$Z21</f>
        <v>0</v>
      </c>
    </row>
    <row r="24" customFormat="false" ht="12.8" hidden="false" customHeight="false" outlineLevel="0" collapsed="false">
      <c r="A24" s="12" t="s">
        <v>27</v>
      </c>
      <c r="B24" s="0" t="n">
        <f aca="false">MIN(B5:B21)</f>
        <v>53295</v>
      </c>
      <c r="F24" s="0" t="n">
        <f aca="false">MIN(F5:F21)</f>
        <v>11253</v>
      </c>
      <c r="J24" s="0" t="n">
        <f aca="false">MIN(J5:J21)</f>
        <v>58945</v>
      </c>
      <c r="N24" s="0" t="n">
        <f aca="false">MIN(N5:N21)</f>
        <v>5415</v>
      </c>
      <c r="R24" s="0" t="n">
        <f aca="false">MIN(R5:R21)</f>
        <v>41635</v>
      </c>
      <c r="V24" s="0" t="n">
        <f aca="false">MIN(V5:V21)</f>
        <v>39815</v>
      </c>
      <c r="Z24" s="0" t="n">
        <f aca="false">MIN(Z5:Z21)</f>
        <v>0</v>
      </c>
    </row>
    <row r="28" customFormat="false" ht="12.8" hidden="false" customHeight="false" outlineLevel="0" collapsed="false">
      <c r="A28" s="41"/>
      <c r="B28" s="3" t="s">
        <v>0</v>
      </c>
      <c r="C28" s="3"/>
      <c r="D28" s="3"/>
      <c r="E28" s="3"/>
      <c r="F28" s="3" t="s">
        <v>1</v>
      </c>
      <c r="G28" s="3"/>
      <c r="H28" s="3"/>
      <c r="I28" s="3"/>
      <c r="J28" s="3" t="s">
        <v>2</v>
      </c>
      <c r="K28" s="3"/>
      <c r="L28" s="3"/>
      <c r="M28" s="3"/>
      <c r="N28" s="3" t="s">
        <v>3</v>
      </c>
      <c r="O28" s="3"/>
      <c r="P28" s="3"/>
      <c r="Q28" s="3"/>
      <c r="R28" s="3" t="s">
        <v>4</v>
      </c>
      <c r="S28" s="3"/>
      <c r="T28" s="3"/>
      <c r="U28" s="3"/>
      <c r="V28" s="3" t="s">
        <v>5</v>
      </c>
      <c r="W28" s="3"/>
      <c r="X28" s="3"/>
      <c r="Y28" s="3"/>
      <c r="Z28" s="3" t="s">
        <v>6</v>
      </c>
      <c r="AA28" s="3"/>
      <c r="AB28" s="3"/>
      <c r="AC28" s="3"/>
    </row>
    <row r="29" customFormat="false" ht="12.8" hidden="false" customHeight="false" outlineLevel="0" collapsed="false">
      <c r="A29" s="42"/>
      <c r="B29" s="43" t="s">
        <v>63</v>
      </c>
      <c r="C29" s="44" t="s">
        <v>41</v>
      </c>
      <c r="D29" s="44"/>
      <c r="E29" s="44"/>
      <c r="F29" s="43" t="s">
        <v>63</v>
      </c>
      <c r="G29" s="44" t="s">
        <v>41</v>
      </c>
      <c r="H29" s="44"/>
      <c r="I29" s="44"/>
      <c r="J29" s="43" t="s">
        <v>63</v>
      </c>
      <c r="K29" s="44" t="s">
        <v>41</v>
      </c>
      <c r="L29" s="44"/>
      <c r="M29" s="44"/>
      <c r="N29" s="43" t="s">
        <v>63</v>
      </c>
      <c r="O29" s="44" t="s">
        <v>41</v>
      </c>
      <c r="P29" s="44"/>
      <c r="Q29" s="44"/>
      <c r="R29" s="43" t="s">
        <v>63</v>
      </c>
      <c r="S29" s="44" t="s">
        <v>41</v>
      </c>
      <c r="T29" s="44"/>
      <c r="U29" s="44"/>
      <c r="V29" s="43" t="s">
        <v>63</v>
      </c>
      <c r="W29" s="44" t="s">
        <v>41</v>
      </c>
      <c r="X29" s="44"/>
      <c r="Y29" s="44"/>
      <c r="Z29" s="43" t="s">
        <v>63</v>
      </c>
      <c r="AA29" s="44" t="s">
        <v>41</v>
      </c>
      <c r="AB29" s="44"/>
      <c r="AC29" s="44"/>
      <c r="AV29" s="5"/>
      <c r="AW29" s="5"/>
    </row>
    <row r="30" customFormat="false" ht="12.8" hidden="false" customHeight="false" outlineLevel="0" collapsed="false">
      <c r="A30" s="42"/>
      <c r="B30" s="43"/>
      <c r="C30" s="45" t="n">
        <v>1</v>
      </c>
      <c r="D30" s="45" t="n">
        <v>0.5</v>
      </c>
      <c r="E30" s="45" t="n">
        <v>0.25</v>
      </c>
      <c r="F30" s="43"/>
      <c r="G30" s="45" t="n">
        <v>1</v>
      </c>
      <c r="H30" s="45" t="n">
        <v>0.5</v>
      </c>
      <c r="I30" s="45" t="n">
        <v>0.25</v>
      </c>
      <c r="J30" s="43"/>
      <c r="K30" s="45" t="n">
        <v>1</v>
      </c>
      <c r="L30" s="45" t="n">
        <v>0.5</v>
      </c>
      <c r="M30" s="45" t="n">
        <v>0.25</v>
      </c>
      <c r="N30" s="43"/>
      <c r="O30" s="45" t="n">
        <v>1</v>
      </c>
      <c r="P30" s="45" t="n">
        <v>0.5</v>
      </c>
      <c r="Q30" s="45" t="n">
        <v>0.25</v>
      </c>
      <c r="R30" s="43"/>
      <c r="S30" s="45" t="n">
        <v>1</v>
      </c>
      <c r="T30" s="45" t="n">
        <v>0.5</v>
      </c>
      <c r="U30" s="45" t="n">
        <v>0.25</v>
      </c>
      <c r="V30" s="43"/>
      <c r="W30" s="45" t="n">
        <v>1</v>
      </c>
      <c r="X30" s="45" t="n">
        <v>0.5</v>
      </c>
      <c r="Y30" s="45" t="n">
        <v>0.25</v>
      </c>
      <c r="Z30" s="43"/>
      <c r="AA30" s="45" t="n">
        <v>1</v>
      </c>
      <c r="AB30" s="45" t="n">
        <v>0.5</v>
      </c>
      <c r="AC30" s="45" t="n">
        <v>0.25</v>
      </c>
    </row>
    <row r="31" customFormat="false" ht="12.8" hidden="false" customHeight="false" outlineLevel="0" collapsed="false">
      <c r="A31" s="46"/>
      <c r="B31" s="43"/>
      <c r="C31" s="47" t="n">
        <v>1.05</v>
      </c>
      <c r="D31" s="47" t="n">
        <v>1.025</v>
      </c>
      <c r="E31" s="47" t="n">
        <v>1.01</v>
      </c>
      <c r="F31" s="43"/>
      <c r="G31" s="47" t="n">
        <v>1.05</v>
      </c>
      <c r="H31" s="47" t="n">
        <v>1.025</v>
      </c>
      <c r="I31" s="47" t="n">
        <v>1.01</v>
      </c>
      <c r="J31" s="43"/>
      <c r="K31" s="47" t="n">
        <v>1.05</v>
      </c>
      <c r="L31" s="47" t="n">
        <v>1.025</v>
      </c>
      <c r="M31" s="47" t="n">
        <v>1.01</v>
      </c>
      <c r="N31" s="43"/>
      <c r="O31" s="47" t="n">
        <v>1.05</v>
      </c>
      <c r="P31" s="47" t="n">
        <v>1.025</v>
      </c>
      <c r="Q31" s="47" t="n">
        <v>1.01</v>
      </c>
      <c r="R31" s="43"/>
      <c r="S31" s="47" t="n">
        <v>1.05</v>
      </c>
      <c r="T31" s="47" t="n">
        <v>1.025</v>
      </c>
      <c r="U31" s="47" t="n">
        <v>1.01</v>
      </c>
      <c r="V31" s="43"/>
      <c r="W31" s="47" t="n">
        <v>1.05</v>
      </c>
      <c r="X31" s="47" t="n">
        <v>1.025</v>
      </c>
      <c r="Y31" s="47" t="n">
        <v>1.01</v>
      </c>
      <c r="Z31" s="43"/>
      <c r="AA31" s="47" t="n">
        <v>1.05</v>
      </c>
      <c r="AB31" s="47" t="n">
        <v>1.025</v>
      </c>
      <c r="AC31" s="47" t="n">
        <v>1.01</v>
      </c>
    </row>
    <row r="32" customFormat="false" ht="12.8" hidden="false" customHeight="false" outlineLevel="0" collapsed="false">
      <c r="A32" s="52" t="s">
        <v>10</v>
      </c>
      <c r="B32" s="46" t="n">
        <v>661096</v>
      </c>
      <c r="C32" s="46" t="n">
        <f aca="false">C$4*$B32</f>
        <v>694150.8</v>
      </c>
      <c r="D32" s="46" t="n">
        <f aca="false">D$4*$B32/2</f>
        <v>338811.7</v>
      </c>
      <c r="E32" s="46" t="n">
        <f aca="false">E$4*$B32/4</f>
        <v>166926.74</v>
      </c>
      <c r="F32" s="46" t="n">
        <v>197917</v>
      </c>
      <c r="G32" s="46" t="n">
        <f aca="false">G$4*$F32</f>
        <v>207812.85</v>
      </c>
      <c r="H32" s="46" t="n">
        <f aca="false">H$4*$F32/2</f>
        <v>101432.4625</v>
      </c>
      <c r="I32" s="46" t="n">
        <f aca="false">I$4*$F32/4</f>
        <v>49974.0425</v>
      </c>
      <c r="J32" s="46" t="n">
        <v>459597</v>
      </c>
      <c r="K32" s="46" t="n">
        <f aca="false">K$4*$J32</f>
        <v>482576.85</v>
      </c>
      <c r="L32" s="46" t="n">
        <f aca="false">L$4*$J32/2</f>
        <v>235543.4625</v>
      </c>
      <c r="M32" s="46" t="n">
        <f aca="false">M$4*$J32/4</f>
        <v>116048.2425</v>
      </c>
      <c r="N32" s="46" t="n">
        <v>161924</v>
      </c>
      <c r="O32" s="53" t="n">
        <f aca="false">O$4*$N32</f>
        <v>170020.2</v>
      </c>
      <c r="P32" s="53" t="n">
        <f aca="false">P$4*$N32/2</f>
        <v>82986.05</v>
      </c>
      <c r="Q32" s="53" t="n">
        <f aca="false">Q$4*$N32/4</f>
        <v>40885.81</v>
      </c>
      <c r="R32" s="46" t="n">
        <v>706829</v>
      </c>
      <c r="S32" s="46" t="n">
        <f aca="false">S$4*$R32</f>
        <v>742170.45</v>
      </c>
      <c r="T32" s="46" t="n">
        <f aca="false">T$4*$R32/2</f>
        <v>362249.8625</v>
      </c>
      <c r="U32" s="46" t="n">
        <f aca="false">U$4*$R32/4</f>
        <v>178474.3225</v>
      </c>
      <c r="V32" s="46" t="n">
        <v>498669</v>
      </c>
      <c r="W32" s="46" t="n">
        <f aca="false">W$4*$V32</f>
        <v>523602.45</v>
      </c>
      <c r="X32" s="46" t="n">
        <f aca="false">X$4*$V32/2</f>
        <v>255567.8625</v>
      </c>
      <c r="Y32" s="46" t="n">
        <f aca="false">Y$4*$V32/4</f>
        <v>125913.9225</v>
      </c>
      <c r="Z32" s="46" t="n">
        <v>998669</v>
      </c>
      <c r="AA32" s="46" t="n">
        <f aca="false">AA$4*$Z32</f>
        <v>1048602.45</v>
      </c>
      <c r="AB32" s="46" t="n">
        <f aca="false">AB$4*$Z32/2</f>
        <v>511817.8625</v>
      </c>
      <c r="AC32" s="46" t="n">
        <f aca="false">AC$4*$Z32/4</f>
        <v>252163.9225</v>
      </c>
    </row>
    <row r="33" customFormat="false" ht="12.8" hidden="false" customHeight="false" outlineLevel="0" collapsed="false">
      <c r="A33" s="52" t="s">
        <v>11</v>
      </c>
      <c r="B33" s="46" t="n">
        <v>702645</v>
      </c>
      <c r="C33" s="46" t="n">
        <f aca="false">C$4*$B33</f>
        <v>737777.25</v>
      </c>
      <c r="D33" s="46" t="n">
        <f aca="false">D$4*$B33/2</f>
        <v>360105.5625</v>
      </c>
      <c r="E33" s="46" t="n">
        <f aca="false">E$4*$B33/4</f>
        <v>177417.8625</v>
      </c>
      <c r="F33" s="46" t="n">
        <v>673743</v>
      </c>
      <c r="G33" s="46" t="n">
        <f aca="false">G$4*$F33</f>
        <v>707430.15</v>
      </c>
      <c r="H33" s="46" t="n">
        <f aca="false">H$4*$F33/2</f>
        <v>345293.2875</v>
      </c>
      <c r="I33" s="46" t="n">
        <f aca="false">I$4*$F33/4</f>
        <v>170120.1075</v>
      </c>
      <c r="J33" s="46" t="n">
        <v>282577</v>
      </c>
      <c r="K33" s="46" t="n">
        <f aca="false">K$4*$J33</f>
        <v>296705.85</v>
      </c>
      <c r="L33" s="46" t="n">
        <f aca="false">L$4*$J33/2</f>
        <v>144820.7125</v>
      </c>
      <c r="M33" s="46" t="n">
        <f aca="false">M$4*$J33/4</f>
        <v>71350.6925</v>
      </c>
      <c r="N33" s="46" t="n">
        <v>155055</v>
      </c>
      <c r="O33" s="53" t="n">
        <f aca="false">O$4*$N33</f>
        <v>162807.75</v>
      </c>
      <c r="P33" s="53" t="n">
        <f aca="false">P$4*$N33/2</f>
        <v>79465.6875</v>
      </c>
      <c r="Q33" s="53" t="n">
        <f aca="false">Q$4*$N33/4</f>
        <v>39151.3875</v>
      </c>
      <c r="R33" s="46" t="n">
        <v>169181</v>
      </c>
      <c r="S33" s="46" t="n">
        <f aca="false">S$4*$R33</f>
        <v>177640.05</v>
      </c>
      <c r="T33" s="46" t="n">
        <f aca="false">T$4*$R33/2</f>
        <v>86705.2625</v>
      </c>
      <c r="U33" s="46" t="n">
        <f aca="false">U$4*$R33/4</f>
        <v>42718.2025</v>
      </c>
      <c r="V33" s="46" t="n">
        <v>61684</v>
      </c>
      <c r="W33" s="46" t="n">
        <f aca="false">W$4*$V33</f>
        <v>64768.2</v>
      </c>
      <c r="X33" s="46" t="n">
        <f aca="false">X$4*$V33/2</f>
        <v>31613.05</v>
      </c>
      <c r="Y33" s="46" t="n">
        <f aca="false">Y$4*$V33/4</f>
        <v>15575.21</v>
      </c>
      <c r="Z33" s="46" t="n">
        <v>0</v>
      </c>
      <c r="AA33" s="46" t="n">
        <f aca="false">AA$4*$Z33</f>
        <v>0</v>
      </c>
      <c r="AB33" s="46" t="n">
        <f aca="false">AB$4*$Z33/2</f>
        <v>0</v>
      </c>
      <c r="AC33" s="46" t="n">
        <f aca="false">AC$4*$Z33/4</f>
        <v>0</v>
      </c>
    </row>
    <row r="34" customFormat="false" ht="12.8" hidden="false" customHeight="false" outlineLevel="0" collapsed="false">
      <c r="A34" s="52" t="s">
        <v>12</v>
      </c>
      <c r="B34" s="46" t="n">
        <v>334348</v>
      </c>
      <c r="C34" s="46" t="n">
        <f aca="false">C$4*$B34</f>
        <v>351065.4</v>
      </c>
      <c r="D34" s="46" t="n">
        <f aca="false">D$4*$B34/2</f>
        <v>171353.35</v>
      </c>
      <c r="E34" s="46" t="n">
        <f aca="false">E$4*$B34/4</f>
        <v>84422.87</v>
      </c>
      <c r="F34" s="46" t="n">
        <v>167629</v>
      </c>
      <c r="G34" s="46" t="n">
        <f aca="false">G$4*$F34</f>
        <v>176010.45</v>
      </c>
      <c r="H34" s="46" t="n">
        <f aca="false">H$4*$F34/2</f>
        <v>85909.8625</v>
      </c>
      <c r="I34" s="46" t="n">
        <f aca="false">I$4*$F34/4</f>
        <v>42326.3225</v>
      </c>
      <c r="J34" s="46" t="n">
        <v>128533</v>
      </c>
      <c r="K34" s="46" t="n">
        <f aca="false">K$4*$J34</f>
        <v>134959.65</v>
      </c>
      <c r="L34" s="46" t="n">
        <f aca="false">L$4*$J34/2</f>
        <v>65873.1625</v>
      </c>
      <c r="M34" s="46" t="n">
        <f aca="false">M$4*$J34/4</f>
        <v>32454.5825</v>
      </c>
      <c r="N34" s="46" t="n">
        <v>149070</v>
      </c>
      <c r="O34" s="53" t="n">
        <f aca="false">O$4*$N34</f>
        <v>156523.5</v>
      </c>
      <c r="P34" s="53" t="n">
        <f aca="false">P$4*$N34/2</f>
        <v>76398.375</v>
      </c>
      <c r="Q34" s="53" t="n">
        <f aca="false">Q$4*$N34/4</f>
        <v>37640.175</v>
      </c>
      <c r="R34" s="46" t="n">
        <v>140964</v>
      </c>
      <c r="S34" s="46" t="n">
        <f aca="false">S$4*$R34</f>
        <v>148012.2</v>
      </c>
      <c r="T34" s="46" t="n">
        <f aca="false">T$4*$R34/2</f>
        <v>72244.05</v>
      </c>
      <c r="U34" s="46" t="n">
        <f aca="false">U$4*$R34/4</f>
        <v>35593.41</v>
      </c>
      <c r="V34" s="46" t="n">
        <v>275021</v>
      </c>
      <c r="W34" s="46" t="n">
        <f aca="false">W$4*$V34</f>
        <v>288772.05</v>
      </c>
      <c r="X34" s="46" t="n">
        <f aca="false">X$4*$V34/2</f>
        <v>140948.2625</v>
      </c>
      <c r="Y34" s="46" t="n">
        <f aca="false">Y$4*$V34/4</f>
        <v>69442.8025</v>
      </c>
      <c r="Z34" s="46" t="n">
        <v>0</v>
      </c>
      <c r="AA34" s="46" t="n">
        <f aca="false">AA$4*$Z34</f>
        <v>0</v>
      </c>
      <c r="AB34" s="46" t="n">
        <f aca="false">AB$4*$Z34/2</f>
        <v>0</v>
      </c>
      <c r="AC34" s="46" t="n">
        <f aca="false">AC$4*$Z34/4</f>
        <v>0</v>
      </c>
    </row>
    <row r="35" customFormat="false" ht="12.8" hidden="false" customHeight="false" outlineLevel="0" collapsed="false">
      <c r="A35" s="52" t="s">
        <v>13</v>
      </c>
      <c r="B35" s="46" t="n">
        <v>549022</v>
      </c>
      <c r="C35" s="46" t="n">
        <f aca="false">C$4*$B35</f>
        <v>576473.1</v>
      </c>
      <c r="D35" s="46" t="n">
        <f aca="false">D$4*$B35/2</f>
        <v>281373.775</v>
      </c>
      <c r="E35" s="46" t="n">
        <f aca="false">E$4*$B35/4</f>
        <v>138628.055</v>
      </c>
      <c r="F35" s="46" t="n">
        <v>146267</v>
      </c>
      <c r="G35" s="46" t="n">
        <f aca="false">G$4*$F35</f>
        <v>153580.35</v>
      </c>
      <c r="H35" s="46" t="n">
        <f aca="false">H$4*$F35/2</f>
        <v>74961.8375</v>
      </c>
      <c r="I35" s="46" t="n">
        <f aca="false">I$4*$F35/4</f>
        <v>36932.4175</v>
      </c>
      <c r="J35" s="46" t="n">
        <v>535226</v>
      </c>
      <c r="K35" s="46" t="n">
        <f aca="false">K$4*$J35</f>
        <v>561987.3</v>
      </c>
      <c r="L35" s="46" t="n">
        <f aca="false">L$4*$J35/2</f>
        <v>274303.325</v>
      </c>
      <c r="M35" s="46" t="n">
        <f aca="false">M$4*$J35/4</f>
        <v>135144.565</v>
      </c>
      <c r="N35" s="46" t="n">
        <v>439701</v>
      </c>
      <c r="O35" s="53" t="n">
        <f aca="false">O$4*$N35</f>
        <v>461686.05</v>
      </c>
      <c r="P35" s="53" t="n">
        <f aca="false">P$4*$N35/2</f>
        <v>225346.7625</v>
      </c>
      <c r="Q35" s="53" t="n">
        <f aca="false">Q$4*$N35/4</f>
        <v>111024.5025</v>
      </c>
      <c r="R35" s="46" t="n">
        <v>221449</v>
      </c>
      <c r="S35" s="46" t="n">
        <f aca="false">S$4*$R35</f>
        <v>232521.45</v>
      </c>
      <c r="T35" s="46" t="n">
        <f aca="false">T$4*$R35/2</f>
        <v>113492.6125</v>
      </c>
      <c r="U35" s="46" t="n">
        <f aca="false">U$4*$R35/4</f>
        <v>55915.8725</v>
      </c>
      <c r="V35" s="46" t="n">
        <v>159073</v>
      </c>
      <c r="W35" s="46" t="n">
        <f aca="false">W$4*$V35</f>
        <v>167026.65</v>
      </c>
      <c r="X35" s="46" t="n">
        <f aca="false">X$4*$V35/2</f>
        <v>81524.9125</v>
      </c>
      <c r="Y35" s="46" t="n">
        <f aca="false">Y$4*$V35/4</f>
        <v>40165.9325</v>
      </c>
      <c r="Z35" s="46" t="n">
        <v>0</v>
      </c>
      <c r="AA35" s="46" t="n">
        <f aca="false">AA$4*$Z35</f>
        <v>0</v>
      </c>
      <c r="AB35" s="46" t="n">
        <f aca="false">AB$4*$Z35/2</f>
        <v>0</v>
      </c>
      <c r="AC35" s="46" t="n">
        <f aca="false">AC$4*$Z35/4</f>
        <v>0</v>
      </c>
    </row>
    <row r="36" customFormat="false" ht="12.8" hidden="false" customHeight="false" outlineLevel="0" collapsed="false">
      <c r="A36" s="52" t="s">
        <v>14</v>
      </c>
      <c r="B36" s="46" t="n">
        <v>98971</v>
      </c>
      <c r="C36" s="46" t="n">
        <f aca="false">C$4*$B36</f>
        <v>103919.55</v>
      </c>
      <c r="D36" s="46" t="n">
        <f aca="false">D$4*$B36/2</f>
        <v>50722.6375</v>
      </c>
      <c r="E36" s="46" t="n">
        <f aca="false">E$4*$B36/4</f>
        <v>24990.1775</v>
      </c>
      <c r="F36" s="46" t="n">
        <v>188182</v>
      </c>
      <c r="G36" s="46" t="n">
        <f aca="false">G$4*$F36</f>
        <v>197591.1</v>
      </c>
      <c r="H36" s="46" t="n">
        <f aca="false">H$4*$F36/2</f>
        <v>96443.275</v>
      </c>
      <c r="I36" s="46" t="n">
        <f aca="false">I$4*$F36/4</f>
        <v>47515.955</v>
      </c>
      <c r="J36" s="46" t="n">
        <v>326162</v>
      </c>
      <c r="K36" s="46" t="n">
        <f aca="false">K$4*$J36</f>
        <v>342470.1</v>
      </c>
      <c r="L36" s="46" t="n">
        <f aca="false">L$4*$J36/2</f>
        <v>167158.025</v>
      </c>
      <c r="M36" s="46" t="n">
        <f aca="false">M$4*$J36/4</f>
        <v>82355.905</v>
      </c>
      <c r="N36" s="46" t="n">
        <v>592120</v>
      </c>
      <c r="O36" s="53" t="n">
        <f aca="false">O$4*$N36</f>
        <v>621726</v>
      </c>
      <c r="P36" s="53" t="n">
        <f aca="false">P$4*$N36/2</f>
        <v>303461.5</v>
      </c>
      <c r="Q36" s="53" t="n">
        <f aca="false">Q$4*$N36/4</f>
        <v>149510.3</v>
      </c>
      <c r="R36" s="46" t="n">
        <v>518652</v>
      </c>
      <c r="S36" s="46" t="n">
        <f aca="false">S$4*$R36</f>
        <v>544584.6</v>
      </c>
      <c r="T36" s="46" t="n">
        <f aca="false">T$4*$R36/2</f>
        <v>265809.15</v>
      </c>
      <c r="U36" s="46" t="n">
        <f aca="false">U$4*$R36/4</f>
        <v>130959.63</v>
      </c>
      <c r="V36" s="46" t="n">
        <v>726746</v>
      </c>
      <c r="W36" s="46" t="n">
        <f aca="false">W$4*$V36</f>
        <v>763083.3</v>
      </c>
      <c r="X36" s="46" t="n">
        <f aca="false">X$4*$V36/2</f>
        <v>372457.325</v>
      </c>
      <c r="Y36" s="46" t="n">
        <f aca="false">Y$4*$V36/4</f>
        <v>183503.365</v>
      </c>
      <c r="Z36" s="46" t="n">
        <v>0</v>
      </c>
      <c r="AA36" s="46" t="n">
        <f aca="false">AA$4*$Z36</f>
        <v>0</v>
      </c>
      <c r="AB36" s="46" t="n">
        <f aca="false">AB$4*$Z36/2</f>
        <v>0</v>
      </c>
      <c r="AC36" s="46" t="n">
        <f aca="false">AC$4*$Z36/4</f>
        <v>0</v>
      </c>
    </row>
    <row r="37" customFormat="false" ht="12.8" hidden="false" customHeight="false" outlineLevel="0" collapsed="false">
      <c r="A37" s="52" t="s">
        <v>15</v>
      </c>
      <c r="B37" s="46" t="n">
        <v>701367</v>
      </c>
      <c r="C37" s="46" t="n">
        <f aca="false">C$4*$B37</f>
        <v>736435.35</v>
      </c>
      <c r="D37" s="46" t="n">
        <f aca="false">D$4*$B37/2</f>
        <v>359450.5875</v>
      </c>
      <c r="E37" s="46" t="n">
        <f aca="false">E$4*$B37/4</f>
        <v>177095.1675</v>
      </c>
      <c r="F37" s="46" t="n">
        <v>120858</v>
      </c>
      <c r="G37" s="46" t="n">
        <f aca="false">G$4*$F37</f>
        <v>126900.9</v>
      </c>
      <c r="H37" s="46" t="n">
        <f aca="false">H$4*$F37/2</f>
        <v>61939.725</v>
      </c>
      <c r="I37" s="46" t="n">
        <f aca="false">I$4*$F37/4</f>
        <v>30516.645</v>
      </c>
      <c r="J37" s="46" t="n">
        <v>370466</v>
      </c>
      <c r="K37" s="46" t="n">
        <f aca="false">K$4*$J37</f>
        <v>388989.3</v>
      </c>
      <c r="L37" s="46" t="n">
        <f aca="false">L$4*$J37/2</f>
        <v>189863.825</v>
      </c>
      <c r="M37" s="46" t="n">
        <f aca="false">M$4*$J37/4</f>
        <v>93542.665</v>
      </c>
      <c r="N37" s="46" t="n">
        <v>742169</v>
      </c>
      <c r="O37" s="53" t="n">
        <f aca="false">O$4*$N37</f>
        <v>779277.45</v>
      </c>
      <c r="P37" s="53" t="n">
        <f aca="false">P$4*$N37/2</f>
        <v>380361.6125</v>
      </c>
      <c r="Q37" s="53" t="n">
        <f aca="false">Q$4*$N37/4</f>
        <v>187397.6725</v>
      </c>
      <c r="R37" s="46" t="n">
        <v>232253</v>
      </c>
      <c r="S37" s="46" t="n">
        <f aca="false">S$4*$R37</f>
        <v>243865.65</v>
      </c>
      <c r="T37" s="46" t="n">
        <f aca="false">T$4*$R37/2</f>
        <v>119029.6625</v>
      </c>
      <c r="U37" s="46" t="n">
        <f aca="false">U$4*$R37/4</f>
        <v>58643.8825</v>
      </c>
      <c r="V37" s="46" t="n">
        <v>39815</v>
      </c>
      <c r="W37" s="46" t="n">
        <f aca="false">W$4*$V37</f>
        <v>41805.75</v>
      </c>
      <c r="X37" s="46" t="n">
        <f aca="false">X$4*$V37/2</f>
        <v>20405.1875</v>
      </c>
      <c r="Y37" s="46" t="n">
        <f aca="false">Y$4*$V37/4</f>
        <v>10053.2875</v>
      </c>
      <c r="Z37" s="46" t="n">
        <v>0</v>
      </c>
      <c r="AA37" s="46" t="n">
        <f aca="false">AA$4*$Z37</f>
        <v>0</v>
      </c>
      <c r="AB37" s="46" t="n">
        <f aca="false">AB$4*$Z37/2</f>
        <v>0</v>
      </c>
      <c r="AC37" s="46" t="n">
        <f aca="false">AC$4*$Z37/4</f>
        <v>0</v>
      </c>
    </row>
    <row r="38" customFormat="false" ht="12.8" hidden="false" customHeight="false" outlineLevel="0" collapsed="false">
      <c r="A38" s="52" t="s">
        <v>16</v>
      </c>
      <c r="B38" s="46" t="n">
        <v>516241</v>
      </c>
      <c r="C38" s="46" t="n">
        <f aca="false">C$4*$B38</f>
        <v>542053.05</v>
      </c>
      <c r="D38" s="46" t="n">
        <f aca="false">D$4*$B38/2</f>
        <v>264573.5125</v>
      </c>
      <c r="E38" s="46" t="n">
        <f aca="false">E$4*$B38/4</f>
        <v>130350.8525</v>
      </c>
      <c r="F38" s="46" t="n">
        <v>448679</v>
      </c>
      <c r="G38" s="46" t="n">
        <f aca="false">G$4*$F38</f>
        <v>471112.95</v>
      </c>
      <c r="H38" s="46" t="n">
        <f aca="false">H$4*$F38/2</f>
        <v>229947.9875</v>
      </c>
      <c r="I38" s="46" t="n">
        <f aca="false">I$4*$F38/4</f>
        <v>113291.4475</v>
      </c>
      <c r="J38" s="46" t="n">
        <v>190434</v>
      </c>
      <c r="K38" s="46" t="n">
        <f aca="false">K$4*$J38</f>
        <v>199955.7</v>
      </c>
      <c r="L38" s="46" t="n">
        <f aca="false">L$4*$J38/2</f>
        <v>97597.425</v>
      </c>
      <c r="M38" s="46" t="n">
        <f aca="false">M$4*$J38/4</f>
        <v>48084.585</v>
      </c>
      <c r="N38" s="46" t="n">
        <v>266619</v>
      </c>
      <c r="O38" s="53" t="n">
        <f aca="false">O$4*$N38</f>
        <v>279949.95</v>
      </c>
      <c r="P38" s="53" t="n">
        <f aca="false">P$4*$N38/2</f>
        <v>136642.2375</v>
      </c>
      <c r="Q38" s="53" t="n">
        <f aca="false">Q$4*$N38/4</f>
        <v>67321.2975</v>
      </c>
      <c r="R38" s="46" t="n">
        <v>78083</v>
      </c>
      <c r="S38" s="46" t="n">
        <f aca="false">S$4*$R38</f>
        <v>81987.15</v>
      </c>
      <c r="T38" s="46" t="n">
        <f aca="false">T$4*$R38/2</f>
        <v>40017.5375</v>
      </c>
      <c r="U38" s="46" t="n">
        <f aca="false">U$4*$R38/4</f>
        <v>19715.9575</v>
      </c>
      <c r="V38" s="46" t="n">
        <v>737480</v>
      </c>
      <c r="W38" s="46" t="n">
        <f aca="false">W$4*$V38</f>
        <v>774354</v>
      </c>
      <c r="X38" s="46" t="n">
        <f aca="false">X$4*$V38/2</f>
        <v>377958.5</v>
      </c>
      <c r="Y38" s="46" t="n">
        <f aca="false">Y$4*$V38/4</f>
        <v>186213.7</v>
      </c>
      <c r="Z38" s="46" t="n">
        <v>0</v>
      </c>
      <c r="AA38" s="46" t="n">
        <f aca="false">AA$4*$Z38</f>
        <v>0</v>
      </c>
      <c r="AB38" s="46" t="n">
        <f aca="false">AB$4*$Z38/2</f>
        <v>0</v>
      </c>
      <c r="AC38" s="46" t="n">
        <f aca="false">AC$4*$Z38/4</f>
        <v>0</v>
      </c>
    </row>
    <row r="39" customFormat="false" ht="12.8" hidden="false" customHeight="false" outlineLevel="0" collapsed="false">
      <c r="A39" s="52" t="s">
        <v>17</v>
      </c>
      <c r="B39" s="46" t="n">
        <v>108871</v>
      </c>
      <c r="C39" s="46" t="n">
        <f aca="false">C$4*$B39</f>
        <v>114314.55</v>
      </c>
      <c r="D39" s="46" t="n">
        <f aca="false">D$4*$B39/2</f>
        <v>55796.3875</v>
      </c>
      <c r="E39" s="46" t="n">
        <f aca="false">E$4*$B39/4</f>
        <v>27489.9275</v>
      </c>
      <c r="F39" s="46" t="n">
        <v>260536</v>
      </c>
      <c r="G39" s="46" t="n">
        <f aca="false">G$4*$F39</f>
        <v>273562.8</v>
      </c>
      <c r="H39" s="46" t="n">
        <f aca="false">H$4*$F39/2</f>
        <v>133524.7</v>
      </c>
      <c r="I39" s="46" t="n">
        <f aca="false">I$4*$F39/4</f>
        <v>65785.34</v>
      </c>
      <c r="J39" s="46" t="n">
        <v>748570</v>
      </c>
      <c r="K39" s="46" t="n">
        <f aca="false">K$4*$J39</f>
        <v>785998.5</v>
      </c>
      <c r="L39" s="46" t="n">
        <f aca="false">L$4*$J39/2</f>
        <v>383642.125</v>
      </c>
      <c r="M39" s="46" t="n">
        <f aca="false">M$4*$J39/4</f>
        <v>189013.925</v>
      </c>
      <c r="N39" s="46" t="n">
        <v>253524</v>
      </c>
      <c r="O39" s="53" t="n">
        <f aca="false">O$4*$N39</f>
        <v>266200.2</v>
      </c>
      <c r="P39" s="53" t="n">
        <f aca="false">P$4*$N39/2</f>
        <v>129931.05</v>
      </c>
      <c r="Q39" s="53" t="n">
        <f aca="false">Q$4*$N39/4</f>
        <v>64014.81</v>
      </c>
      <c r="R39" s="46" t="n">
        <v>662148</v>
      </c>
      <c r="S39" s="46" t="n">
        <f aca="false">S$4*$R39</f>
        <v>695255.4</v>
      </c>
      <c r="T39" s="46" t="n">
        <f aca="false">T$4*$R39/2</f>
        <v>339350.85</v>
      </c>
      <c r="U39" s="46" t="n">
        <f aca="false">U$4*$R39/4</f>
        <v>167192.37</v>
      </c>
      <c r="V39" s="46" t="n">
        <v>209082</v>
      </c>
      <c r="W39" s="46" t="n">
        <f aca="false">W$4*$V39</f>
        <v>219536.1</v>
      </c>
      <c r="X39" s="46" t="n">
        <f aca="false">X$4*$V39/2</f>
        <v>107154.525</v>
      </c>
      <c r="Y39" s="46" t="n">
        <f aca="false">Y$4*$V39/4</f>
        <v>52793.205</v>
      </c>
      <c r="Z39" s="46" t="n">
        <v>0</v>
      </c>
      <c r="AA39" s="46" t="n">
        <f aca="false">AA$4*$Z39</f>
        <v>0</v>
      </c>
      <c r="AB39" s="46" t="n">
        <f aca="false">AB$4*$Z39/2</f>
        <v>0</v>
      </c>
      <c r="AC39" s="46" t="n">
        <f aca="false">AC$4*$Z39/4</f>
        <v>0</v>
      </c>
    </row>
    <row r="40" customFormat="false" ht="12.8" hidden="false" customHeight="false" outlineLevel="0" collapsed="false">
      <c r="A40" s="52" t="s">
        <v>18</v>
      </c>
      <c r="B40" s="46" t="n">
        <v>355646</v>
      </c>
      <c r="C40" s="46" t="n">
        <f aca="false">C$4*$B40</f>
        <v>373428.3</v>
      </c>
      <c r="D40" s="46" t="n">
        <f aca="false">D$4*$B40/2</f>
        <v>182268.575</v>
      </c>
      <c r="E40" s="46" t="n">
        <f aca="false">E$4*$B40/4</f>
        <v>89800.615</v>
      </c>
      <c r="F40" s="46" t="n">
        <v>514830</v>
      </c>
      <c r="G40" s="46" t="n">
        <f aca="false">G$4*$F40</f>
        <v>540571.5</v>
      </c>
      <c r="H40" s="46" t="n">
        <f aca="false">H$4*$F40/2</f>
        <v>263850.375</v>
      </c>
      <c r="I40" s="46" t="n">
        <f aca="false">I$4*$F40/4</f>
        <v>129994.575</v>
      </c>
      <c r="J40" s="46" t="n">
        <v>123951</v>
      </c>
      <c r="K40" s="46" t="n">
        <f aca="false">K$4*$J40</f>
        <v>130148.55</v>
      </c>
      <c r="L40" s="46" t="n">
        <f aca="false">L$4*$J40/2</f>
        <v>63524.8875</v>
      </c>
      <c r="M40" s="46" t="n">
        <f aca="false">M$4*$J40/4</f>
        <v>31297.6275</v>
      </c>
      <c r="N40" s="46" t="n">
        <v>394674</v>
      </c>
      <c r="O40" s="53" t="n">
        <f aca="false">O$4*$N40</f>
        <v>414407.7</v>
      </c>
      <c r="P40" s="53" t="n">
        <f aca="false">P$4*$N40/2</f>
        <v>202270.425</v>
      </c>
      <c r="Q40" s="53" t="n">
        <f aca="false">Q$4*$N40/4</f>
        <v>99655.185</v>
      </c>
      <c r="R40" s="46" t="n">
        <v>739328</v>
      </c>
      <c r="S40" s="46" t="n">
        <f aca="false">S$4*$R40</f>
        <v>776294.4</v>
      </c>
      <c r="T40" s="46" t="n">
        <f aca="false">T$4*$R40/2</f>
        <v>378905.6</v>
      </c>
      <c r="U40" s="46" t="n">
        <f aca="false">U$4*$R40/4</f>
        <v>186680.32</v>
      </c>
      <c r="V40" s="46" t="n">
        <v>743413</v>
      </c>
      <c r="W40" s="46" t="n">
        <f aca="false">W$4*$V40</f>
        <v>780583.65</v>
      </c>
      <c r="X40" s="46" t="n">
        <f aca="false">X$4*$V40/2</f>
        <v>380999.1625</v>
      </c>
      <c r="Y40" s="46" t="n">
        <f aca="false">Y$4*$V40/4</f>
        <v>187711.7825</v>
      </c>
      <c r="Z40" s="46" t="n">
        <v>0</v>
      </c>
      <c r="AA40" s="46" t="n">
        <f aca="false">AA$4*$Z40</f>
        <v>0</v>
      </c>
      <c r="AB40" s="46" t="n">
        <f aca="false">AB$4*$Z40/2</f>
        <v>0</v>
      </c>
      <c r="AC40" s="46" t="n">
        <f aca="false">AC$4*$Z40/4</f>
        <v>0</v>
      </c>
    </row>
    <row r="41" customFormat="false" ht="12.8" hidden="false" customHeight="false" outlineLevel="0" collapsed="false">
      <c r="A41" s="52" t="s">
        <v>19</v>
      </c>
      <c r="B41" s="46" t="n">
        <v>278511</v>
      </c>
      <c r="C41" s="46" t="n">
        <f aca="false">C$4*$B41</f>
        <v>292436.55</v>
      </c>
      <c r="D41" s="46" t="n">
        <f aca="false">D$4*$B41/2</f>
        <v>142736.8875</v>
      </c>
      <c r="E41" s="46" t="n">
        <f aca="false">E$4*$B41/4</f>
        <v>70324.0275</v>
      </c>
      <c r="F41" s="46" t="n">
        <v>410261</v>
      </c>
      <c r="G41" s="46" t="n">
        <f aca="false">G$4*$F41</f>
        <v>430774.05</v>
      </c>
      <c r="H41" s="46" t="n">
        <f aca="false">H$4*$F41/2</f>
        <v>210258.7625</v>
      </c>
      <c r="I41" s="46" t="n">
        <f aca="false">I$4*$F41/4</f>
        <v>103590.9025</v>
      </c>
      <c r="J41" s="46" t="n">
        <v>589541</v>
      </c>
      <c r="K41" s="46" t="n">
        <f aca="false">K$4*$J41</f>
        <v>619018.05</v>
      </c>
      <c r="L41" s="46" t="n">
        <f aca="false">L$4*$J41/2</f>
        <v>302139.7625</v>
      </c>
      <c r="M41" s="46" t="n">
        <f aca="false">M$4*$J41/4</f>
        <v>148859.1025</v>
      </c>
      <c r="N41" s="46" t="n">
        <v>14664</v>
      </c>
      <c r="O41" s="53" t="n">
        <f aca="false">O$4*$N41</f>
        <v>15397.2</v>
      </c>
      <c r="P41" s="53" t="n">
        <f aca="false">P$4*$N41/2</f>
        <v>7515.3</v>
      </c>
      <c r="Q41" s="53" t="n">
        <f aca="false">Q$4*$N41/4</f>
        <v>3702.66</v>
      </c>
      <c r="R41" s="46" t="n">
        <v>518788</v>
      </c>
      <c r="S41" s="46" t="n">
        <f aca="false">S$4*$R41</f>
        <v>544727.4</v>
      </c>
      <c r="T41" s="46" t="n">
        <f aca="false">T$4*$R41/2</f>
        <v>265878.85</v>
      </c>
      <c r="U41" s="46" t="n">
        <f aca="false">U$4*$R41/4</f>
        <v>130993.97</v>
      </c>
      <c r="V41" s="46" t="n">
        <v>502437</v>
      </c>
      <c r="W41" s="46" t="n">
        <f aca="false">W$4*$V41</f>
        <v>527558.85</v>
      </c>
      <c r="X41" s="46" t="n">
        <f aca="false">X$4*$V41/2</f>
        <v>257498.9625</v>
      </c>
      <c r="Y41" s="46" t="n">
        <f aca="false">Y$4*$V41/4</f>
        <v>126865.3425</v>
      </c>
      <c r="Z41" s="46" t="n">
        <v>0</v>
      </c>
      <c r="AA41" s="46" t="n">
        <f aca="false">AA$4*$Z41</f>
        <v>0</v>
      </c>
      <c r="AB41" s="46" t="n">
        <f aca="false">AB$4*$Z41/2</f>
        <v>0</v>
      </c>
      <c r="AC41" s="46" t="n">
        <f aca="false">AC$4*$Z41/4</f>
        <v>0</v>
      </c>
    </row>
    <row r="42" customFormat="false" ht="12.8" hidden="false" customHeight="false" outlineLevel="0" collapsed="false">
      <c r="A42" s="52" t="s">
        <v>20</v>
      </c>
      <c r="B42" s="46" t="n">
        <v>255499</v>
      </c>
      <c r="C42" s="46" t="n">
        <f aca="false">C$4*$B42</f>
        <v>268273.95</v>
      </c>
      <c r="D42" s="46" t="n">
        <f aca="false">D$4*$B42/2</f>
        <v>130943.2375</v>
      </c>
      <c r="E42" s="46" t="n">
        <f aca="false">E$4*$B42/4</f>
        <v>64513.4975</v>
      </c>
      <c r="F42" s="46" t="n">
        <v>477479</v>
      </c>
      <c r="G42" s="46" t="n">
        <f aca="false">G$4*$F42</f>
        <v>501352.95</v>
      </c>
      <c r="H42" s="46" t="n">
        <f aca="false">H$4*$F42/2</f>
        <v>244707.9875</v>
      </c>
      <c r="I42" s="46" t="n">
        <f aca="false">I$4*$F42/4</f>
        <v>120563.4475</v>
      </c>
      <c r="J42" s="46" t="n">
        <v>713626</v>
      </c>
      <c r="K42" s="46" t="n">
        <f aca="false">K$4*$J42</f>
        <v>749307.3</v>
      </c>
      <c r="L42" s="46" t="n">
        <f aca="false">L$4*$J42/2</f>
        <v>365733.325</v>
      </c>
      <c r="M42" s="46" t="n">
        <f aca="false">M$4*$J42/4</f>
        <v>180190.565</v>
      </c>
      <c r="N42" s="46" t="n">
        <v>522075</v>
      </c>
      <c r="O42" s="53" t="n">
        <f aca="false">O$4*$N42</f>
        <v>548178.75</v>
      </c>
      <c r="P42" s="53" t="n">
        <f aca="false">P$4*$N42/2</f>
        <v>267563.4375</v>
      </c>
      <c r="Q42" s="53" t="n">
        <f aca="false">Q$4*$N42/4</f>
        <v>131823.9375</v>
      </c>
      <c r="R42" s="46" t="n">
        <v>312064</v>
      </c>
      <c r="S42" s="46" t="n">
        <f aca="false">S$4*$R42</f>
        <v>327667.2</v>
      </c>
      <c r="T42" s="46" t="n">
        <f aca="false">T$4*$R42/2</f>
        <v>159932.8</v>
      </c>
      <c r="U42" s="46" t="n">
        <f aca="false">U$4*$R42/4</f>
        <v>78796.16</v>
      </c>
      <c r="V42" s="46" t="n">
        <v>308730</v>
      </c>
      <c r="W42" s="46" t="n">
        <f aca="false">W$4*$V42</f>
        <v>324166.5</v>
      </c>
      <c r="X42" s="46" t="n">
        <f aca="false">X$4*$V42/2</f>
        <v>158224.125</v>
      </c>
      <c r="Y42" s="46" t="n">
        <f aca="false">Y$4*$V42/4</f>
        <v>77954.325</v>
      </c>
      <c r="Z42" s="46" t="n">
        <v>0</v>
      </c>
      <c r="AA42" s="46" t="n">
        <f aca="false">AA$4*$Z42</f>
        <v>0</v>
      </c>
      <c r="AB42" s="46" t="n">
        <f aca="false">AB$4*$Z42/2</f>
        <v>0</v>
      </c>
      <c r="AC42" s="46" t="n">
        <f aca="false">AC$4*$Z42/4</f>
        <v>0</v>
      </c>
    </row>
    <row r="43" customFormat="false" ht="12.8" hidden="false" customHeight="false" outlineLevel="0" collapsed="false">
      <c r="A43" s="52" t="s">
        <v>21</v>
      </c>
      <c r="B43" s="46" t="n">
        <v>53295</v>
      </c>
      <c r="C43" s="46" t="n">
        <f aca="false">C$4*$B43</f>
        <v>55959.75</v>
      </c>
      <c r="D43" s="46" t="n">
        <f aca="false">D$4*$B43/2</f>
        <v>27313.6875</v>
      </c>
      <c r="E43" s="46" t="n">
        <f aca="false">E$4*$B43/4</f>
        <v>13456.9875</v>
      </c>
      <c r="F43" s="46" t="n">
        <v>11253</v>
      </c>
      <c r="G43" s="46" t="n">
        <f aca="false">G$4*$F43</f>
        <v>11815.65</v>
      </c>
      <c r="H43" s="46" t="n">
        <f aca="false">H$4*$F43/2</f>
        <v>5767.1625</v>
      </c>
      <c r="I43" s="46" t="n">
        <f aca="false">I$4*$F43/4</f>
        <v>2841.3825</v>
      </c>
      <c r="J43" s="46" t="n">
        <v>245969</v>
      </c>
      <c r="K43" s="46" t="n">
        <f aca="false">K$4*$J43</f>
        <v>258267.45</v>
      </c>
      <c r="L43" s="46" t="n">
        <f aca="false">L$4*$J43/2</f>
        <v>126059.1125</v>
      </c>
      <c r="M43" s="46" t="n">
        <f aca="false">M$4*$J43/4</f>
        <v>62107.1725</v>
      </c>
      <c r="N43" s="46" t="n">
        <v>648813</v>
      </c>
      <c r="O43" s="53" t="n">
        <f aca="false">O$4*$N43</f>
        <v>681253.65</v>
      </c>
      <c r="P43" s="53" t="n">
        <f aca="false">P$4*$N43/2</f>
        <v>332516.6625</v>
      </c>
      <c r="Q43" s="53" t="n">
        <f aca="false">Q$4*$N43/4</f>
        <v>163825.2825</v>
      </c>
      <c r="R43" s="46" t="n">
        <v>460786</v>
      </c>
      <c r="S43" s="46" t="n">
        <f aca="false">S$4*$R43</f>
        <v>483825.3</v>
      </c>
      <c r="T43" s="46" t="n">
        <f aca="false">T$4*$R43/2</f>
        <v>236152.825</v>
      </c>
      <c r="U43" s="46" t="n">
        <f aca="false">U$4*$R43/4</f>
        <v>116348.465</v>
      </c>
      <c r="V43" s="46" t="n">
        <v>635375</v>
      </c>
      <c r="W43" s="46" t="n">
        <f aca="false">W$4*$V43</f>
        <v>667143.75</v>
      </c>
      <c r="X43" s="46" t="n">
        <f aca="false">X$4*$V43/2</f>
        <v>325629.6875</v>
      </c>
      <c r="Y43" s="46" t="n">
        <f aca="false">Y$4*$V43/4</f>
        <v>160432.1875</v>
      </c>
      <c r="Z43" s="46" t="n">
        <v>0</v>
      </c>
      <c r="AA43" s="46" t="n">
        <f aca="false">AA$4*$Z43</f>
        <v>0</v>
      </c>
      <c r="AB43" s="46" t="n">
        <f aca="false">AB$4*$Z43/2</f>
        <v>0</v>
      </c>
      <c r="AC43" s="46" t="n">
        <f aca="false">AC$4*$Z43/4</f>
        <v>0</v>
      </c>
    </row>
    <row r="44" customFormat="false" ht="12.8" hidden="false" customHeight="false" outlineLevel="0" collapsed="false">
      <c r="A44" s="52" t="s">
        <v>22</v>
      </c>
      <c r="B44" s="46" t="n">
        <v>193850</v>
      </c>
      <c r="C44" s="46" t="n">
        <f aca="false">C$4*$B44</f>
        <v>203542.5</v>
      </c>
      <c r="D44" s="46" t="n">
        <f aca="false">D$4*$B44/2</f>
        <v>99348.125</v>
      </c>
      <c r="E44" s="46" t="n">
        <f aca="false">E$4*$B44/4</f>
        <v>48947.125</v>
      </c>
      <c r="F44" s="46" t="n">
        <v>489010</v>
      </c>
      <c r="G44" s="46" t="n">
        <f aca="false">G$4*$F44</f>
        <v>513460.5</v>
      </c>
      <c r="H44" s="46" t="n">
        <f aca="false">H$4*$F44/2</f>
        <v>250617.625</v>
      </c>
      <c r="I44" s="46" t="n">
        <f aca="false">I$4*$F44/4</f>
        <v>123475.025</v>
      </c>
      <c r="J44" s="46" t="n">
        <v>58945</v>
      </c>
      <c r="K44" s="46" t="n">
        <f aca="false">K$4*$J44</f>
        <v>61892.25</v>
      </c>
      <c r="L44" s="46" t="n">
        <f aca="false">L$4*$J44/2</f>
        <v>30209.3125</v>
      </c>
      <c r="M44" s="46" t="n">
        <f aca="false">M$4*$J44/4</f>
        <v>14883.6125</v>
      </c>
      <c r="N44" s="46" t="n">
        <v>5415</v>
      </c>
      <c r="O44" s="53" t="n">
        <f aca="false">O$4*$N44</f>
        <v>5685.75</v>
      </c>
      <c r="P44" s="53" t="n">
        <f aca="false">P$4*$N44/2</f>
        <v>2775.1875</v>
      </c>
      <c r="Q44" s="53" t="n">
        <f aca="false">Q$4*$N44/4</f>
        <v>1367.2875</v>
      </c>
      <c r="R44" s="46" t="n">
        <v>248722</v>
      </c>
      <c r="S44" s="46" t="n">
        <f aca="false">S$4*$R44</f>
        <v>261158.1</v>
      </c>
      <c r="T44" s="46" t="n">
        <f aca="false">T$4*$R44/2</f>
        <v>127470.025</v>
      </c>
      <c r="U44" s="46" t="n">
        <f aca="false">U$4*$R44/4</f>
        <v>62802.305</v>
      </c>
      <c r="V44" s="46" t="n">
        <v>414408</v>
      </c>
      <c r="W44" s="46" t="n">
        <f aca="false">W$4*$V44</f>
        <v>435128.4</v>
      </c>
      <c r="X44" s="46" t="n">
        <f aca="false">X$4*$V44/2</f>
        <v>212384.1</v>
      </c>
      <c r="Y44" s="46" t="n">
        <f aca="false">Y$4*$V44/4</f>
        <v>104638.02</v>
      </c>
      <c r="Z44" s="46" t="n">
        <v>0</v>
      </c>
      <c r="AA44" s="46" t="n">
        <f aca="false">AA$4*$Z44</f>
        <v>0</v>
      </c>
      <c r="AB44" s="46" t="n">
        <f aca="false">AB$4*$Z44/2</f>
        <v>0</v>
      </c>
      <c r="AC44" s="46" t="n">
        <f aca="false">AC$4*$Z44/4</f>
        <v>0</v>
      </c>
    </row>
    <row r="45" customFormat="false" ht="12.8" hidden="false" customHeight="false" outlineLevel="0" collapsed="false">
      <c r="A45" s="52" t="s">
        <v>23</v>
      </c>
      <c r="B45" s="46" t="n">
        <v>524844</v>
      </c>
      <c r="C45" s="46" t="n">
        <f aca="false">C$4*$B45</f>
        <v>551086.2</v>
      </c>
      <c r="D45" s="46" t="n">
        <f aca="false">D$4*$B45/2</f>
        <v>268982.55</v>
      </c>
      <c r="E45" s="46" t="n">
        <f aca="false">E$4*$B45/4</f>
        <v>132523.11</v>
      </c>
      <c r="F45" s="46" t="n">
        <v>161398</v>
      </c>
      <c r="G45" s="46" t="n">
        <f aca="false">G$4*$F45</f>
        <v>169467.9</v>
      </c>
      <c r="H45" s="46" t="n">
        <f aca="false">H$4*$F45/2</f>
        <v>82716.475</v>
      </c>
      <c r="I45" s="46" t="n">
        <f aca="false">I$4*$F45/4</f>
        <v>40752.995</v>
      </c>
      <c r="J45" s="46" t="n">
        <v>732512</v>
      </c>
      <c r="K45" s="46" t="n">
        <f aca="false">K$4*$J45</f>
        <v>769137.6</v>
      </c>
      <c r="L45" s="46" t="n">
        <f aca="false">L$4*$J45/2</f>
        <v>375412.4</v>
      </c>
      <c r="M45" s="46" t="n">
        <f aca="false">M$4*$J45/4</f>
        <v>184959.28</v>
      </c>
      <c r="N45" s="46" t="n">
        <v>517337</v>
      </c>
      <c r="O45" s="53" t="n">
        <f aca="false">O$4*$N45</f>
        <v>543203.85</v>
      </c>
      <c r="P45" s="53" t="n">
        <f aca="false">P$4*$N45/2</f>
        <v>265135.2125</v>
      </c>
      <c r="Q45" s="53" t="n">
        <f aca="false">Q$4*$N45/4</f>
        <v>130627.5925</v>
      </c>
      <c r="R45" s="46" t="n">
        <v>549033</v>
      </c>
      <c r="S45" s="46" t="n">
        <f aca="false">S$4*$R45</f>
        <v>576484.65</v>
      </c>
      <c r="T45" s="46" t="n">
        <f aca="false">T$4*$R45/2</f>
        <v>281379.4125</v>
      </c>
      <c r="U45" s="46" t="n">
        <f aca="false">U$4*$R45/4</f>
        <v>138630.8325</v>
      </c>
      <c r="V45" s="46" t="n">
        <v>207574</v>
      </c>
      <c r="W45" s="46" t="n">
        <f aca="false">W$4*$V45</f>
        <v>217952.7</v>
      </c>
      <c r="X45" s="46" t="n">
        <f aca="false">X$4*$V45/2</f>
        <v>106381.675</v>
      </c>
      <c r="Y45" s="46" t="n">
        <f aca="false">Y$4*$V45/4</f>
        <v>52412.435</v>
      </c>
      <c r="Z45" s="46" t="n">
        <v>0</v>
      </c>
      <c r="AA45" s="46" t="n">
        <f aca="false">AA$4*$Z45</f>
        <v>0</v>
      </c>
      <c r="AB45" s="46" t="n">
        <f aca="false">AB$4*$Z45/2</f>
        <v>0</v>
      </c>
      <c r="AC45" s="46" t="n">
        <f aca="false">AC$4*$Z45/4</f>
        <v>0</v>
      </c>
    </row>
    <row r="46" customFormat="false" ht="12.8" hidden="false" customHeight="false" outlineLevel="0" collapsed="false">
      <c r="A46" s="52" t="s">
        <v>24</v>
      </c>
      <c r="B46" s="46" t="n">
        <v>242727</v>
      </c>
      <c r="C46" s="46" t="n">
        <f aca="false">C$4*$B46</f>
        <v>254863.35</v>
      </c>
      <c r="D46" s="46" t="n">
        <f aca="false">D$4*$B46/2</f>
        <v>124397.5875</v>
      </c>
      <c r="E46" s="46" t="n">
        <f aca="false">E$4*$B46/4</f>
        <v>61288.5675</v>
      </c>
      <c r="F46" s="46" t="n">
        <v>237995</v>
      </c>
      <c r="G46" s="46" t="n">
        <f aca="false">G$4*$F46</f>
        <v>249894.75</v>
      </c>
      <c r="H46" s="46" t="n">
        <f aca="false">H$4*$F46/2</f>
        <v>121972.4375</v>
      </c>
      <c r="I46" s="46" t="n">
        <f aca="false">I$4*$F46/4</f>
        <v>60093.7375</v>
      </c>
      <c r="J46" s="46" t="n">
        <v>134830</v>
      </c>
      <c r="K46" s="46" t="n">
        <f aca="false">K$4*$J46</f>
        <v>141571.5</v>
      </c>
      <c r="L46" s="46" t="n">
        <f aca="false">L$4*$J46/2</f>
        <v>69100.375</v>
      </c>
      <c r="M46" s="46" t="n">
        <f aca="false">M$4*$J46/4</f>
        <v>34044.575</v>
      </c>
      <c r="N46" s="46" t="n">
        <v>686105</v>
      </c>
      <c r="O46" s="53" t="n">
        <f aca="false">O$4*$N46</f>
        <v>720410.25</v>
      </c>
      <c r="P46" s="53" t="n">
        <f aca="false">P$4*$N46/2</f>
        <v>351628.8125</v>
      </c>
      <c r="Q46" s="53" t="n">
        <f aca="false">Q$4*$N46/4</f>
        <v>173241.5125</v>
      </c>
      <c r="R46" s="46" t="n">
        <v>748749</v>
      </c>
      <c r="S46" s="46" t="n">
        <f aca="false">S$4*$R46</f>
        <v>786186.45</v>
      </c>
      <c r="T46" s="46" t="n">
        <f aca="false">T$4*$R46/2</f>
        <v>383733.8625</v>
      </c>
      <c r="U46" s="46" t="n">
        <f aca="false">U$4*$R46/4</f>
        <v>189059.1225</v>
      </c>
      <c r="V46" s="46" t="n">
        <v>102729</v>
      </c>
      <c r="W46" s="46" t="n">
        <f aca="false">W$4*$V46</f>
        <v>107865.45</v>
      </c>
      <c r="X46" s="46" t="n">
        <f aca="false">X$4*$V46/2</f>
        <v>52648.6125</v>
      </c>
      <c r="Y46" s="46" t="n">
        <f aca="false">Y$4*$V46/4</f>
        <v>25939.0725</v>
      </c>
      <c r="Z46" s="46" t="n">
        <v>0</v>
      </c>
      <c r="AA46" s="46" t="n">
        <f aca="false">AA$4*$Z46</f>
        <v>0</v>
      </c>
      <c r="AB46" s="46" t="n">
        <f aca="false">AB$4*$Z46/2</f>
        <v>0</v>
      </c>
      <c r="AC46" s="46" t="n">
        <f aca="false">AC$4*$Z46/4</f>
        <v>0</v>
      </c>
    </row>
    <row r="47" customFormat="false" ht="12.8" hidden="false" customHeight="false" outlineLevel="0" collapsed="false">
      <c r="A47" s="52" t="s">
        <v>25</v>
      </c>
      <c r="B47" s="46" t="n">
        <v>327308</v>
      </c>
      <c r="C47" s="46" t="n">
        <f aca="false">C$4*$B47</f>
        <v>343673.4</v>
      </c>
      <c r="D47" s="46" t="n">
        <f aca="false">D$4*$B47/2</f>
        <v>167745.35</v>
      </c>
      <c r="E47" s="46" t="n">
        <f aca="false">E$4*$B47/4</f>
        <v>82645.27</v>
      </c>
      <c r="F47" s="46" t="n">
        <v>487019</v>
      </c>
      <c r="G47" s="46" t="n">
        <f aca="false">G$4*$F47</f>
        <v>511369.95</v>
      </c>
      <c r="H47" s="46" t="n">
        <f aca="false">H$4*$F47/2</f>
        <v>249597.2375</v>
      </c>
      <c r="I47" s="46" t="n">
        <f aca="false">I$4*$F47/4</f>
        <v>122972.2975</v>
      </c>
      <c r="J47" s="46" t="n">
        <v>141395</v>
      </c>
      <c r="K47" s="46" t="n">
        <f aca="false">K$4*$J47</f>
        <v>148464.75</v>
      </c>
      <c r="L47" s="46" t="n">
        <f aca="false">L$4*$J47/2</f>
        <v>72464.9375</v>
      </c>
      <c r="M47" s="46" t="n">
        <f aca="false">M$4*$J47/4</f>
        <v>35702.2375</v>
      </c>
      <c r="N47" s="46" t="n">
        <v>495674</v>
      </c>
      <c r="O47" s="53" t="n">
        <f aca="false">O$4*$N47</f>
        <v>520457.7</v>
      </c>
      <c r="P47" s="53" t="n">
        <f aca="false">P$4*$N47/2</f>
        <v>254032.925</v>
      </c>
      <c r="Q47" s="53" t="n">
        <f aca="false">Q$4*$N47/4</f>
        <v>125157.685</v>
      </c>
      <c r="R47" s="46" t="n">
        <v>399130</v>
      </c>
      <c r="S47" s="46" t="n">
        <f aca="false">S$4*$R47</f>
        <v>419086.5</v>
      </c>
      <c r="T47" s="46" t="n">
        <f aca="false">T$4*$R47/2</f>
        <v>204554.125</v>
      </c>
      <c r="U47" s="46" t="n">
        <f aca="false">U$4*$R47/4</f>
        <v>100780.325</v>
      </c>
      <c r="V47" s="46" t="n">
        <v>273738</v>
      </c>
      <c r="W47" s="46" t="n">
        <f aca="false">W$4*$V47</f>
        <v>287424.9</v>
      </c>
      <c r="X47" s="46" t="n">
        <f aca="false">X$4*$V47/2</f>
        <v>140290.725</v>
      </c>
      <c r="Y47" s="46" t="n">
        <f aca="false">Y$4*$V47/4</f>
        <v>69118.845</v>
      </c>
      <c r="Z47" s="46" t="n">
        <v>0</v>
      </c>
      <c r="AA47" s="46" t="n">
        <f aca="false">AA$4*$Z47</f>
        <v>0</v>
      </c>
      <c r="AB47" s="46" t="n">
        <f aca="false">AB$4*$Z47/2</f>
        <v>0</v>
      </c>
      <c r="AC47" s="46" t="n">
        <f aca="false">AC$4*$Z47/4</f>
        <v>0</v>
      </c>
    </row>
    <row r="48" customFormat="false" ht="12.8" hidden="false" customHeight="false" outlineLevel="0" collapsed="false">
      <c r="A48" s="54" t="s">
        <v>26</v>
      </c>
      <c r="B48" s="49" t="n">
        <v>237079</v>
      </c>
      <c r="C48" s="49" t="n">
        <f aca="false">C$4*$B48</f>
        <v>248932.95</v>
      </c>
      <c r="D48" s="46" t="n">
        <f aca="false">D$4*$B48/2</f>
        <v>121502.9875</v>
      </c>
      <c r="E48" s="46" t="n">
        <f aca="false">E$4*$B48/4</f>
        <v>59862.4475</v>
      </c>
      <c r="F48" s="49" t="n">
        <v>178642</v>
      </c>
      <c r="G48" s="49" t="n">
        <f aca="false">G$4*$F48</f>
        <v>187574.1</v>
      </c>
      <c r="H48" s="46" t="n">
        <f aca="false">H$4*$F48/2</f>
        <v>91554.025</v>
      </c>
      <c r="I48" s="46" t="n">
        <f aca="false">I$4*$F48/4</f>
        <v>45107.105</v>
      </c>
      <c r="J48" s="49" t="n">
        <v>318271</v>
      </c>
      <c r="K48" s="49" t="n">
        <f aca="false">K$4*$J48</f>
        <v>334184.55</v>
      </c>
      <c r="L48" s="46" t="n">
        <f aca="false">L$4*$J48/2</f>
        <v>163113.8875</v>
      </c>
      <c r="M48" s="46" t="n">
        <f aca="false">M$4*$J48/4</f>
        <v>80363.4275</v>
      </c>
      <c r="N48" s="49" t="n">
        <v>427971</v>
      </c>
      <c r="O48" s="55" t="n">
        <f aca="false">O$4*$N48</f>
        <v>449369.55</v>
      </c>
      <c r="P48" s="53" t="n">
        <f aca="false">P$4*$N48/2</f>
        <v>219335.1375</v>
      </c>
      <c r="Q48" s="53" t="n">
        <f aca="false">Q$4*$N48/4</f>
        <v>108062.6775</v>
      </c>
      <c r="R48" s="49" t="n">
        <v>41635</v>
      </c>
      <c r="S48" s="49" t="n">
        <f aca="false">S$4*$R48</f>
        <v>43716.75</v>
      </c>
      <c r="T48" s="46" t="n">
        <f aca="false">T$4*$R48/2</f>
        <v>21337.9375</v>
      </c>
      <c r="U48" s="46" t="n">
        <f aca="false">U$4*$R48/4</f>
        <v>10512.8375</v>
      </c>
      <c r="V48" s="49" t="n">
        <v>275888</v>
      </c>
      <c r="W48" s="49" t="n">
        <f aca="false">W$4*$V48</f>
        <v>289682.4</v>
      </c>
      <c r="X48" s="46" t="n">
        <f aca="false">X$4*$V48/2</f>
        <v>141392.6</v>
      </c>
      <c r="Y48" s="46" t="n">
        <f aca="false">Y$4*$V48/4</f>
        <v>69661.72</v>
      </c>
      <c r="Z48" s="49" t="n">
        <v>0</v>
      </c>
      <c r="AA48" s="49" t="n">
        <f aca="false">AA$4*$Z48</f>
        <v>0</v>
      </c>
      <c r="AB48" s="46" t="n">
        <f aca="false">AB$4*$Z48/2</f>
        <v>0</v>
      </c>
      <c r="AC48" s="46" t="n">
        <f aca="false">AC$4*$Z48/4</f>
        <v>0</v>
      </c>
    </row>
    <row r="51" customFormat="false" ht="12.8" hidden="false" customHeight="false" outlineLevel="0" collapsed="false">
      <c r="A51" s="12" t="s">
        <v>27</v>
      </c>
      <c r="B51" s="0" t="n">
        <f aca="false">MIN(B32:B48)</f>
        <v>53295</v>
      </c>
      <c r="F51" s="0" t="n">
        <f aca="false">MIN(F32:F48)</f>
        <v>11253</v>
      </c>
      <c r="J51" s="0" t="n">
        <f aca="false">MIN(J32:J48)</f>
        <v>58945</v>
      </c>
      <c r="N51" s="0" t="n">
        <f aca="false">MIN(N32:N48)</f>
        <v>5415</v>
      </c>
      <c r="R51" s="0" t="n">
        <f aca="false">MIN(R32:R48)</f>
        <v>41635</v>
      </c>
      <c r="V51" s="0" t="n">
        <f aca="false">MIN(V32:V48)</f>
        <v>39815</v>
      </c>
      <c r="Z51" s="0" t="n">
        <f aca="false">MIN(Z32:Z48)</f>
        <v>0</v>
      </c>
    </row>
  </sheetData>
  <mergeCells count="42">
    <mergeCell ref="B1:E1"/>
    <mergeCell ref="F1:I1"/>
    <mergeCell ref="J1:M1"/>
    <mergeCell ref="N1:Q1"/>
    <mergeCell ref="R1:U1"/>
    <mergeCell ref="V1:Y1"/>
    <mergeCell ref="Z1:AC1"/>
    <mergeCell ref="B2:B4"/>
    <mergeCell ref="C2:E2"/>
    <mergeCell ref="F2:F4"/>
    <mergeCell ref="G2:I2"/>
    <mergeCell ref="J2:J4"/>
    <mergeCell ref="K2:M2"/>
    <mergeCell ref="N2:N4"/>
    <mergeCell ref="O2:Q2"/>
    <mergeCell ref="R2:R4"/>
    <mergeCell ref="S2:U2"/>
    <mergeCell ref="V2:V4"/>
    <mergeCell ref="W2:Y2"/>
    <mergeCell ref="Z2:Z4"/>
    <mergeCell ref="AA2:AC2"/>
    <mergeCell ref="B28:E28"/>
    <mergeCell ref="F28:I28"/>
    <mergeCell ref="J28:M28"/>
    <mergeCell ref="N28:Q28"/>
    <mergeCell ref="R28:U28"/>
    <mergeCell ref="V28:Y28"/>
    <mergeCell ref="Z28:AC28"/>
    <mergeCell ref="B29:B31"/>
    <mergeCell ref="C29:E29"/>
    <mergeCell ref="F29:F31"/>
    <mergeCell ref="G29:I29"/>
    <mergeCell ref="J29:J31"/>
    <mergeCell ref="K29:M29"/>
    <mergeCell ref="N29:N31"/>
    <mergeCell ref="O29:Q29"/>
    <mergeCell ref="R29:R31"/>
    <mergeCell ref="S29:U29"/>
    <mergeCell ref="V29:V31"/>
    <mergeCell ref="W29:Y29"/>
    <mergeCell ref="Z29:Z31"/>
    <mergeCell ref="AA29:AC29"/>
  </mergeCells>
  <conditionalFormatting sqref="C5:F21 K5:Y21">
    <cfRule type="colorScale" priority="2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Z5:AC5 Z8 AA6:AC21">
    <cfRule type="colorScale" priority="3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Z6:Z8">
    <cfRule type="colorScale" priority="4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Z9:Z21">
    <cfRule type="colorScale" priority="5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C5:F21 K5:AC21">
    <cfRule type="colorScale" priority="6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J5:M21">
    <cfRule type="colorScale" priority="7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J5:M21">
    <cfRule type="colorScale" priority="8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G5:I21">
    <cfRule type="colorScale" priority="9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G5:I21">
    <cfRule type="colorScale" priority="10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B5:B21">
    <cfRule type="colorScale" priority="11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B5:B21">
    <cfRule type="colorScale" priority="12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C32:F48 K32:Y48">
    <cfRule type="colorScale" priority="13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Z32:AC32 Z35 AA33:AC48">
    <cfRule type="colorScale" priority="14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Z33:Z35">
    <cfRule type="colorScale" priority="15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Z36:Z48">
    <cfRule type="colorScale" priority="16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C32:F48 K32:AC48">
    <cfRule type="colorScale" priority="17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J32:M48">
    <cfRule type="colorScale" priority="18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J32:M48">
    <cfRule type="colorScale" priority="19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G32:I48">
    <cfRule type="colorScale" priority="20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G32:I48">
    <cfRule type="colorScale" priority="21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B32:B48">
    <cfRule type="colorScale" priority="22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B32:B48">
    <cfRule type="colorScale" priority="23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7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C12" activeCellId="0" sqref="C12"/>
    </sheetView>
  </sheetViews>
  <sheetFormatPr defaultRowHeight="12.8" zeroHeight="false" outlineLevelRow="0" outlineLevelCol="0"/>
  <cols>
    <col collapsed="false" customWidth="false" hidden="false" outlineLevel="0" max="1" min="1" style="40" width="11.52"/>
    <col collapsed="false" customWidth="true" hidden="false" outlineLevel="0" max="2" min="2" style="40" width="15.56"/>
    <col collapsed="false" customWidth="true" hidden="false" outlineLevel="0" max="3" min="3" style="40" width="20.18"/>
    <col collapsed="false" customWidth="false" hidden="false" outlineLevel="0" max="6" min="4" style="40" width="11.52"/>
    <col collapsed="false" customWidth="true" hidden="false" outlineLevel="0" max="7" min="7" style="40" width="16.11"/>
    <col collapsed="false" customWidth="false" hidden="false" outlineLevel="0" max="1025" min="8" style="40" width="11.52"/>
  </cols>
  <sheetData>
    <row r="1" customFormat="false" ht="12.8" hidden="false" customHeight="false" outlineLevel="0" collapsed="false">
      <c r="B1" s="56" t="n">
        <v>10716</v>
      </c>
      <c r="C1" s="56"/>
      <c r="D1" s="56"/>
      <c r="E1" s="56"/>
      <c r="F1" s="57" t="n">
        <v>10716</v>
      </c>
      <c r="G1" s="57"/>
      <c r="H1" s="57"/>
      <c r="I1" s="57"/>
    </row>
    <row r="2" customFormat="false" ht="12.8" hidden="false" customHeight="false" outlineLevel="0" collapsed="false">
      <c r="B2" s="58" t="s">
        <v>69</v>
      </c>
      <c r="C2" s="58" t="n">
        <v>100</v>
      </c>
      <c r="D2" s="58" t="n">
        <v>50</v>
      </c>
      <c r="E2" s="59" t="n">
        <v>25</v>
      </c>
      <c r="F2" s="58" t="s">
        <v>69</v>
      </c>
      <c r="G2" s="58" t="n">
        <v>100</v>
      </c>
      <c r="H2" s="58" t="n">
        <v>50</v>
      </c>
      <c r="I2" s="58" t="n">
        <v>25</v>
      </c>
    </row>
    <row r="3" customFormat="false" ht="12.8" hidden="false" customHeight="false" outlineLevel="0" collapsed="false">
      <c r="A3" s="58" t="n">
        <v>10</v>
      </c>
      <c r="B3" s="60" t="n">
        <v>0</v>
      </c>
      <c r="C3" s="61" t="n">
        <v>19980</v>
      </c>
      <c r="D3" s="61" t="n">
        <v>0</v>
      </c>
      <c r="E3" s="62" t="n">
        <v>0</v>
      </c>
      <c r="F3" s="63" t="n">
        <v>0</v>
      </c>
      <c r="G3" s="61" t="n">
        <v>19586</v>
      </c>
      <c r="H3" s="61" t="n">
        <v>0</v>
      </c>
      <c r="I3" s="62" t="n">
        <v>0</v>
      </c>
    </row>
    <row r="4" customFormat="false" ht="12.8" hidden="false" customHeight="false" outlineLevel="0" collapsed="false">
      <c r="A4" s="58"/>
    </row>
    <row r="8" customFormat="false" ht="12.8" hidden="false" customHeight="false" outlineLevel="0" collapsed="false">
      <c r="B8" s="60" t="n">
        <v>0</v>
      </c>
      <c r="C8" s="61" t="n">
        <f aca="false">C3*B22</f>
        <v>199800</v>
      </c>
      <c r="D8" s="61" t="n">
        <v>0</v>
      </c>
      <c r="E8" s="62" t="n">
        <v>0</v>
      </c>
      <c r="F8" s="63" t="n">
        <v>0</v>
      </c>
      <c r="G8" s="61" t="n">
        <f aca="false">G3*C22</f>
        <v>293790</v>
      </c>
      <c r="H8" s="61" t="n">
        <v>0</v>
      </c>
      <c r="I8" s="62" t="n">
        <v>0</v>
      </c>
    </row>
    <row r="9" customFormat="false" ht="12.8" hidden="false" customHeight="false" outlineLevel="0" collapsed="false">
      <c r="A9" s="40" t="s">
        <v>70</v>
      </c>
      <c r="B9" s="40" t="n">
        <f aca="false">SUM(B8:I8)</f>
        <v>493590</v>
      </c>
    </row>
    <row r="10" customFormat="false" ht="12.8" hidden="false" customHeight="false" outlineLevel="0" collapsed="false">
      <c r="A10" s="40" t="s">
        <v>71</v>
      </c>
      <c r="B10" s="40" t="n">
        <f aca="false">SUM(B8,F8)</f>
        <v>0</v>
      </c>
      <c r="C10" s="64" t="n">
        <f aca="false">B10&lt;=B26</f>
        <v>1</v>
      </c>
    </row>
    <row r="11" customFormat="false" ht="12.8" hidden="false" customHeight="false" outlineLevel="0" collapsed="false">
      <c r="A11" s="40" t="s">
        <v>72</v>
      </c>
      <c r="B11" s="40" t="n">
        <f aca="false">SUM(C8:E8, G8:I8)</f>
        <v>493590</v>
      </c>
      <c r="C11" s="64" t="n">
        <f aca="false">B11&lt;=B27</f>
        <v>1</v>
      </c>
    </row>
    <row r="12" customFormat="false" ht="12.8" hidden="false" customHeight="false" outlineLevel="0" collapsed="false">
      <c r="A12" s="0"/>
    </row>
    <row r="13" customFormat="false" ht="12.8" hidden="false" customHeight="false" outlineLevel="0" collapsed="false">
      <c r="A13" s="40" t="s">
        <v>73</v>
      </c>
      <c r="B13" s="40" t="n">
        <f aca="false">SUM(B22:C22)</f>
        <v>25</v>
      </c>
      <c r="C13" s="40" t="n">
        <f aca="false">B13</f>
        <v>25</v>
      </c>
      <c r="D13" s="40" t="n">
        <f aca="false">B13-C13</f>
        <v>0</v>
      </c>
    </row>
    <row r="14" customFormat="false" ht="12.8" hidden="false" customHeight="false" outlineLevel="0" collapsed="false">
      <c r="A14" s="40" t="s">
        <v>74</v>
      </c>
    </row>
    <row r="22" customFormat="false" ht="12.8" hidden="false" customHeight="false" outlineLevel="0" collapsed="false">
      <c r="A22" s="58" t="s">
        <v>75</v>
      </c>
      <c r="B22" s="40" t="n">
        <v>10</v>
      </c>
      <c r="C22" s="65" t="n">
        <v>15</v>
      </c>
    </row>
    <row r="25" customFormat="false" ht="12.8" hidden="false" customHeight="false" outlineLevel="0" collapsed="false">
      <c r="A25" s="40" t="s">
        <v>76</v>
      </c>
      <c r="B25" s="40" t="n">
        <v>1000000</v>
      </c>
    </row>
    <row r="26" customFormat="false" ht="12.8" hidden="false" customHeight="false" outlineLevel="0" collapsed="false">
      <c r="A26" s="40" t="s">
        <v>69</v>
      </c>
      <c r="B26" s="40" t="n">
        <v>0</v>
      </c>
    </row>
    <row r="27" customFormat="false" ht="12.8" hidden="false" customHeight="false" outlineLevel="0" collapsed="false">
      <c r="A27" s="40" t="s">
        <v>77</v>
      </c>
      <c r="B27" s="40" t="n">
        <v>1000000</v>
      </c>
    </row>
  </sheetData>
  <mergeCells count="2">
    <mergeCell ref="B1:E1"/>
    <mergeCell ref="F1:I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4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E1" activeCellId="0" sqref="E1"/>
    </sheetView>
  </sheetViews>
  <sheetFormatPr defaultRowHeight="12.8" zeroHeight="false" outlineLevelRow="0" outlineLevelCol="0"/>
  <cols>
    <col collapsed="false" customWidth="true" hidden="false" outlineLevel="0" max="1" min="1" style="0" width="17.52"/>
    <col collapsed="false" customWidth="false" hidden="false" outlineLevel="0" max="1025" min="2" style="0" width="11.52"/>
  </cols>
  <sheetData>
    <row r="1" s="1" customFormat="true" ht="12.8" hidden="false" customHeight="false" outlineLevel="0" collapsed="false">
      <c r="A1" s="1" t="s">
        <v>78</v>
      </c>
      <c r="B1" s="1" t="s">
        <v>79</v>
      </c>
      <c r="C1" s="1" t="s">
        <v>80</v>
      </c>
      <c r="D1" s="1" t="s">
        <v>81</v>
      </c>
    </row>
    <row r="2" customFormat="false" ht="12.8" hidden="false" customHeight="false" outlineLevel="0" collapsed="false">
      <c r="A2" s="0" t="n">
        <v>17</v>
      </c>
      <c r="B2" s="0" t="n">
        <v>7</v>
      </c>
      <c r="C2" s="66" t="n">
        <v>0.02743</v>
      </c>
    </row>
    <row r="3" customFormat="false" ht="12.8" hidden="false" customHeight="false" outlineLevel="0" collapsed="false">
      <c r="A3" s="0" t="n">
        <v>17</v>
      </c>
      <c r="B3" s="0" t="n">
        <v>2</v>
      </c>
      <c r="C3" s="67" t="n">
        <v>0.005231</v>
      </c>
      <c r="D3" s="0" t="n">
        <f aca="false">C2-C3</f>
        <v>0.022199</v>
      </c>
    </row>
    <row r="4" customFormat="false" ht="12.8" hidden="false" customHeight="false" outlineLevel="0" collapsed="false">
      <c r="A4" s="0" t="n">
        <v>4</v>
      </c>
      <c r="B4" s="0" t="n">
        <v>1</v>
      </c>
      <c r="C4" s="67" t="n">
        <v>0.000716</v>
      </c>
      <c r="D4" s="0" t="n">
        <f aca="false">C3-C4</f>
        <v>0.004515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5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J7" activeCellId="0" sqref="J7"/>
    </sheetView>
  </sheetViews>
  <sheetFormatPr defaultRowHeight="12.8" zeroHeight="false" outlineLevelRow="0" outlineLevelCol="0"/>
  <cols>
    <col collapsed="false" customWidth="true" hidden="false" outlineLevel="0" max="1" min="1" style="0" width="5.7"/>
    <col collapsed="false" customWidth="false" hidden="false" outlineLevel="0" max="1025" min="2" style="0" width="11.52"/>
  </cols>
  <sheetData>
    <row r="1" customFormat="false" ht="12.8" hidden="false" customHeight="false" outlineLevel="0" collapsed="false">
      <c r="B1" s="68" t="s">
        <v>82</v>
      </c>
      <c r="C1" s="68"/>
      <c r="D1" s="68"/>
      <c r="E1" s="68"/>
      <c r="F1" s="68" t="s">
        <v>82</v>
      </c>
      <c r="G1" s="68"/>
      <c r="H1" s="68"/>
      <c r="I1" s="68"/>
    </row>
    <row r="2" customFormat="false" ht="12.8" hidden="false" customHeight="false" outlineLevel="0" collapsed="false">
      <c r="B2" s="1" t="s">
        <v>69</v>
      </c>
      <c r="C2" s="1" t="n">
        <v>100</v>
      </c>
      <c r="D2" s="1" t="n">
        <v>50</v>
      </c>
      <c r="E2" s="1" t="n">
        <v>25</v>
      </c>
      <c r="F2" s="1" t="s">
        <v>69</v>
      </c>
      <c r="G2" s="1" t="n">
        <v>100</v>
      </c>
      <c r="H2" s="1" t="n">
        <v>50</v>
      </c>
      <c r="I2" s="1" t="n">
        <v>25</v>
      </c>
    </row>
    <row r="4" customFormat="false" ht="13.1" hidden="false" customHeight="false" outlineLevel="0" collapsed="false">
      <c r="A4" s="0" t="s">
        <v>42</v>
      </c>
      <c r="B4" s="0" t="n">
        <v>400</v>
      </c>
      <c r="C4" s="0" t="n">
        <v>440</v>
      </c>
      <c r="D4" s="0" t="n">
        <v>400</v>
      </c>
      <c r="E4" s="0" t="n">
        <v>420</v>
      </c>
      <c r="F4" s="0" t="n">
        <v>400</v>
      </c>
      <c r="G4" s="0" t="n">
        <v>400</v>
      </c>
      <c r="H4" s="0" t="n">
        <v>400</v>
      </c>
      <c r="I4" s="1" t="n">
        <v>5</v>
      </c>
      <c r="J4" s="1" t="n">
        <v>5</v>
      </c>
    </row>
    <row r="5" customFormat="false" ht="13.1" hidden="false" customHeight="false" outlineLevel="0" collapsed="false">
      <c r="A5" s="0" t="s">
        <v>43</v>
      </c>
      <c r="B5" s="1" t="n">
        <v>200</v>
      </c>
      <c r="C5" s="0" t="n">
        <v>220</v>
      </c>
      <c r="D5" s="0" t="n">
        <v>204</v>
      </c>
      <c r="E5" s="0" t="n">
        <v>210</v>
      </c>
      <c r="F5" s="0" t="n">
        <v>200</v>
      </c>
      <c r="G5" s="0" t="n">
        <v>200</v>
      </c>
      <c r="H5" s="0" t="n">
        <v>200</v>
      </c>
      <c r="I5" s="0" t="n">
        <v>200</v>
      </c>
    </row>
    <row r="6" customFormat="false" ht="13.1" hidden="false" customHeight="false" outlineLevel="0" collapsed="false">
      <c r="A6" s="0" t="s">
        <v>44</v>
      </c>
      <c r="B6" s="0" t="n">
        <v>150</v>
      </c>
      <c r="C6" s="0" t="n">
        <v>165</v>
      </c>
      <c r="D6" s="0" t="n">
        <v>153</v>
      </c>
      <c r="E6" s="0" t="n">
        <v>158</v>
      </c>
      <c r="F6" s="0" t="n">
        <v>150</v>
      </c>
      <c r="G6" s="0" t="n">
        <v>150</v>
      </c>
      <c r="H6" s="1" t="n">
        <v>7</v>
      </c>
      <c r="I6" s="0" t="n">
        <v>150</v>
      </c>
    </row>
    <row r="7" customFormat="false" ht="13.1" hidden="false" customHeight="false" outlineLevel="0" collapsed="false">
      <c r="A7" s="0" t="s">
        <v>45</v>
      </c>
      <c r="B7" s="0" t="n">
        <v>500</v>
      </c>
      <c r="C7" s="0" t="n">
        <v>550</v>
      </c>
      <c r="D7" s="0" t="n">
        <v>510</v>
      </c>
      <c r="E7" s="1" t="n">
        <v>6</v>
      </c>
      <c r="F7" s="0" t="n">
        <v>500</v>
      </c>
      <c r="G7" s="0" t="n">
        <v>500</v>
      </c>
      <c r="H7" s="0" t="n">
        <v>500</v>
      </c>
      <c r="I7" s="0" t="n">
        <v>500</v>
      </c>
      <c r="J7" s="0" t="n">
        <v>6</v>
      </c>
    </row>
    <row r="9" customFormat="false" ht="13.1" hidden="false" customHeight="false" outlineLevel="0" collapsed="false">
      <c r="E9" s="1" t="n">
        <v>6</v>
      </c>
      <c r="I9" s="0" t="n">
        <v>5</v>
      </c>
    </row>
    <row r="13" customFormat="false" ht="12.8" hidden="false" customHeight="false" outlineLevel="0" collapsed="false">
      <c r="I13" s="1" t="s">
        <v>83</v>
      </c>
      <c r="J13" s="0" t="n">
        <v>15009000</v>
      </c>
    </row>
    <row r="14" customFormat="false" ht="12.8" hidden="false" customHeight="false" outlineLevel="0" collapsed="false">
      <c r="I14" s="1" t="s">
        <v>84</v>
      </c>
      <c r="J14" s="0" t="n">
        <v>7750000</v>
      </c>
    </row>
    <row r="15" customFormat="false" ht="12.8" hidden="false" customHeight="false" outlineLevel="0" collapsed="false">
      <c r="I15" s="1" t="s">
        <v>77</v>
      </c>
      <c r="J15" s="0" t="n">
        <f aca="false">J13-J14</f>
        <v>7259000</v>
      </c>
    </row>
  </sheetData>
  <mergeCells count="2">
    <mergeCell ref="B1:E1"/>
    <mergeCell ref="F1:I1"/>
  </mergeCells>
  <conditionalFormatting sqref="B4:E7">
    <cfRule type="colorScale" priority="2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F4:I7">
    <cfRule type="colorScale" priority="3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E9">
    <cfRule type="colorScale" priority="4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13933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2018-11-01T10:48:29Z</dcterms:created>
  <dc:creator/>
  <dc:description/>
  <dc:language>en-US</dc:language>
  <cp:lastModifiedBy/>
  <dcterms:modified xsi:type="dcterms:W3CDTF">2019-02-24T22:20:15Z</dcterms:modified>
  <cp:revision>177</cp:revision>
  <dc:subject/>
  <dc:title/>
</cp:coreProperties>
</file>