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atio_1" sheetId="1" state="visible" r:id="rId2"/>
    <sheet name="ratio_0.8" sheetId="2" state="visible" r:id="rId3"/>
    <sheet name="Sheet3" sheetId="3" state="visible" r:id="rId4"/>
    <sheet name="Sheet5" sheetId="4" state="visible" r:id="rId5"/>
    <sheet name="Sheet4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<sst xmlns="http://schemas.openxmlformats.org/spreadsheetml/2006/main" count="99" uniqueCount="39">
  <si>
    <t xml:space="preserve">RATIO</t>
  </si>
  <si>
    <t xml:space="preserve">Calories</t>
  </si>
  <si>
    <t xml:space="preserve">Protein (g)</t>
  </si>
  <si>
    <t xml:space="preserve">Calcium (g)</t>
  </si>
  <si>
    <t xml:space="preserve">Iron (mg)</t>
  </si>
  <si>
    <t xml:space="preserve">Vitamin A (IU)</t>
  </si>
  <si>
    <t xml:space="preserve">Thiamine (mg)</t>
  </si>
  <si>
    <t xml:space="preserve">Riboflavin (mg)</t>
  </si>
  <si>
    <t xml:space="preserve">Niacin (mg)</t>
  </si>
  <si>
    <t xml:space="preserve">Ascorbic Acid (mg)</t>
  </si>
  <si>
    <t xml:space="preserve">Wheat Flour (Enriched)</t>
  </si>
  <si>
    <t xml:space="preserve">Liver (Beef)</t>
  </si>
  <si>
    <t xml:space="preserve">Cabbage</t>
  </si>
  <si>
    <t xml:space="preserve">Spinach</t>
  </si>
  <si>
    <t xml:space="preserve">Navy Beans, Dried </t>
  </si>
  <si>
    <t xml:space="preserve">REQUIREMENTS</t>
  </si>
  <si>
    <t xml:space="preserve">Chocolate</t>
  </si>
  <si>
    <t xml:space="preserve">Sugar   </t>
  </si>
  <si>
    <t xml:space="preserve"> Fat</t>
  </si>
  <si>
    <t xml:space="preserve">Ratio</t>
  </si>
  <si>
    <t xml:space="preserve">Price</t>
  </si>
  <si>
    <t xml:space="preserve">Chocolate Cake (1 slice)      </t>
  </si>
  <si>
    <t xml:space="preserve">Chocolate ice cream (1 scoop) </t>
  </si>
  <si>
    <t xml:space="preserve">Cola (1 bottle)               </t>
  </si>
  <si>
    <t xml:space="preserve">Pineapple cheesecake (1 piece)</t>
  </si>
  <si>
    <t xml:space="preserve">Limit</t>
  </si>
  <si>
    <t xml:space="preserve">Product1</t>
  </si>
  <si>
    <t xml:space="preserve">Nal</t>
  </si>
  <si>
    <t xml:space="preserve">S1</t>
  </si>
  <si>
    <t xml:space="preserve">S2</t>
  </si>
  <si>
    <t xml:space="preserve">S3</t>
  </si>
  <si>
    <t xml:space="preserve">S4</t>
  </si>
  <si>
    <t xml:space="preserve">Total Multiplicated</t>
  </si>
  <si>
    <t xml:space="preserve">Density</t>
  </si>
  <si>
    <t xml:space="preserve">Working Capital:</t>
  </si>
  <si>
    <t xml:space="preserve">Cash:</t>
  </si>
  <si>
    <t xml:space="preserve">Perech:</t>
  </si>
  <si>
    <t xml:space="preserve">Required:</t>
  </si>
  <si>
    <t xml:space="preserve">Total Density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</si>
</sst>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.00%"/>
    <numFmt numFmtId="168" formatCode="#,##0.00"/>
    <numFmt numFmtId="169" formatCode="#,##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Courier New"/>
      <family val="3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sz val="10"/>
      <color rgb="FFCE18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EEEEE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1" sqref="C43:F43 A2"/>
    </sheetView>
  </sheetViews>
  <sheetFormatPr defaultRowHeight="12.8" zeroHeight="false" outlineLevelRow="0" outlineLevelCol="0"/>
  <cols>
    <col collapsed="false" customWidth="true" hidden="false" outlineLevel="0" max="1" min="1" style="1" width="18.33"/>
    <col collapsed="false" customWidth="false" hidden="false" outlineLevel="0" max="1025" min="2" style="1" width="11.52"/>
  </cols>
  <sheetData>
    <row r="2" customFormat="false" ht="24" hidden="false" customHeight="false" outlineLevel="0" collapsed="false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customFormat="false" ht="12.8" hidden="false" customHeight="true" outlineLevel="0" collapsed="false">
      <c r="A3" s="4" t="s">
        <v>10</v>
      </c>
      <c r="B3" s="5" t="n">
        <v>0.029519</v>
      </c>
      <c r="C3" s="6" t="n">
        <f aca="false">44.7</f>
        <v>44.7</v>
      </c>
      <c r="D3" s="7" t="n">
        <v>1411</v>
      </c>
      <c r="E3" s="7" t="n">
        <v>2</v>
      </c>
      <c r="F3" s="7" t="n">
        <v>365</v>
      </c>
      <c r="G3" s="7" t="n">
        <v>0</v>
      </c>
      <c r="H3" s="7" t="n">
        <v>55.4</v>
      </c>
      <c r="I3" s="7" t="n">
        <v>33.3</v>
      </c>
      <c r="J3" s="7" t="n">
        <v>441</v>
      </c>
      <c r="K3" s="8" t="n">
        <v>0</v>
      </c>
    </row>
    <row r="4" customFormat="false" ht="12.8" hidden="false" customHeight="false" outlineLevel="0" collapsed="false">
      <c r="A4" s="4"/>
      <c r="B4" s="4"/>
      <c r="C4" s="9" t="n">
        <f aca="false">C3*$B3</f>
        <v>1.3194993</v>
      </c>
      <c r="D4" s="9" t="n">
        <f aca="false">D3*$B3</f>
        <v>41.651309</v>
      </c>
      <c r="E4" s="9" t="n">
        <f aca="false">E3*$B3</f>
        <v>0.059038</v>
      </c>
      <c r="F4" s="9" t="n">
        <f aca="false">F3*$B3</f>
        <v>10.774435</v>
      </c>
      <c r="G4" s="9" t="n">
        <f aca="false">G3*$B3</f>
        <v>0</v>
      </c>
      <c r="H4" s="9" t="n">
        <f aca="false">H3*$B3</f>
        <v>1.6353526</v>
      </c>
      <c r="I4" s="9" t="n">
        <f aca="false">I3*$B3</f>
        <v>0.9829827</v>
      </c>
      <c r="J4" s="9" t="n">
        <f aca="false">J3*$B3</f>
        <v>13.017879</v>
      </c>
      <c r="K4" s="9" t="n">
        <f aca="false">K3*$B3</f>
        <v>0</v>
      </c>
    </row>
    <row r="5" customFormat="false" ht="12.8" hidden="false" customHeight="true" outlineLevel="0" collapsed="false">
      <c r="A5" s="4" t="s">
        <v>11</v>
      </c>
      <c r="B5" s="10" t="n">
        <v>0.001893</v>
      </c>
      <c r="C5" s="11" t="n">
        <v>2.2</v>
      </c>
      <c r="D5" s="12" t="n">
        <v>333</v>
      </c>
      <c r="E5" s="12" t="n">
        <v>0.2</v>
      </c>
      <c r="F5" s="12" t="n">
        <v>139</v>
      </c>
      <c r="G5" s="12" t="n">
        <v>169.2</v>
      </c>
      <c r="H5" s="12" t="n">
        <v>6.4</v>
      </c>
      <c r="I5" s="12" t="n">
        <v>50.8</v>
      </c>
      <c r="J5" s="12" t="n">
        <v>316</v>
      </c>
      <c r="K5" s="13" t="n">
        <v>525</v>
      </c>
      <c r="L5" s="12"/>
      <c r="M5" s="12"/>
    </row>
    <row r="6" customFormat="false" ht="12.8" hidden="false" customHeight="false" outlineLevel="0" collapsed="false">
      <c r="A6" s="4"/>
      <c r="B6" s="4"/>
      <c r="C6" s="9" t="n">
        <f aca="false">C5*$B5</f>
        <v>0.0041646</v>
      </c>
      <c r="D6" s="9" t="n">
        <f aca="false">D5*$B5</f>
        <v>0.630369</v>
      </c>
      <c r="E6" s="9" t="n">
        <f aca="false">E5*$B5</f>
        <v>0.0003786</v>
      </c>
      <c r="F6" s="9" t="n">
        <f aca="false">F5*$B5</f>
        <v>0.263127</v>
      </c>
      <c r="G6" s="9" t="n">
        <f aca="false">G5*$B5</f>
        <v>0.3202956</v>
      </c>
      <c r="H6" s="9" t="n">
        <f aca="false">H5*$B5</f>
        <v>0.0121152</v>
      </c>
      <c r="I6" s="9" t="n">
        <f aca="false">I5*$B5</f>
        <v>0.0961644</v>
      </c>
      <c r="J6" s="9" t="n">
        <f aca="false">J5*$B5</f>
        <v>0.598188</v>
      </c>
      <c r="K6" s="9" t="n">
        <f aca="false">K5*$B5</f>
        <v>0.993825</v>
      </c>
    </row>
    <row r="7" customFormat="false" ht="12.8" hidden="false" customHeight="true" outlineLevel="0" collapsed="false">
      <c r="A7" s="4" t="s">
        <v>12</v>
      </c>
      <c r="B7" s="10" t="n">
        <v>0.011214</v>
      </c>
      <c r="C7" s="11" t="n">
        <v>2.6</v>
      </c>
      <c r="D7" s="12" t="n">
        <v>125</v>
      </c>
      <c r="E7" s="12" t="n">
        <v>4</v>
      </c>
      <c r="F7" s="12" t="n">
        <v>36</v>
      </c>
      <c r="G7" s="12" t="n">
        <v>7.2</v>
      </c>
      <c r="H7" s="12" t="n">
        <v>9</v>
      </c>
      <c r="I7" s="12" t="n">
        <v>4.5</v>
      </c>
      <c r="J7" s="12" t="n">
        <v>26</v>
      </c>
      <c r="K7" s="13" t="n">
        <v>5369</v>
      </c>
    </row>
    <row r="8" customFormat="false" ht="12.8" hidden="false" customHeight="false" outlineLevel="0" collapsed="false">
      <c r="A8" s="4"/>
      <c r="B8" s="4"/>
      <c r="C8" s="9" t="n">
        <f aca="false">C7*$B7</f>
        <v>0.0291564</v>
      </c>
      <c r="D8" s="9" t="n">
        <f aca="false">D7*$B7</f>
        <v>1.40175</v>
      </c>
      <c r="E8" s="9" t="n">
        <f aca="false">E7*$B7</f>
        <v>0.044856</v>
      </c>
      <c r="F8" s="9" t="n">
        <f aca="false">F7*$B7</f>
        <v>0.403704</v>
      </c>
      <c r="G8" s="9" t="n">
        <f aca="false">G7*$B7</f>
        <v>0.0807408</v>
      </c>
      <c r="H8" s="9" t="n">
        <f aca="false">H7*$B7</f>
        <v>0.100926</v>
      </c>
      <c r="I8" s="9" t="n">
        <f aca="false">I7*$B7</f>
        <v>0.050463</v>
      </c>
      <c r="J8" s="9" t="n">
        <f aca="false">J7*$B7</f>
        <v>0.291564</v>
      </c>
      <c r="K8" s="9" t="n">
        <f aca="false">K7*$B7</f>
        <v>60.207966</v>
      </c>
    </row>
    <row r="9" customFormat="false" ht="12.8" hidden="false" customHeight="true" outlineLevel="0" collapsed="false">
      <c r="A9" s="4" t="s">
        <v>13</v>
      </c>
      <c r="B9" s="10" t="n">
        <v>0.005008</v>
      </c>
      <c r="C9" s="11" t="n">
        <v>1.1</v>
      </c>
      <c r="D9" s="12" t="n">
        <v>106</v>
      </c>
      <c r="E9" s="12" t="n">
        <v>0</v>
      </c>
      <c r="F9" s="12" t="n">
        <v>138</v>
      </c>
      <c r="G9" s="12" t="n">
        <v>918.4</v>
      </c>
      <c r="H9" s="12" t="n">
        <v>5.7</v>
      </c>
      <c r="I9" s="12" t="n">
        <v>13.8</v>
      </c>
      <c r="J9" s="12" t="n">
        <v>33</v>
      </c>
      <c r="K9" s="13" t="n">
        <v>2755</v>
      </c>
    </row>
    <row r="10" customFormat="false" ht="12.8" hidden="false" customHeight="false" outlineLevel="0" collapsed="false">
      <c r="A10" s="4"/>
      <c r="B10" s="4"/>
      <c r="C10" s="9" t="n">
        <f aca="false">C9*$B9</f>
        <v>0.0055088</v>
      </c>
      <c r="D10" s="9" t="n">
        <f aca="false">D9*$B9</f>
        <v>0.530848</v>
      </c>
      <c r="E10" s="9" t="n">
        <f aca="false">E9*$B9</f>
        <v>0</v>
      </c>
      <c r="F10" s="9" t="n">
        <f aca="false">F9*$B9</f>
        <v>0.691104</v>
      </c>
      <c r="G10" s="9" t="n">
        <f aca="false">G9*$B9</f>
        <v>4.5993472</v>
      </c>
      <c r="H10" s="9" t="n">
        <f aca="false">H9*$B9</f>
        <v>0.0285456</v>
      </c>
      <c r="I10" s="9" t="n">
        <f aca="false">I9*$B9</f>
        <v>0.0691104</v>
      </c>
      <c r="J10" s="9" t="n">
        <f aca="false">J9*$B9</f>
        <v>0.165264</v>
      </c>
      <c r="K10" s="9" t="n">
        <f aca="false">K9*$B9</f>
        <v>13.79704</v>
      </c>
    </row>
    <row r="11" customFormat="false" ht="12.8" hidden="false" customHeight="false" outlineLevel="0" collapsed="false">
      <c r="A11" s="14" t="s">
        <v>14</v>
      </c>
      <c r="B11" s="15" t="n">
        <v>0.061029</v>
      </c>
      <c r="C11" s="11" t="n">
        <v>26.9</v>
      </c>
      <c r="D11" s="12" t="n">
        <v>1691</v>
      </c>
      <c r="E11" s="12" t="n">
        <v>11.4</v>
      </c>
      <c r="F11" s="12" t="n">
        <v>792</v>
      </c>
      <c r="G11" s="12" t="n">
        <v>0</v>
      </c>
      <c r="H11" s="12" t="n">
        <v>38.4</v>
      </c>
      <c r="I11" s="12" t="n">
        <v>24.6</v>
      </c>
      <c r="J11" s="12" t="n">
        <v>217</v>
      </c>
      <c r="K11" s="13" t="n">
        <v>0</v>
      </c>
    </row>
    <row r="12" customFormat="false" ht="12.8" hidden="false" customHeight="false" outlineLevel="0" collapsed="false">
      <c r="A12" s="14"/>
      <c r="B12" s="14"/>
      <c r="C12" s="9" t="n">
        <f aca="false">C11*$B11</f>
        <v>1.6416801</v>
      </c>
      <c r="D12" s="9" t="n">
        <f aca="false">D11*$B11</f>
        <v>103.200039</v>
      </c>
      <c r="E12" s="9" t="n">
        <f aca="false">E11*$B11</f>
        <v>0.6957306</v>
      </c>
      <c r="F12" s="9" t="n">
        <f aca="false">F11*$B11</f>
        <v>48.334968</v>
      </c>
      <c r="G12" s="9" t="n">
        <f aca="false">G11*$B11</f>
        <v>0</v>
      </c>
      <c r="H12" s="9" t="n">
        <f aca="false">H11*$B11</f>
        <v>2.3435136</v>
      </c>
      <c r="I12" s="9" t="n">
        <f aca="false">I11*$B11</f>
        <v>1.5013134</v>
      </c>
      <c r="J12" s="9" t="n">
        <f aca="false">J11*$B11</f>
        <v>13.243293</v>
      </c>
      <c r="K12" s="9" t="n">
        <f aca="false">K11*$B11</f>
        <v>0</v>
      </c>
    </row>
    <row r="13" customFormat="false" ht="12.8" hidden="false" customHeight="false" outlineLevel="0" collapsed="false">
      <c r="C13" s="16" t="n">
        <f aca="false">SUM(C4,C6,C8,C10,C12)</f>
        <v>3.0000092</v>
      </c>
      <c r="D13" s="16" t="n">
        <f aca="false">SUM(D4,D6,D8,D10,D12)</f>
        <v>147.414315</v>
      </c>
      <c r="E13" s="16" t="n">
        <f aca="false">SUM(E4,E6,E8,E10,E12)</f>
        <v>0.8000032</v>
      </c>
      <c r="F13" s="16" t="n">
        <f aca="false">SUM(F4,F6,F8,F10,F12)</f>
        <v>60.467338</v>
      </c>
      <c r="G13" s="16" t="n">
        <f aca="false">SUM(G4,G6,G8,G10,G12)</f>
        <v>5.0003836</v>
      </c>
      <c r="H13" s="16" t="n">
        <f aca="false">SUM(H4,H6,H8,H10,H12)</f>
        <v>4.120453</v>
      </c>
      <c r="I13" s="16" t="n">
        <f aca="false">SUM(I4,I6,I8,I10,I12)</f>
        <v>2.7000339</v>
      </c>
      <c r="J13" s="16" t="n">
        <f aca="false">SUM(J4,J6,J8,J10,J12)</f>
        <v>27.316188</v>
      </c>
      <c r="K13" s="17" t="n">
        <f aca="false">SUM(K4,K6,K8,K10,K12)</f>
        <v>74.998831</v>
      </c>
    </row>
    <row r="15" customFormat="false" ht="12.8" hidden="false" customHeight="false" outlineLevel="0" collapsed="false">
      <c r="A15" s="2" t="s">
        <v>15</v>
      </c>
      <c r="B15" s="2"/>
      <c r="C15" s="1" t="n">
        <v>3</v>
      </c>
      <c r="D15" s="1" t="n">
        <v>70</v>
      </c>
      <c r="E15" s="1" t="n">
        <v>0.8</v>
      </c>
      <c r="F15" s="1" t="n">
        <v>12</v>
      </c>
      <c r="G15" s="1" t="n">
        <v>5</v>
      </c>
      <c r="H15" s="1" t="n">
        <v>1.8</v>
      </c>
      <c r="I15" s="1" t="n">
        <v>2.7</v>
      </c>
      <c r="J15" s="1" t="n">
        <v>18</v>
      </c>
      <c r="K15" s="1" t="n">
        <v>75</v>
      </c>
    </row>
    <row r="16" customFormat="false" ht="12.8" hidden="false" customHeight="false" outlineLevel="0" collapsed="false">
      <c r="C16" s="1" t="n">
        <f aca="false">IF(C15&lt;=C13,1, 0)</f>
        <v>1</v>
      </c>
      <c r="D16" s="1" t="n">
        <f aca="false">IF(D15&lt;=D13,1, 0)</f>
        <v>1</v>
      </c>
      <c r="E16" s="1" t="n">
        <f aca="false">IF(E15&lt;=E13,1, 0)</f>
        <v>1</v>
      </c>
      <c r="F16" s="1" t="n">
        <f aca="false">IF(F15&lt;=F13,1, 0)</f>
        <v>1</v>
      </c>
      <c r="G16" s="1" t="n">
        <f aca="false">IF(G15&lt;=G13,1, 0)</f>
        <v>1</v>
      </c>
      <c r="H16" s="1" t="n">
        <f aca="false">IF(H15&lt;=H13,1, 0)</f>
        <v>1</v>
      </c>
      <c r="I16" s="1" t="n">
        <f aca="false">IF(I15&lt;=I13,1, 0)</f>
        <v>1</v>
      </c>
      <c r="J16" s="1" t="n">
        <f aca="false">IF(J15&lt;=J13,1, 0)</f>
        <v>1</v>
      </c>
      <c r="K16" s="1" t="n">
        <f aca="false">IF(K15&lt;=K13,1, 0)</f>
        <v>0</v>
      </c>
    </row>
  </sheetData>
  <mergeCells count="10">
    <mergeCell ref="A3:A4"/>
    <mergeCell ref="B3:B4"/>
    <mergeCell ref="A5:A6"/>
    <mergeCell ref="B5:B6"/>
    <mergeCell ref="A7:A8"/>
    <mergeCell ref="B7:B8"/>
    <mergeCell ref="A9:A10"/>
    <mergeCell ref="B9:B10"/>
    <mergeCell ref="A11:A12"/>
    <mergeCell ref="B11:B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1" sqref="C43:F43 B11"/>
    </sheetView>
  </sheetViews>
  <sheetFormatPr defaultRowHeight="12.8" zeroHeight="false" outlineLevelRow="0" outlineLevelCol="0"/>
  <cols>
    <col collapsed="false" customWidth="true" hidden="false" outlineLevel="0" max="1" min="1" style="1" width="18.33"/>
    <col collapsed="false" customWidth="false" hidden="false" outlineLevel="0" max="1025" min="2" style="1" width="11.52"/>
  </cols>
  <sheetData>
    <row r="2" customFormat="false" ht="24" hidden="false" customHeight="false" outlineLevel="0" collapsed="false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customFormat="false" ht="12.8" hidden="false" customHeight="true" outlineLevel="0" collapsed="false">
      <c r="A3" s="4" t="s">
        <v>10</v>
      </c>
      <c r="B3" s="5" t="n">
        <v>0.029519</v>
      </c>
      <c r="C3" s="6" t="n">
        <f aca="false">44.7</f>
        <v>44.7</v>
      </c>
      <c r="D3" s="7" t="n">
        <v>1411</v>
      </c>
      <c r="E3" s="7" t="n">
        <v>2</v>
      </c>
      <c r="F3" s="7" t="n">
        <v>365</v>
      </c>
      <c r="G3" s="7" t="n">
        <v>0</v>
      </c>
      <c r="H3" s="7" t="n">
        <v>55.4</v>
      </c>
      <c r="I3" s="7" t="n">
        <v>33.3</v>
      </c>
      <c r="J3" s="7" t="n">
        <v>441</v>
      </c>
      <c r="K3" s="8" t="n">
        <v>0</v>
      </c>
    </row>
    <row r="4" customFormat="false" ht="12.8" hidden="false" customHeight="false" outlineLevel="0" collapsed="false">
      <c r="A4" s="4"/>
      <c r="B4" s="4"/>
      <c r="C4" s="9" t="n">
        <f aca="false">C3*$B3</f>
        <v>1.3194993</v>
      </c>
      <c r="D4" s="9" t="n">
        <f aca="false">D3*$B3</f>
        <v>41.651309</v>
      </c>
      <c r="E4" s="9" t="n">
        <f aca="false">E3*$B3</f>
        <v>0.059038</v>
      </c>
      <c r="F4" s="9" t="n">
        <f aca="false">F3*$B3</f>
        <v>10.774435</v>
      </c>
      <c r="G4" s="9" t="n">
        <f aca="false">G3*$B3</f>
        <v>0</v>
      </c>
      <c r="H4" s="9" t="n">
        <f aca="false">H3*$B3</f>
        <v>1.6353526</v>
      </c>
      <c r="I4" s="9" t="n">
        <f aca="false">I3*$B3</f>
        <v>0.9829827</v>
      </c>
      <c r="J4" s="9" t="n">
        <f aca="false">J3*$B3</f>
        <v>13.017879</v>
      </c>
      <c r="K4" s="9" t="n">
        <f aca="false">K3*$B3</f>
        <v>0</v>
      </c>
    </row>
    <row r="5" customFormat="false" ht="12.8" hidden="false" customHeight="true" outlineLevel="0" collapsed="false">
      <c r="A5" s="4" t="s">
        <v>11</v>
      </c>
      <c r="B5" s="10" t="n">
        <v>0.001893</v>
      </c>
      <c r="C5" s="11" t="n">
        <v>2.2</v>
      </c>
      <c r="D5" s="12" t="n">
        <v>333</v>
      </c>
      <c r="E5" s="12" t="n">
        <v>0.2</v>
      </c>
      <c r="F5" s="12" t="n">
        <v>139</v>
      </c>
      <c r="G5" s="12" t="n">
        <v>169.2</v>
      </c>
      <c r="H5" s="12" t="n">
        <v>6.4</v>
      </c>
      <c r="I5" s="12" t="n">
        <v>50.8</v>
      </c>
      <c r="J5" s="12" t="n">
        <v>316</v>
      </c>
      <c r="K5" s="13" t="n">
        <v>525</v>
      </c>
      <c r="L5" s="12"/>
      <c r="M5" s="12"/>
    </row>
    <row r="6" customFormat="false" ht="12.8" hidden="false" customHeight="false" outlineLevel="0" collapsed="false">
      <c r="A6" s="4"/>
      <c r="B6" s="4"/>
      <c r="C6" s="9" t="n">
        <f aca="false">C5*$B5</f>
        <v>0.0041646</v>
      </c>
      <c r="D6" s="9" t="n">
        <f aca="false">D5*$B5</f>
        <v>0.630369</v>
      </c>
      <c r="E6" s="9" t="n">
        <f aca="false">E5*$B5</f>
        <v>0.0003786</v>
      </c>
      <c r="F6" s="9" t="n">
        <f aca="false">F5*$B5</f>
        <v>0.263127</v>
      </c>
      <c r="G6" s="9" t="n">
        <f aca="false">G5*$B5</f>
        <v>0.3202956</v>
      </c>
      <c r="H6" s="9" t="n">
        <f aca="false">H5*$B5</f>
        <v>0.0121152</v>
      </c>
      <c r="I6" s="9" t="n">
        <f aca="false">I5*$B5</f>
        <v>0.0961644</v>
      </c>
      <c r="J6" s="9" t="n">
        <f aca="false">J5*$B5</f>
        <v>0.598188</v>
      </c>
      <c r="K6" s="9" t="n">
        <f aca="false">K5*$B5</f>
        <v>0.993825</v>
      </c>
    </row>
    <row r="7" customFormat="false" ht="12.8" hidden="false" customHeight="true" outlineLevel="0" collapsed="false">
      <c r="A7" s="4" t="s">
        <v>12</v>
      </c>
      <c r="B7" s="10" t="n">
        <v>0.011214</v>
      </c>
      <c r="C7" s="11" t="n">
        <v>2.6</v>
      </c>
      <c r="D7" s="12" t="n">
        <v>125</v>
      </c>
      <c r="E7" s="12" t="n">
        <v>4</v>
      </c>
      <c r="F7" s="12" t="n">
        <v>36</v>
      </c>
      <c r="G7" s="12" t="n">
        <v>7.2</v>
      </c>
      <c r="H7" s="12" t="n">
        <v>9</v>
      </c>
      <c r="I7" s="12" t="n">
        <v>4.5</v>
      </c>
      <c r="J7" s="12" t="n">
        <v>26</v>
      </c>
      <c r="K7" s="13" t="n">
        <v>5369</v>
      </c>
    </row>
    <row r="8" customFormat="false" ht="12.8" hidden="false" customHeight="false" outlineLevel="0" collapsed="false">
      <c r="A8" s="4"/>
      <c r="B8" s="4"/>
      <c r="C8" s="9" t="n">
        <f aca="false">C7*$B7</f>
        <v>0.0291564</v>
      </c>
      <c r="D8" s="9" t="n">
        <f aca="false">D7*$B7</f>
        <v>1.40175</v>
      </c>
      <c r="E8" s="9" t="n">
        <f aca="false">E7*$B7</f>
        <v>0.044856</v>
      </c>
      <c r="F8" s="9" t="n">
        <f aca="false">F7*$B7</f>
        <v>0.403704</v>
      </c>
      <c r="G8" s="9" t="n">
        <f aca="false">G7*$B7</f>
        <v>0.0807408</v>
      </c>
      <c r="H8" s="9" t="n">
        <f aca="false">H7*$B7</f>
        <v>0.100926</v>
      </c>
      <c r="I8" s="9" t="n">
        <f aca="false">I7*$B7</f>
        <v>0.050463</v>
      </c>
      <c r="J8" s="9" t="n">
        <f aca="false">J7*$B7</f>
        <v>0.291564</v>
      </c>
      <c r="K8" s="9" t="n">
        <f aca="false">K7*$B7</f>
        <v>60.207966</v>
      </c>
    </row>
    <row r="9" customFormat="false" ht="12.8" hidden="false" customHeight="true" outlineLevel="0" collapsed="false">
      <c r="A9" s="4" t="s">
        <v>13</v>
      </c>
      <c r="B9" s="10" t="n">
        <v>0.005008</v>
      </c>
      <c r="C9" s="11" t="n">
        <v>1.1</v>
      </c>
      <c r="D9" s="12" t="n">
        <v>106</v>
      </c>
      <c r="E9" s="12" t="n">
        <v>0</v>
      </c>
      <c r="F9" s="12" t="n">
        <v>138</v>
      </c>
      <c r="G9" s="12" t="n">
        <v>918.4</v>
      </c>
      <c r="H9" s="12" t="n">
        <v>5.7</v>
      </c>
      <c r="I9" s="12" t="n">
        <v>13.8</v>
      </c>
      <c r="J9" s="12" t="n">
        <v>33</v>
      </c>
      <c r="K9" s="13" t="n">
        <v>2755</v>
      </c>
    </row>
    <row r="10" customFormat="false" ht="12.8" hidden="false" customHeight="false" outlineLevel="0" collapsed="false">
      <c r="A10" s="4"/>
      <c r="B10" s="4"/>
      <c r="C10" s="9" t="n">
        <f aca="false">C9*$B9</f>
        <v>0.0055088</v>
      </c>
      <c r="D10" s="9" t="n">
        <f aca="false">D9*$B9</f>
        <v>0.530848</v>
      </c>
      <c r="E10" s="9" t="n">
        <f aca="false">E9*$B9</f>
        <v>0</v>
      </c>
      <c r="F10" s="9" t="n">
        <f aca="false">F9*$B9</f>
        <v>0.691104</v>
      </c>
      <c r="G10" s="9" t="n">
        <f aca="false">G9*$B9</f>
        <v>4.5993472</v>
      </c>
      <c r="H10" s="9" t="n">
        <f aca="false">H9*$B9</f>
        <v>0.0285456</v>
      </c>
      <c r="I10" s="9" t="n">
        <f aca="false">I9*$B9</f>
        <v>0.0691104</v>
      </c>
      <c r="J10" s="9" t="n">
        <f aca="false">J9*$B9</f>
        <v>0.165264</v>
      </c>
      <c r="K10" s="9" t="n">
        <f aca="false">K9*$B9</f>
        <v>13.79704</v>
      </c>
    </row>
    <row r="11" customFormat="false" ht="12.8" hidden="false" customHeight="false" outlineLevel="0" collapsed="false">
      <c r="A11" s="14" t="s">
        <v>14</v>
      </c>
      <c r="B11" s="15" t="n">
        <v>0.061029</v>
      </c>
      <c r="C11" s="11" t="n">
        <v>26.9</v>
      </c>
      <c r="D11" s="12" t="n">
        <v>1691</v>
      </c>
      <c r="E11" s="12" t="n">
        <v>11.4</v>
      </c>
      <c r="F11" s="12" t="n">
        <v>792</v>
      </c>
      <c r="G11" s="12" t="n">
        <v>0</v>
      </c>
      <c r="H11" s="12" t="n">
        <v>38.4</v>
      </c>
      <c r="I11" s="12" t="n">
        <v>24.6</v>
      </c>
      <c r="J11" s="12" t="n">
        <v>217</v>
      </c>
      <c r="K11" s="13" t="n">
        <v>0</v>
      </c>
    </row>
    <row r="12" customFormat="false" ht="12.8" hidden="false" customHeight="false" outlineLevel="0" collapsed="false">
      <c r="A12" s="14"/>
      <c r="B12" s="14"/>
      <c r="C12" s="9" t="n">
        <f aca="false">C11*$B11</f>
        <v>1.6416801</v>
      </c>
      <c r="D12" s="9" t="n">
        <f aca="false">D11*$B11</f>
        <v>103.200039</v>
      </c>
      <c r="E12" s="9" t="n">
        <f aca="false">E11*$B11</f>
        <v>0.6957306</v>
      </c>
      <c r="F12" s="9" t="n">
        <f aca="false">F11*$B11</f>
        <v>48.334968</v>
      </c>
      <c r="G12" s="9" t="n">
        <f aca="false">G11*$B11</f>
        <v>0</v>
      </c>
      <c r="H12" s="9" t="n">
        <f aca="false">H11*$B11</f>
        <v>2.3435136</v>
      </c>
      <c r="I12" s="9" t="n">
        <f aca="false">I11*$B11</f>
        <v>1.5013134</v>
      </c>
      <c r="J12" s="9" t="n">
        <f aca="false">J11*$B11</f>
        <v>13.243293</v>
      </c>
      <c r="K12" s="9" t="n">
        <f aca="false">K11*$B11</f>
        <v>0</v>
      </c>
    </row>
    <row r="13" customFormat="false" ht="12.8" hidden="false" customHeight="false" outlineLevel="0" collapsed="false">
      <c r="C13" s="16" t="n">
        <f aca="false">SUM(C4,C6,C8,C10,C12)</f>
        <v>3.0000092</v>
      </c>
      <c r="D13" s="16" t="n">
        <f aca="false">SUM(D4,D6,D8,D10,D12)</f>
        <v>147.414315</v>
      </c>
      <c r="E13" s="16" t="n">
        <f aca="false">SUM(E4,E6,E8,E10,E12)</f>
        <v>0.8000032</v>
      </c>
      <c r="F13" s="16" t="n">
        <f aca="false">SUM(F4,F6,F8,F10,F12)</f>
        <v>60.467338</v>
      </c>
      <c r="G13" s="16" t="n">
        <f aca="false">SUM(G4,G6,G8,G10,G12)</f>
        <v>5.0003836</v>
      </c>
      <c r="H13" s="16" t="n">
        <f aca="false">SUM(H4,H6,H8,H10,H12)</f>
        <v>4.120453</v>
      </c>
      <c r="I13" s="16" t="n">
        <f aca="false">SUM(I4,I6,I8,I10,I12)</f>
        <v>2.7000339</v>
      </c>
      <c r="J13" s="16" t="n">
        <f aca="false">SUM(J4,J6,J8,J10,J12)</f>
        <v>27.316188</v>
      </c>
      <c r="K13" s="17" t="n">
        <f aca="false">SUM(K4,K6,K8,K10,K12)</f>
        <v>74.998831</v>
      </c>
    </row>
    <row r="15" customFormat="false" ht="12.8" hidden="false" customHeight="false" outlineLevel="0" collapsed="false">
      <c r="A15" s="2" t="s">
        <v>15</v>
      </c>
      <c r="B15" s="2"/>
      <c r="C15" s="1" t="n">
        <v>3</v>
      </c>
      <c r="D15" s="1" t="n">
        <v>70</v>
      </c>
      <c r="E15" s="1" t="n">
        <v>0.8</v>
      </c>
      <c r="F15" s="1" t="n">
        <v>12</v>
      </c>
      <c r="G15" s="1" t="n">
        <v>5</v>
      </c>
      <c r="H15" s="1" t="n">
        <v>1.8</v>
      </c>
      <c r="I15" s="1" t="n">
        <v>2.7</v>
      </c>
      <c r="J15" s="1" t="n">
        <v>18</v>
      </c>
      <c r="K15" s="1" t="n">
        <v>75</v>
      </c>
    </row>
    <row r="16" customFormat="false" ht="12.8" hidden="false" customHeight="false" outlineLevel="0" collapsed="false">
      <c r="C16" s="1" t="n">
        <f aca="false">IF(C15&lt;=C13,1, 0)</f>
        <v>1</v>
      </c>
      <c r="D16" s="1" t="n">
        <f aca="false">IF(D15&lt;=D13,1, 0)</f>
        <v>1</v>
      </c>
      <c r="E16" s="1" t="n">
        <f aca="false">IF(E15&lt;=E13,1, 0)</f>
        <v>1</v>
      </c>
      <c r="F16" s="1" t="n">
        <f aca="false">IF(F15&lt;=F13,1, 0)</f>
        <v>1</v>
      </c>
      <c r="G16" s="1" t="n">
        <f aca="false">IF(G15&lt;=G13,1, 0)</f>
        <v>1</v>
      </c>
      <c r="H16" s="1" t="n">
        <f aca="false">IF(H15&lt;=H13,1, 0)</f>
        <v>1</v>
      </c>
      <c r="I16" s="1" t="n">
        <f aca="false">IF(I15&lt;=I13,1, 0)</f>
        <v>1</v>
      </c>
      <c r="J16" s="1" t="n">
        <f aca="false">IF(J15&lt;=J13,1, 0)</f>
        <v>1</v>
      </c>
      <c r="K16" s="1" t="n">
        <f aca="false">IF(K15&lt;=K13,1, 0)</f>
        <v>0</v>
      </c>
    </row>
  </sheetData>
  <mergeCells count="10">
    <mergeCell ref="A3:A4"/>
    <mergeCell ref="B3:B4"/>
    <mergeCell ref="A5:A6"/>
    <mergeCell ref="B5:B6"/>
    <mergeCell ref="A7:A8"/>
    <mergeCell ref="B7:B8"/>
    <mergeCell ref="A9:A10"/>
    <mergeCell ref="B9:B10"/>
    <mergeCell ref="A11:A12"/>
    <mergeCell ref="B11:B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8" activeCellId="1" sqref="C43:F43 C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18" width="41.97"/>
    <col collapsed="false" customWidth="false" hidden="false" outlineLevel="0" max="1025" min="3" style="0" width="11.52"/>
  </cols>
  <sheetData>
    <row r="1" s="18" customFormat="true" ht="12.8" hidden="false" customHeight="false" outlineLevel="0" collapsed="false">
      <c r="C1" s="18" t="s">
        <v>1</v>
      </c>
      <c r="D1" s="18" t="s">
        <v>16</v>
      </c>
      <c r="E1" s="18" t="s">
        <v>17</v>
      </c>
      <c r="F1" s="18" t="s">
        <v>18</v>
      </c>
      <c r="G1" s="18" t="s">
        <v>19</v>
      </c>
      <c r="M1" s="18" t="s">
        <v>20</v>
      </c>
    </row>
    <row r="2" customFormat="false" ht="12.8" hidden="false" customHeight="false" outlineLevel="0" collapsed="false">
      <c r="B2" s="18" t="s">
        <v>21</v>
      </c>
      <c r="C2" s="0" t="n">
        <v>400</v>
      </c>
      <c r="D2" s="0" t="n">
        <v>3</v>
      </c>
      <c r="E2" s="0" t="n">
        <v>2</v>
      </c>
      <c r="F2" s="0" t="n">
        <v>2</v>
      </c>
      <c r="G2" s="0" t="n">
        <v>0</v>
      </c>
      <c r="H2" s="0" t="n">
        <f aca="false">$G2*C2</f>
        <v>0</v>
      </c>
      <c r="I2" s="0" t="n">
        <f aca="false">$G2*D2</f>
        <v>0</v>
      </c>
      <c r="J2" s="0" t="n">
        <f aca="false">$G2*E2</f>
        <v>0</v>
      </c>
      <c r="K2" s="0" t="n">
        <f aca="false">$G2*F2</f>
        <v>0</v>
      </c>
      <c r="M2" s="0" t="n">
        <v>50</v>
      </c>
      <c r="N2" s="0" t="n">
        <f aca="false">M2*G2</f>
        <v>0</v>
      </c>
    </row>
    <row r="3" customFormat="false" ht="12.8" hidden="false" customHeight="false" outlineLevel="0" collapsed="false">
      <c r="B3" s="18" t="s">
        <v>22</v>
      </c>
      <c r="C3" s="0" t="n">
        <v>200</v>
      </c>
      <c r="D3" s="0" t="n">
        <v>2</v>
      </c>
      <c r="E3" s="0" t="n">
        <v>2</v>
      </c>
      <c r="F3" s="0" t="n">
        <v>4</v>
      </c>
      <c r="G3" s="0" t="n">
        <v>3</v>
      </c>
      <c r="H3" s="0" t="n">
        <f aca="false">$G3*C3</f>
        <v>600</v>
      </c>
      <c r="I3" s="0" t="n">
        <f aca="false">$G3*D3</f>
        <v>6</v>
      </c>
      <c r="J3" s="0" t="n">
        <f aca="false">$G3*E3</f>
        <v>6</v>
      </c>
      <c r="K3" s="0" t="n">
        <f aca="false">$G3*F3</f>
        <v>12</v>
      </c>
      <c r="M3" s="0" t="n">
        <v>20</v>
      </c>
      <c r="N3" s="0" t="n">
        <f aca="false">M3*G3</f>
        <v>60</v>
      </c>
    </row>
    <row r="4" customFormat="false" ht="12.8" hidden="false" customHeight="false" outlineLevel="0" collapsed="false">
      <c r="B4" s="18" t="s">
        <v>23</v>
      </c>
      <c r="C4" s="0" t="n">
        <v>150</v>
      </c>
      <c r="D4" s="0" t="n">
        <v>0</v>
      </c>
      <c r="E4" s="0" t="n">
        <v>4</v>
      </c>
      <c r="F4" s="0" t="n">
        <v>1</v>
      </c>
      <c r="G4" s="0" t="n">
        <v>1</v>
      </c>
      <c r="H4" s="0" t="n">
        <f aca="false">$G4*C4</f>
        <v>150</v>
      </c>
      <c r="I4" s="0" t="n">
        <f aca="false">$G4*D4</f>
        <v>0</v>
      </c>
      <c r="J4" s="0" t="n">
        <f aca="false">$G4*E4</f>
        <v>4</v>
      </c>
      <c r="K4" s="0" t="n">
        <f aca="false">$G4*F4</f>
        <v>1</v>
      </c>
      <c r="M4" s="0" t="n">
        <v>30</v>
      </c>
      <c r="N4" s="0" t="n">
        <f aca="false">M4*G4</f>
        <v>30</v>
      </c>
    </row>
    <row r="5" customFormat="false" ht="12.8" hidden="false" customHeight="false" outlineLevel="0" collapsed="false">
      <c r="B5" s="18" t="s">
        <v>24</v>
      </c>
      <c r="C5" s="0" t="n">
        <v>500</v>
      </c>
      <c r="D5" s="0" t="n">
        <v>0</v>
      </c>
      <c r="E5" s="0" t="n">
        <v>4</v>
      </c>
      <c r="F5" s="0" t="n">
        <v>5</v>
      </c>
      <c r="G5" s="0" t="n">
        <v>0</v>
      </c>
      <c r="H5" s="0" t="n">
        <f aca="false">$G5*C5</f>
        <v>0</v>
      </c>
      <c r="I5" s="0" t="n">
        <f aca="false">$G5*D5</f>
        <v>0</v>
      </c>
      <c r="J5" s="0" t="n">
        <f aca="false">$G5*E5</f>
        <v>0</v>
      </c>
      <c r="K5" s="0" t="n">
        <f aca="false">$G5*F5</f>
        <v>0</v>
      </c>
      <c r="M5" s="0" t="n">
        <v>80</v>
      </c>
      <c r="N5" s="0" t="n">
        <f aca="false">M5*G5</f>
        <v>0</v>
      </c>
    </row>
    <row r="6" customFormat="false" ht="12.8" hidden="false" customHeight="false" outlineLevel="0" collapsed="false">
      <c r="H6" s="18" t="n">
        <f aca="false">SUM(H2:H5)</f>
        <v>750</v>
      </c>
      <c r="I6" s="18" t="n">
        <f aca="false">SUM(I2:I5)</f>
        <v>6</v>
      </c>
      <c r="J6" s="18" t="n">
        <f aca="false">SUM(J2:J5)</f>
        <v>10</v>
      </c>
      <c r="K6" s="18" t="n">
        <f aca="false">SUM(K2:K5)</f>
        <v>13</v>
      </c>
      <c r="L6" s="18"/>
      <c r="M6" s="18"/>
      <c r="N6" s="18" t="n">
        <f aca="false">SUM(N2:N5)</f>
        <v>90</v>
      </c>
    </row>
    <row r="7" customFormat="false" ht="12.8" hidden="false" customHeight="false" outlineLevel="0" collapsed="false">
      <c r="B7" s="18" t="s">
        <v>25</v>
      </c>
      <c r="C7" s="0" t="n">
        <v>500</v>
      </c>
      <c r="D7" s="19" t="n">
        <v>6</v>
      </c>
      <c r="E7" s="19" t="n">
        <v>10</v>
      </c>
      <c r="F7" s="19" t="n">
        <v>8</v>
      </c>
    </row>
    <row r="8" customFormat="false" ht="12.8" hidden="false" customHeight="false" outlineLevel="0" collapsed="false">
      <c r="C8" s="0" t="n">
        <f aca="false">H6</f>
        <v>750</v>
      </c>
      <c r="D8" s="0" t="n">
        <f aca="false">I6</f>
        <v>6</v>
      </c>
      <c r="E8" s="0" t="n">
        <f aca="false">J6</f>
        <v>10</v>
      </c>
      <c r="F8" s="0" t="n">
        <f aca="false">K6</f>
        <v>13</v>
      </c>
    </row>
    <row r="9" customFormat="false" ht="12.8" hidden="false" customHeight="false" outlineLevel="0" collapsed="false">
      <c r="C9" s="0" t="n">
        <f aca="false">C8 &gt;=C7</f>
        <v>1</v>
      </c>
      <c r="D9" s="0" t="n">
        <f aca="false">D8 &gt;=D7</f>
        <v>1</v>
      </c>
      <c r="E9" s="0" t="n">
        <f aca="false">E8 &gt;=E7</f>
        <v>1</v>
      </c>
      <c r="F9" s="0" t="n">
        <f aca="false">F8 &gt;=F7</f>
        <v>1</v>
      </c>
    </row>
    <row r="16" customFormat="false" ht="12.8" hidden="false" customHeight="false" outlineLevel="0" collapsed="false">
      <c r="C16" s="0" t="n">
        <f aca="false">SUM(C2:F5)</f>
        <v>1279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1" sqref="C43:F43 H13"/>
    </sheetView>
  </sheetViews>
  <sheetFormatPr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.33"/>
    <col collapsed="false" customWidth="false" hidden="false" outlineLevel="0" max="1025" min="3" style="0" width="11.52"/>
  </cols>
  <sheetData>
    <row r="2" s="18" customFormat="true" ht="12.8" hidden="false" customHeight="false" outlineLevel="0" collapsed="false">
      <c r="C2" s="20" t="s">
        <v>26</v>
      </c>
      <c r="D2" s="20"/>
      <c r="E2" s="20"/>
      <c r="F2" s="20"/>
      <c r="G2" s="18" t="s">
        <v>19</v>
      </c>
    </row>
    <row r="3" s="18" customFormat="true" ht="12.8" hidden="false" customHeight="false" outlineLevel="0" collapsed="false">
      <c r="B3" s="21"/>
      <c r="C3" s="22" t="s">
        <v>27</v>
      </c>
      <c r="D3" s="23" t="n">
        <v>1</v>
      </c>
      <c r="E3" s="23" t="n">
        <v>0.5</v>
      </c>
      <c r="F3" s="24" t="n">
        <v>0.25</v>
      </c>
    </row>
    <row r="4" customFormat="false" ht="12.8" hidden="false" customHeight="false" outlineLevel="0" collapsed="false">
      <c r="B4" s="21" t="s">
        <v>28</v>
      </c>
      <c r="C4" s="25" t="n">
        <v>400</v>
      </c>
      <c r="D4" s="0" t="n">
        <f aca="false">C4*1.1</f>
        <v>440</v>
      </c>
      <c r="E4" s="0" t="n">
        <f aca="false">C4*1.02</f>
        <v>408</v>
      </c>
      <c r="F4" s="26" t="n">
        <f aca="false">C4*1.05</f>
        <v>420</v>
      </c>
      <c r="G4" s="0" t="n">
        <v>0.5</v>
      </c>
    </row>
    <row r="5" customFormat="false" ht="12.8" hidden="false" customHeight="false" outlineLevel="0" collapsed="false">
      <c r="B5" s="21" t="s">
        <v>29</v>
      </c>
      <c r="C5" s="27" t="n">
        <v>200</v>
      </c>
      <c r="D5" s="28" t="n">
        <f aca="false">C5*1.1</f>
        <v>220</v>
      </c>
      <c r="E5" s="0" t="n">
        <f aca="false">C5*1.02</f>
        <v>204</v>
      </c>
      <c r="F5" s="26" t="n">
        <f aca="false">C5*1.05</f>
        <v>210</v>
      </c>
      <c r="G5" s="0" t="n">
        <v>0.1</v>
      </c>
    </row>
    <row r="6" customFormat="false" ht="12.8" hidden="false" customHeight="false" outlineLevel="0" collapsed="false">
      <c r="B6" s="21" t="s">
        <v>30</v>
      </c>
      <c r="C6" s="25" t="n">
        <v>150</v>
      </c>
      <c r="D6" s="0" t="n">
        <f aca="false">C6*1.1</f>
        <v>165</v>
      </c>
      <c r="E6" s="0" t="n">
        <f aca="false">C6*1.02</f>
        <v>153</v>
      </c>
      <c r="F6" s="26" t="n">
        <f aca="false">_xlfn.CEILING.MATH(C6*1.05)</f>
        <v>158</v>
      </c>
      <c r="G6" s="0" t="n">
        <v>0.25</v>
      </c>
    </row>
    <row r="7" customFormat="false" ht="12.8" hidden="false" customHeight="false" outlineLevel="0" collapsed="false">
      <c r="B7" s="21" t="s">
        <v>31</v>
      </c>
      <c r="C7" s="29" t="n">
        <v>500</v>
      </c>
      <c r="D7" s="30" t="n">
        <f aca="false">C7*1.1</f>
        <v>550</v>
      </c>
      <c r="E7" s="30" t="n">
        <f aca="false">C7*1.02</f>
        <v>510</v>
      </c>
      <c r="F7" s="31" t="n">
        <f aca="false">C7*1.05</f>
        <v>525</v>
      </c>
      <c r="G7" s="0" t="n">
        <v>0.75</v>
      </c>
    </row>
    <row r="9" s="32" customFormat="true" ht="12.8" hidden="false" customHeight="false" outlineLevel="0" collapsed="false"/>
    <row r="11" s="18" customFormat="true" ht="12.8" hidden="false" customHeight="false" outlineLevel="0" collapsed="false">
      <c r="C11" s="20" t="s">
        <v>26</v>
      </c>
      <c r="D11" s="20"/>
      <c r="E11" s="20"/>
      <c r="F11" s="20"/>
      <c r="G11" s="18" t="s">
        <v>19</v>
      </c>
    </row>
    <row r="12" s="18" customFormat="true" ht="12.8" hidden="false" customHeight="false" outlineLevel="0" collapsed="false">
      <c r="B12" s="21"/>
      <c r="C12" s="22" t="s">
        <v>27</v>
      </c>
      <c r="D12" s="23" t="n">
        <v>1</v>
      </c>
      <c r="E12" s="23" t="n">
        <v>0.5</v>
      </c>
      <c r="F12" s="24" t="n">
        <v>0.25</v>
      </c>
    </row>
    <row r="13" customFormat="false" ht="12.8" hidden="false" customHeight="false" outlineLevel="0" collapsed="false">
      <c r="B13" s="21" t="s">
        <v>28</v>
      </c>
      <c r="C13" s="25" t="n">
        <f aca="false">C4+$G4</f>
        <v>400.5</v>
      </c>
      <c r="D13" s="25" t="n">
        <f aca="false">D4+$G4</f>
        <v>440.5</v>
      </c>
      <c r="E13" s="25" t="n">
        <f aca="false">E4+$G4</f>
        <v>408.5</v>
      </c>
      <c r="F13" s="25" t="n">
        <f aca="false">F4+$G4</f>
        <v>420.5</v>
      </c>
      <c r="G13" s="0" t="n">
        <v>0</v>
      </c>
    </row>
    <row r="14" customFormat="false" ht="12.8" hidden="false" customHeight="false" outlineLevel="0" collapsed="false">
      <c r="B14" s="21" t="s">
        <v>29</v>
      </c>
      <c r="C14" s="25" t="n">
        <f aca="false">C5+$G5</f>
        <v>200.1</v>
      </c>
      <c r="D14" s="25" t="n">
        <f aca="false">D5+$G5</f>
        <v>220.1</v>
      </c>
      <c r="E14" s="25" t="n">
        <f aca="false">E5+$G5</f>
        <v>204.1</v>
      </c>
      <c r="F14" s="25" t="n">
        <f aca="false">F5+$G5</f>
        <v>210.1</v>
      </c>
      <c r="G14" s="0" t="n">
        <v>0</v>
      </c>
    </row>
    <row r="15" customFormat="false" ht="12.8" hidden="false" customHeight="false" outlineLevel="0" collapsed="false">
      <c r="B15" s="21" t="s">
        <v>30</v>
      </c>
      <c r="C15" s="25" t="n">
        <f aca="false">C6+$G6</f>
        <v>150.25</v>
      </c>
      <c r="D15" s="25" t="n">
        <f aca="false">D6+$G6</f>
        <v>165.25</v>
      </c>
      <c r="E15" s="25" t="n">
        <f aca="false">E6+$G6</f>
        <v>153.25</v>
      </c>
      <c r="F15" s="25" t="n">
        <f aca="false">F6+$G6</f>
        <v>158.25</v>
      </c>
      <c r="G15" s="0" t="n">
        <v>0</v>
      </c>
    </row>
    <row r="16" customFormat="false" ht="12.8" hidden="false" customHeight="false" outlineLevel="0" collapsed="false">
      <c r="B16" s="21" t="s">
        <v>31</v>
      </c>
      <c r="C16" s="25" t="n">
        <f aca="false">C7+$G7</f>
        <v>500.75</v>
      </c>
      <c r="D16" s="25" t="n">
        <f aca="false">D7+$G7</f>
        <v>550.75</v>
      </c>
      <c r="E16" s="25" t="n">
        <f aca="false">E7+$G7</f>
        <v>510.75</v>
      </c>
      <c r="F16" s="25" t="n">
        <f aca="false">F7+$G7</f>
        <v>525.75</v>
      </c>
      <c r="G16" s="0" t="n">
        <v>0</v>
      </c>
    </row>
    <row r="18" s="32" customFormat="true" ht="12.8" hidden="false" customHeight="false" outlineLevel="0" collapsed="false"/>
  </sheetData>
  <mergeCells count="2">
    <mergeCell ref="C2:F2"/>
    <mergeCell ref="C11:F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48"/>
  <sheetViews>
    <sheetView showFormulas="false" showGridLines="true" showRowColHeaders="true" showZeros="true" rightToLeft="false" tabSelected="true" showOutlineSymbols="true" defaultGridColor="true" view="normal" topLeftCell="A19" colorId="64" zoomScale="95" zoomScaleNormal="95" zoomScalePageLayoutView="100" workbookViewId="0">
      <selection pane="topLeft" activeCell="C43" activeCellId="0" sqref="C43:F4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18" width="41.97"/>
    <col collapsed="false" customWidth="false" hidden="false" outlineLevel="0" max="1025" min="3" style="0" width="11.52"/>
  </cols>
  <sheetData>
    <row r="1" s="18" customFormat="true" ht="12.8" hidden="false" customHeight="false" outlineLevel="0" collapsed="false">
      <c r="C1" s="33"/>
    </row>
    <row r="2" s="18" customFormat="true" ht="12.8" hidden="false" customHeight="false" outlineLevel="0" collapsed="false">
      <c r="C2" s="20" t="s">
        <v>26</v>
      </c>
      <c r="D2" s="20"/>
      <c r="E2" s="20"/>
      <c r="F2" s="20"/>
      <c r="G2" s="18" t="s">
        <v>19</v>
      </c>
    </row>
    <row r="3" s="18" customFormat="true" ht="12.8" hidden="false" customHeight="false" outlineLevel="0" collapsed="false">
      <c r="B3" s="21"/>
      <c r="C3" s="22" t="s">
        <v>27</v>
      </c>
      <c r="D3" s="23" t="n">
        <v>1</v>
      </c>
      <c r="E3" s="23" t="n">
        <v>0.5</v>
      </c>
      <c r="F3" s="24" t="n">
        <v>0.25</v>
      </c>
    </row>
    <row r="4" customFormat="false" ht="12.8" hidden="false" customHeight="false" outlineLevel="0" collapsed="false">
      <c r="B4" s="21" t="s">
        <v>28</v>
      </c>
      <c r="C4" s="25" t="n">
        <v>400</v>
      </c>
      <c r="D4" s="0" t="n">
        <f aca="false">C4*1.1</f>
        <v>440</v>
      </c>
      <c r="E4" s="0" t="n">
        <f aca="false">C4*1.02</f>
        <v>408</v>
      </c>
      <c r="F4" s="26" t="n">
        <f aca="false">C4*1.05</f>
        <v>420</v>
      </c>
      <c r="G4" s="0" t="n">
        <v>0</v>
      </c>
    </row>
    <row r="5" customFormat="false" ht="12.8" hidden="false" customHeight="false" outlineLevel="0" collapsed="false">
      <c r="B5" s="21" t="s">
        <v>29</v>
      </c>
      <c r="C5" s="34" t="n">
        <v>200</v>
      </c>
      <c r="D5" s="28" t="n">
        <f aca="false">C5*1.1</f>
        <v>220</v>
      </c>
      <c r="E5" s="0" t="n">
        <f aca="false">C5*1.02</f>
        <v>204</v>
      </c>
      <c r="F5" s="26" t="n">
        <f aca="false">C5*1.05</f>
        <v>210</v>
      </c>
      <c r="G5" s="0" t="n">
        <v>0</v>
      </c>
    </row>
    <row r="6" customFormat="false" ht="12.8" hidden="false" customHeight="false" outlineLevel="0" collapsed="false">
      <c r="B6" s="21" t="s">
        <v>30</v>
      </c>
      <c r="C6" s="25" t="n">
        <v>150</v>
      </c>
      <c r="D6" s="0" t="n">
        <f aca="false">C6*1.1</f>
        <v>165</v>
      </c>
      <c r="E6" s="0" t="n">
        <f aca="false">C6*1.02</f>
        <v>153</v>
      </c>
      <c r="F6" s="26" t="n">
        <f aca="false">_xlfn.CEILING.MATH(C6*1.05)</f>
        <v>158</v>
      </c>
      <c r="G6" s="0" t="n">
        <v>0</v>
      </c>
    </row>
    <row r="7" customFormat="false" ht="12.8" hidden="false" customHeight="false" outlineLevel="0" collapsed="false">
      <c r="B7" s="21" t="s">
        <v>31</v>
      </c>
      <c r="C7" s="29" t="n">
        <v>500</v>
      </c>
      <c r="D7" s="30" t="n">
        <f aca="false">C7*1.1</f>
        <v>550</v>
      </c>
      <c r="E7" s="30" t="n">
        <f aca="false">C7*1.02</f>
        <v>510</v>
      </c>
      <c r="F7" s="31" t="n">
        <f aca="false">C7*1.05</f>
        <v>525</v>
      </c>
      <c r="G7" s="0" t="n">
        <v>0</v>
      </c>
    </row>
    <row r="8" customFormat="false" ht="12.8" hidden="false" customHeight="false" outlineLevel="0" collapsed="false">
      <c r="H8" s="18"/>
      <c r="I8" s="18"/>
      <c r="J8" s="18"/>
      <c r="K8" s="18"/>
      <c r="L8" s="18"/>
      <c r="M8" s="18"/>
      <c r="N8" s="18"/>
    </row>
    <row r="9" customFormat="false" ht="12.8" hidden="false" customHeight="false" outlineLevel="0" collapsed="false">
      <c r="H9" s="18"/>
      <c r="I9" s="18"/>
      <c r="J9" s="18"/>
      <c r="K9" s="18"/>
      <c r="L9" s="18"/>
      <c r="M9" s="18"/>
      <c r="N9" s="18"/>
    </row>
    <row r="10" customFormat="false" ht="12.8" hidden="false" customHeight="false" outlineLevel="0" collapsed="false">
      <c r="C10" s="20" t="s">
        <v>26</v>
      </c>
      <c r="D10" s="20"/>
      <c r="E10" s="20"/>
      <c r="F10" s="20"/>
      <c r="G10" s="18" t="s">
        <v>19</v>
      </c>
      <c r="H10" s="18"/>
      <c r="I10" s="18"/>
      <c r="J10" s="18"/>
      <c r="K10" s="18"/>
      <c r="L10" s="18"/>
      <c r="M10" s="18"/>
      <c r="N10" s="18"/>
    </row>
    <row r="11" customFormat="false" ht="12.8" hidden="false" customHeight="false" outlineLevel="0" collapsed="false">
      <c r="B11" s="35" t="s">
        <v>32</v>
      </c>
      <c r="C11" s="22" t="s">
        <v>27</v>
      </c>
      <c r="D11" s="23" t="n">
        <v>1</v>
      </c>
      <c r="E11" s="23" t="n">
        <v>0.5</v>
      </c>
      <c r="F11" s="24" t="n">
        <v>0.25</v>
      </c>
      <c r="G11" s="18"/>
      <c r="H11" s="18"/>
      <c r="I11" s="18"/>
      <c r="J11" s="18"/>
      <c r="K11" s="18"/>
      <c r="L11" s="18"/>
      <c r="M11" s="18"/>
      <c r="N11" s="18"/>
    </row>
    <row r="12" customFormat="false" ht="12.8" hidden="false" customHeight="false" outlineLevel="0" collapsed="false">
      <c r="B12" s="21" t="s">
        <v>28</v>
      </c>
      <c r="C12" s="36" t="n">
        <f aca="false">C4*100</f>
        <v>40000</v>
      </c>
      <c r="D12" s="37" t="n">
        <f aca="false">C12*1.1</f>
        <v>44000</v>
      </c>
      <c r="E12" s="37" t="n">
        <f aca="false">C12*1.02</f>
        <v>40800</v>
      </c>
      <c r="F12" s="38" t="n">
        <f aca="false">C12*1.05</f>
        <v>42000</v>
      </c>
      <c r="G12" s="0" t="n">
        <v>0</v>
      </c>
      <c r="H12" s="18"/>
      <c r="I12" s="18"/>
      <c r="J12" s="18"/>
      <c r="K12" s="18"/>
      <c r="L12" s="18"/>
      <c r="M12" s="18"/>
      <c r="N12" s="18"/>
    </row>
    <row r="13" customFormat="false" ht="12.8" hidden="false" customHeight="false" outlineLevel="0" collapsed="false">
      <c r="B13" s="21" t="s">
        <v>29</v>
      </c>
      <c r="C13" s="39" t="n">
        <f aca="false">C5*100</f>
        <v>20000</v>
      </c>
      <c r="D13" s="40" t="n">
        <f aca="false">C13*1.1</f>
        <v>22000</v>
      </c>
      <c r="E13" s="37" t="n">
        <f aca="false">C13*1.02</f>
        <v>20400</v>
      </c>
      <c r="F13" s="38" t="n">
        <f aca="false">C13*1.05</f>
        <v>21000</v>
      </c>
      <c r="G13" s="0" t="n">
        <v>0</v>
      </c>
    </row>
    <row r="14" customFormat="false" ht="12.8" hidden="false" customHeight="false" outlineLevel="0" collapsed="false">
      <c r="B14" s="21" t="s">
        <v>30</v>
      </c>
      <c r="C14" s="36" t="n">
        <f aca="false">C6*100</f>
        <v>15000</v>
      </c>
      <c r="D14" s="37" t="n">
        <f aca="false">C14*1.1</f>
        <v>16500</v>
      </c>
      <c r="E14" s="37" t="n">
        <f aca="false">C14*1.02</f>
        <v>15300</v>
      </c>
      <c r="F14" s="38" t="n">
        <f aca="false">_xlfn.CEILING.MATH(C14*1.05)</f>
        <v>15750</v>
      </c>
      <c r="G14" s="0" t="n">
        <v>0</v>
      </c>
    </row>
    <row r="15" customFormat="false" ht="12.8" hidden="false" customHeight="false" outlineLevel="0" collapsed="false">
      <c r="B15" s="21" t="s">
        <v>31</v>
      </c>
      <c r="C15" s="41" t="n">
        <f aca="false">C7*100</f>
        <v>50000</v>
      </c>
      <c r="D15" s="42" t="n">
        <f aca="false">C15*1.1</f>
        <v>55000</v>
      </c>
      <c r="E15" s="42" t="n">
        <f aca="false">C15*1.02</f>
        <v>51000</v>
      </c>
      <c r="F15" s="43" t="n">
        <f aca="false">C15*1.05</f>
        <v>52500</v>
      </c>
      <c r="G15" s="0" t="n">
        <v>0</v>
      </c>
    </row>
    <row r="16" customFormat="false" ht="12.8" hidden="false" customHeight="false" outlineLevel="0" collapsed="false">
      <c r="B16" s="21"/>
      <c r="C16" s="41"/>
      <c r="D16" s="42"/>
      <c r="E16" s="42"/>
      <c r="F16" s="43"/>
    </row>
    <row r="17" customFormat="false" ht="12.8" hidden="false" customHeight="false" outlineLevel="0" collapsed="false">
      <c r="D17" s="19"/>
      <c r="E17" s="19"/>
      <c r="F17" s="19"/>
    </row>
    <row r="18" customFormat="false" ht="12.8" hidden="false" customHeight="false" outlineLevel="0" collapsed="false">
      <c r="C18" s="44" t="s">
        <v>26</v>
      </c>
      <c r="D18" s="44"/>
      <c r="E18" s="44"/>
      <c r="F18" s="44"/>
      <c r="G18" s="18" t="s">
        <v>19</v>
      </c>
    </row>
    <row r="19" customFormat="false" ht="12.8" hidden="false" customHeight="false" outlineLevel="0" collapsed="false">
      <c r="B19" s="35" t="s">
        <v>33</v>
      </c>
      <c r="C19" s="22" t="s">
        <v>27</v>
      </c>
      <c r="D19" s="23" t="n">
        <v>1</v>
      </c>
      <c r="E19" s="23" t="n">
        <v>0.5</v>
      </c>
      <c r="F19" s="24" t="n">
        <v>0.25</v>
      </c>
      <c r="G19" s="18"/>
    </row>
    <row r="20" customFormat="false" ht="12.8" hidden="false" customHeight="false" outlineLevel="0" collapsed="false">
      <c r="B20" s="21" t="s">
        <v>28</v>
      </c>
      <c r="C20" s="36" t="n">
        <f aca="false">C12-$C$27</f>
        <v>15000</v>
      </c>
      <c r="D20" s="36" t="n">
        <f aca="false">D12-$C$28</f>
        <v>-31000</v>
      </c>
      <c r="E20" s="36" t="n">
        <f aca="false">E12-$C$28</f>
        <v>-34200</v>
      </c>
      <c r="F20" s="36" t="n">
        <f aca="false">F12-$C$28</f>
        <v>-33000</v>
      </c>
      <c r="G20" s="0" t="n">
        <v>0</v>
      </c>
    </row>
    <row r="21" customFormat="false" ht="12.8" hidden="false" customHeight="false" outlineLevel="0" collapsed="false">
      <c r="B21" s="21" t="s">
        <v>29</v>
      </c>
      <c r="C21" s="36" t="n">
        <f aca="false">C13-$C$27</f>
        <v>-5000</v>
      </c>
      <c r="D21" s="36" t="n">
        <f aca="false">D13-$C$28</f>
        <v>-53000</v>
      </c>
      <c r="E21" s="36" t="n">
        <f aca="false">E13-$C$28</f>
        <v>-54600</v>
      </c>
      <c r="F21" s="36" t="n">
        <f aca="false">F13-$C$28</f>
        <v>-54000</v>
      </c>
      <c r="G21" s="0" t="n">
        <v>0</v>
      </c>
    </row>
    <row r="22" customFormat="false" ht="12.8" hidden="false" customHeight="false" outlineLevel="0" collapsed="false">
      <c r="B22" s="21" t="s">
        <v>30</v>
      </c>
      <c r="C22" s="36" t="n">
        <f aca="false">C14-$C$27</f>
        <v>-10000</v>
      </c>
      <c r="D22" s="36" t="n">
        <f aca="false">D14-$C$28</f>
        <v>-58500</v>
      </c>
      <c r="E22" s="36" t="n">
        <f aca="false">E14-$C$28</f>
        <v>-59700</v>
      </c>
      <c r="F22" s="36" t="n">
        <f aca="false">F14-$C$28</f>
        <v>-59250</v>
      </c>
      <c r="G22" s="0" t="n">
        <v>0</v>
      </c>
    </row>
    <row r="23" customFormat="false" ht="12.8" hidden="false" customHeight="false" outlineLevel="0" collapsed="false">
      <c r="B23" s="21" t="s">
        <v>31</v>
      </c>
      <c r="C23" s="36" t="n">
        <f aca="false">C15-$C$27</f>
        <v>25000</v>
      </c>
      <c r="D23" s="36" t="n">
        <f aca="false">D15-$C$28</f>
        <v>-20000</v>
      </c>
      <c r="E23" s="36" t="n">
        <f aca="false">E15-$C$28</f>
        <v>-24000</v>
      </c>
      <c r="F23" s="36" t="n">
        <f aca="false">F15-$C$28</f>
        <v>-22500</v>
      </c>
      <c r="G23" s="0" t="n">
        <v>0</v>
      </c>
    </row>
    <row r="24" customFormat="false" ht="12.8" hidden="false" customHeight="false" outlineLevel="0" collapsed="false">
      <c r="D24" s="19"/>
      <c r="E24" s="19"/>
      <c r="F24" s="19"/>
    </row>
    <row r="25" customFormat="false" ht="12.8" hidden="false" customHeight="false" outlineLevel="0" collapsed="false">
      <c r="D25" s="19"/>
      <c r="E25" s="19"/>
      <c r="F25" s="19"/>
    </row>
    <row r="26" customFormat="false" ht="12.8" hidden="false" customHeight="false" outlineLevel="0" collapsed="false">
      <c r="B26" s="21" t="s">
        <v>34</v>
      </c>
      <c r="C26" s="37" t="n">
        <v>100000</v>
      </c>
    </row>
    <row r="27" customFormat="false" ht="12.8" hidden="false" customHeight="false" outlineLevel="0" collapsed="false">
      <c r="B27" s="21" t="s">
        <v>35</v>
      </c>
      <c r="C27" s="37" t="n">
        <f aca="false">C26*0.25</f>
        <v>25000</v>
      </c>
    </row>
    <row r="28" customFormat="false" ht="12.8" hidden="false" customHeight="false" outlineLevel="0" collapsed="false">
      <c r="B28" s="21" t="s">
        <v>36</v>
      </c>
      <c r="C28" s="37" t="n">
        <f aca="false">C26-C27</f>
        <v>75000</v>
      </c>
    </row>
    <row r="29" customFormat="false" ht="12.8" hidden="false" customHeight="false" outlineLevel="0" collapsed="false">
      <c r="B29" s="21" t="s">
        <v>37</v>
      </c>
      <c r="C29" s="45" t="n">
        <v>100</v>
      </c>
    </row>
    <row r="31" customFormat="false" ht="12.8" hidden="false" customHeight="false" outlineLevel="0" collapsed="false">
      <c r="C31" s="44" t="s">
        <v>26</v>
      </c>
      <c r="D31" s="44"/>
      <c r="E31" s="44"/>
      <c r="F31" s="44"/>
      <c r="G31" s="18" t="s">
        <v>19</v>
      </c>
    </row>
    <row r="32" customFormat="false" ht="12.8" hidden="false" customHeight="false" outlineLevel="0" collapsed="false">
      <c r="B32" s="35" t="s">
        <v>38</v>
      </c>
      <c r="C32" s="22" t="s">
        <v>27</v>
      </c>
      <c r="D32" s="23" t="n">
        <v>1</v>
      </c>
      <c r="E32" s="23" t="n">
        <v>0.5</v>
      </c>
      <c r="F32" s="24" t="n">
        <v>0.25</v>
      </c>
      <c r="G32" s="18"/>
    </row>
    <row r="33" customFormat="false" ht="12.8" hidden="false" customHeight="false" outlineLevel="0" collapsed="false">
      <c r="B33" s="21" t="s">
        <v>28</v>
      </c>
      <c r="C33" s="36" t="n">
        <f aca="false">C12-$C$26</f>
        <v>-60000</v>
      </c>
      <c r="D33" s="36" t="n">
        <f aca="false">D12-$C$26</f>
        <v>-56000</v>
      </c>
      <c r="E33" s="36" t="n">
        <f aca="false">E12-$C$26</f>
        <v>-59200</v>
      </c>
      <c r="F33" s="36" t="n">
        <f aca="false">F12-$C$26</f>
        <v>-58000</v>
      </c>
      <c r="G33" s="0" t="n">
        <v>0</v>
      </c>
    </row>
    <row r="34" customFormat="false" ht="12.8" hidden="false" customHeight="false" outlineLevel="0" collapsed="false">
      <c r="B34" s="21" t="s">
        <v>29</v>
      </c>
      <c r="C34" s="36" t="n">
        <f aca="false">C13-$C$26</f>
        <v>-80000</v>
      </c>
      <c r="D34" s="36" t="n">
        <f aca="false">D13-$C$26</f>
        <v>-78000</v>
      </c>
      <c r="E34" s="36" t="n">
        <f aca="false">E13-$C$26</f>
        <v>-79600</v>
      </c>
      <c r="F34" s="36" t="n">
        <f aca="false">F13-$C$26</f>
        <v>-79000</v>
      </c>
      <c r="G34" s="0" t="n">
        <v>0</v>
      </c>
    </row>
    <row r="35" customFormat="false" ht="12.8" hidden="false" customHeight="false" outlineLevel="0" collapsed="false">
      <c r="B35" s="21" t="s">
        <v>30</v>
      </c>
      <c r="C35" s="36" t="n">
        <f aca="false">C14-$C$26</f>
        <v>-85000</v>
      </c>
      <c r="D35" s="36" t="n">
        <f aca="false">D14-$C$26</f>
        <v>-83500</v>
      </c>
      <c r="E35" s="36" t="n">
        <f aca="false">E14-$C$26</f>
        <v>-84700</v>
      </c>
      <c r="F35" s="36" t="n">
        <f aca="false">F14-$C$26</f>
        <v>-84250</v>
      </c>
      <c r="G35" s="0" t="n">
        <v>0</v>
      </c>
    </row>
    <row r="36" customFormat="false" ht="12.8" hidden="false" customHeight="false" outlineLevel="0" collapsed="false">
      <c r="B36" s="21" t="s">
        <v>31</v>
      </c>
      <c r="C36" s="36" t="n">
        <f aca="false">C15-$C$26</f>
        <v>-50000</v>
      </c>
      <c r="D36" s="36" t="n">
        <f aca="false">D15-$C$26</f>
        <v>-45000</v>
      </c>
      <c r="E36" s="36" t="n">
        <f aca="false">E15-$C$26</f>
        <v>-49000</v>
      </c>
      <c r="F36" s="36" t="n">
        <f aca="false">F15-$C$26</f>
        <v>-47500</v>
      </c>
      <c r="G36" s="0" t="n">
        <v>0</v>
      </c>
    </row>
    <row r="43" customFormat="false" ht="12.8" hidden="false" customHeight="false" outlineLevel="0" collapsed="false">
      <c r="C43" s="20" t="s">
        <v>26</v>
      </c>
      <c r="D43" s="20"/>
      <c r="E43" s="20"/>
      <c r="F43" s="20"/>
      <c r="G43" s="18" t="s">
        <v>19</v>
      </c>
      <c r="H43" s="18"/>
    </row>
    <row r="44" customFormat="false" ht="12.8" hidden="false" customHeight="false" outlineLevel="0" collapsed="false">
      <c r="B44" s="21"/>
      <c r="C44" s="22" t="s">
        <v>27</v>
      </c>
      <c r="D44" s="23" t="n">
        <v>1</v>
      </c>
      <c r="E44" s="23" t="n">
        <v>0.5</v>
      </c>
      <c r="F44" s="24" t="n">
        <v>0.25</v>
      </c>
      <c r="G44" s="18"/>
      <c r="H44" s="18"/>
    </row>
    <row r="45" customFormat="false" ht="12.8" hidden="false" customHeight="false" outlineLevel="0" collapsed="false">
      <c r="B45" s="21" t="s">
        <v>28</v>
      </c>
      <c r="C45" s="25" t="n">
        <v>400</v>
      </c>
      <c r="D45" s="0" t="n">
        <v>440</v>
      </c>
      <c r="E45" s="0" t="n">
        <v>408</v>
      </c>
      <c r="F45" s="26" t="n">
        <v>420</v>
      </c>
      <c r="G45" s="0" t="n">
        <v>0</v>
      </c>
    </row>
    <row r="46" customFormat="false" ht="12.8" hidden="false" customHeight="false" outlineLevel="0" collapsed="false">
      <c r="B46" s="21" t="s">
        <v>29</v>
      </c>
      <c r="C46" s="34" t="n">
        <v>200</v>
      </c>
      <c r="D46" s="28" t="n">
        <v>220</v>
      </c>
      <c r="E46" s="0" t="n">
        <v>204</v>
      </c>
      <c r="F46" s="26" t="n">
        <v>210</v>
      </c>
      <c r="G46" s="0" t="n">
        <v>0</v>
      </c>
    </row>
    <row r="47" customFormat="false" ht="12.8" hidden="false" customHeight="false" outlineLevel="0" collapsed="false">
      <c r="B47" s="21" t="s">
        <v>30</v>
      </c>
      <c r="C47" s="25" t="n">
        <v>150</v>
      </c>
      <c r="D47" s="0" t="n">
        <v>165</v>
      </c>
      <c r="E47" s="0" t="n">
        <v>153</v>
      </c>
      <c r="F47" s="26" t="n">
        <v>158</v>
      </c>
      <c r="G47" s="0" t="n">
        <v>0</v>
      </c>
    </row>
    <row r="48" customFormat="false" ht="12.8" hidden="false" customHeight="false" outlineLevel="0" collapsed="false">
      <c r="B48" s="21" t="s">
        <v>31</v>
      </c>
      <c r="C48" s="29" t="n">
        <v>500</v>
      </c>
      <c r="D48" s="30" t="n">
        <v>550</v>
      </c>
      <c r="E48" s="30" t="n">
        <v>510</v>
      </c>
      <c r="F48" s="31" t="n">
        <v>525</v>
      </c>
      <c r="G48" s="0" t="n">
        <v>0</v>
      </c>
    </row>
  </sheetData>
  <mergeCells count="5">
    <mergeCell ref="C2:F2"/>
    <mergeCell ref="C10:F10"/>
    <mergeCell ref="C18:F18"/>
    <mergeCell ref="C31:F31"/>
    <mergeCell ref="C43:F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17149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2018-11-01T10:48:29Z</dcterms:created>
  <dc:creator/>
  <dc:description/>
  <dc:language>en-US</dc:language>
  <cp:lastModifiedBy/>
  <dcterms:modified xsi:type="dcterms:W3CDTF">2018-11-26T11:58:34Z</dcterms:modified>
  <cp:revision>76</cp:revision>
  <dc:subject/>
  <dc:title/>
</cp:coreProperties>
</file>