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/>
  </bookViews>
  <sheets>
    <sheet name="Data Primer" sheetId="2" r:id="rId1"/>
    <sheet name="Pembobotan" sheetId="1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32" i="2" l="1"/>
  <c r="F39" i="2" s="1"/>
  <c r="F33" i="2"/>
  <c r="F40" i="2" s="1"/>
  <c r="F34" i="2"/>
  <c r="F41" i="2" s="1"/>
  <c r="F31" i="2"/>
  <c r="F38" i="2" s="1"/>
  <c r="E32" i="2"/>
  <c r="E39" i="2" s="1"/>
  <c r="E33" i="2"/>
  <c r="E40" i="2" s="1"/>
  <c r="E34" i="2"/>
  <c r="E41" i="2" s="1"/>
  <c r="E31" i="2"/>
  <c r="E38" i="2" s="1"/>
  <c r="D32" i="2"/>
  <c r="D39" i="2" s="1"/>
  <c r="D33" i="2"/>
  <c r="D40" i="2" s="1"/>
  <c r="D34" i="2"/>
  <c r="D41" i="2" s="1"/>
  <c r="D31" i="2"/>
  <c r="D38" i="2" s="1"/>
  <c r="C32" i="2"/>
  <c r="C39" i="2" s="1"/>
  <c r="C33" i="2"/>
  <c r="C40" i="2" s="1"/>
  <c r="C34" i="2"/>
  <c r="C41" i="2" s="1"/>
  <c r="C31" i="2"/>
  <c r="C38" i="2" s="1"/>
  <c r="B32" i="2"/>
  <c r="B39" i="2" s="1"/>
  <c r="B33" i="2"/>
  <c r="B40" i="2" s="1"/>
  <c r="B34" i="2"/>
  <c r="B41" i="2" s="1"/>
  <c r="B31" i="2"/>
  <c r="B38" i="2" s="1"/>
  <c r="F42" i="2" l="1"/>
  <c r="F43" i="2"/>
  <c r="E42" i="2"/>
  <c r="E43" i="2"/>
  <c r="B42" i="2"/>
  <c r="B43" i="2"/>
  <c r="C43" i="2"/>
  <c r="C42" i="2"/>
  <c r="D42" i="2"/>
  <c r="D43" i="2"/>
  <c r="B55" i="2" l="1"/>
  <c r="B57" i="2"/>
  <c r="B54" i="2"/>
  <c r="B56" i="2"/>
  <c r="B48" i="2"/>
  <c r="B49" i="2"/>
  <c r="B47" i="2"/>
  <c r="B50" i="2"/>
  <c r="B64" i="2" l="1"/>
  <c r="B63" i="2"/>
  <c r="B61" i="2"/>
  <c r="B62" i="2"/>
</calcChain>
</file>

<file path=xl/sharedStrings.xml><?xml version="1.0" encoding="utf-8"?>
<sst xmlns="http://schemas.openxmlformats.org/spreadsheetml/2006/main" count="171" uniqueCount="73">
  <si>
    <t>Harga</t>
  </si>
  <si>
    <t>Bobot</t>
  </si>
  <si>
    <t>Ukuran Body</t>
  </si>
  <si>
    <t>Bahan Neck</t>
  </si>
  <si>
    <t>0 - 500</t>
  </si>
  <si>
    <t>501 - 1000</t>
  </si>
  <si>
    <t>1001 - 2000</t>
  </si>
  <si>
    <t>2001 - 5000</t>
  </si>
  <si>
    <t>5001 - ~</t>
  </si>
  <si>
    <t>Gitar lele</t>
  </si>
  <si>
    <t>Gitar junior</t>
  </si>
  <si>
    <t>Slim Cut</t>
  </si>
  <si>
    <t>Meranti</t>
  </si>
  <si>
    <t>Mahoni</t>
  </si>
  <si>
    <t>Rosewood</t>
  </si>
  <si>
    <t>Maple</t>
  </si>
  <si>
    <t>Maple Rosewood</t>
  </si>
  <si>
    <t>Jenis Senar</t>
  </si>
  <si>
    <t>Nickel</t>
  </si>
  <si>
    <t>Perunggu</t>
  </si>
  <si>
    <t>Phospor Bronze</t>
  </si>
  <si>
    <t>Bahan Top Body</t>
  </si>
  <si>
    <t>Nylon</t>
  </si>
  <si>
    <t>Ukuran Senar</t>
  </si>
  <si>
    <t>Equalizer</t>
  </si>
  <si>
    <t>Gitar Jumbo</t>
  </si>
  <si>
    <t>Gitar Ukulele</t>
  </si>
  <si>
    <t>Spruce Laminated</t>
  </si>
  <si>
    <t>Spruce Solid</t>
  </si>
  <si>
    <t>Stainless</t>
  </si>
  <si>
    <t>Non - eq</t>
  </si>
  <si>
    <t>Eq - 2ch</t>
  </si>
  <si>
    <t>Eq - 3ch</t>
  </si>
  <si>
    <t>Eq - 4ch</t>
  </si>
  <si>
    <t>Eq - 5ch</t>
  </si>
  <si>
    <t>Ebony</t>
  </si>
  <si>
    <t>Ideal Positif</t>
  </si>
  <si>
    <t>Ideal Negatif</t>
  </si>
  <si>
    <t>Normalisasi Matriks</t>
  </si>
  <si>
    <t>Matriks keputusan rating bobot ternormalisasi serta menentukan solusi ideal positif dan solusi ideal negatif</t>
  </si>
  <si>
    <t>Jarak antara nilai terbobot terhadap solisi ideal positif</t>
  </si>
  <si>
    <t>Jarak antara nilai terbobot terhadap solusi ideal negatif</t>
  </si>
  <si>
    <t>jarak terhadap solusi ideal positif</t>
  </si>
  <si>
    <t>jarak terhadap solusi ideal negatif</t>
  </si>
  <si>
    <t>Nilai preferensi setiap alternatif</t>
  </si>
  <si>
    <t>Menghitung nilai preferensi setiap alternatif</t>
  </si>
  <si>
    <t>0 - 500.000</t>
  </si>
  <si>
    <t>5.000.001 - ~</t>
  </si>
  <si>
    <t>Atribut</t>
  </si>
  <si>
    <t>Bahan top body</t>
  </si>
  <si>
    <t>Bahan neck</t>
  </si>
  <si>
    <t>Jenis senar</t>
  </si>
  <si>
    <t>Ukuran senar</t>
  </si>
  <si>
    <t>500.001-1.000.000</t>
  </si>
  <si>
    <t>1.000.001-2.000.000</t>
  </si>
  <si>
    <t>2.000.001-5.000.000</t>
  </si>
  <si>
    <t>Logic</t>
  </si>
  <si>
    <t>DB</t>
  </si>
  <si>
    <t>Jaringan</t>
  </si>
  <si>
    <t>Art</t>
  </si>
  <si>
    <t>Communication</t>
  </si>
  <si>
    <t>Karir</t>
  </si>
  <si>
    <t>Programer</t>
  </si>
  <si>
    <t>Implementator</t>
  </si>
  <si>
    <t>Design</t>
  </si>
  <si>
    <t>Teknis</t>
  </si>
  <si>
    <t>Communi</t>
  </si>
  <si>
    <t>Penilaian</t>
  </si>
  <si>
    <t>BD</t>
  </si>
  <si>
    <t>Comminic</t>
  </si>
  <si>
    <t>Nilai</t>
  </si>
  <si>
    <t>91-100</t>
  </si>
  <si>
    <t>81-90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</si>
</sst>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Rp-421]#,##0.0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1" xfId="0" applyFont="1" applyFill="1" applyBorder="1" applyAlignment="1">
      <alignment horizontal="left"/>
    </xf>
    <xf numFmtId="0" fontId="1" fillId="0" borderId="1" xfId="0" applyNumberFormat="1" applyFont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166" fontId="2" fillId="0" borderId="1" xfId="0" applyNumberFormat="1" applyFont="1" applyBorder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166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66" fontId="3" fillId="0" borderId="0" xfId="0" applyNumberFormat="1" applyFont="1" applyBorder="1" applyAlignment="1">
      <alignment horizontal="right" vertical="center"/>
    </xf>
    <xf numFmtId="166" fontId="3" fillId="0" borderId="0" xfId="0" applyNumberFormat="1" applyFont="1" applyBorder="1" applyAlignment="1">
      <alignment horizontal="right"/>
    </xf>
    <xf numFmtId="0" fontId="3" fillId="0" borderId="0" xfId="0" applyFont="1" applyBorder="1"/>
    <xf numFmtId="166" fontId="1" fillId="0" borderId="0" xfId="0" applyNumberFormat="1" applyFont="1" applyBorder="1"/>
    <xf numFmtId="0" fontId="1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166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left"/>
    </xf>
    <xf numFmtId="166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/>
    <xf numFmtId="0" fontId="1" fillId="0" borderId="1" xfId="0" applyFont="1" applyFill="1" applyBorder="1" applyAlignment="1">
      <alignment horizontal="center"/>
    </xf>
    <xf numFmtId="166" fontId="1" fillId="0" borderId="1" xfId="0" applyNumberFormat="1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1266825</xdr:colOff>
      <xdr:row>27</xdr:row>
      <xdr:rowOff>180254</xdr:rowOff>
    </xdr:from>
    <xdr:to>
      <xdr:col>1</xdr:col>
      <xdr:colOff>876563</xdr:colOff>
      <xdr:row>28</xdr:row>
      <xdr:rowOff>600223</xdr:rowOff>
    </xdr:to>
    <xdr:pic>
      <xdr:nvPicPr>
        <xdr:cNvPr id="2" name="Picture 1" descr="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66825" y="8314604"/>
          <a:ext cx="1190888" cy="667619"/>
        </a:xfrm>
        <a:prstGeom prst="rect">
          <a:avLst/>
        </a:prstGeom>
      </xdr:spPr>
    </xdr:pic>
    <xdr:clientData/>
  </xdr:twoCellAnchor>
  <xdr:twoCellAnchor editAs="oneCell">
    <xdr:from>
      <xdr:col>5</xdr:col>
      <xdr:colOff>638176</xdr:colOff>
      <xdr:row>35</xdr:row>
      <xdr:rowOff>114300</xdr:rowOff>
    </xdr:from>
    <xdr:to>
      <xdr:col>7</xdr:col>
      <xdr:colOff>28576</xdr:colOff>
      <xdr:row>35</xdr:row>
      <xdr:rowOff>393905</xdr:rowOff>
    </xdr:to>
    <xdr:pic>
      <xdr:nvPicPr>
        <xdr:cNvPr id="3" name="Picture 2" descr="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43626" y="13058775"/>
          <a:ext cx="990600" cy="279605"/>
        </a:xfrm>
        <a:prstGeom prst="rect">
          <a:avLst/>
        </a:prstGeom>
      </xdr:spPr>
    </xdr:pic>
    <xdr:clientData/>
  </xdr:twoCellAnchor>
  <xdr:twoCellAnchor editAs="oneCell">
    <xdr:from>
      <xdr:col>2</xdr:col>
      <xdr:colOff>581024</xdr:colOff>
      <xdr:row>44</xdr:row>
      <xdr:rowOff>238</xdr:rowOff>
    </xdr:from>
    <xdr:to>
      <xdr:col>3</xdr:col>
      <xdr:colOff>400049</xdr:colOff>
      <xdr:row>44</xdr:row>
      <xdr:rowOff>585312</xdr:rowOff>
    </xdr:to>
    <xdr:pic>
      <xdr:nvPicPr>
        <xdr:cNvPr id="4" name="Picture 3" descr="3+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299" y="15802213"/>
          <a:ext cx="1114425" cy="585074"/>
        </a:xfrm>
        <a:prstGeom prst="rect">
          <a:avLst/>
        </a:prstGeom>
      </xdr:spPr>
    </xdr:pic>
    <xdr:clientData/>
  </xdr:twoCellAnchor>
  <xdr:twoCellAnchor editAs="oneCell">
    <xdr:from>
      <xdr:col>2</xdr:col>
      <xdr:colOff>609599</xdr:colOff>
      <xdr:row>50</xdr:row>
      <xdr:rowOff>1540324</xdr:rowOff>
    </xdr:from>
    <xdr:to>
      <xdr:col>3</xdr:col>
      <xdr:colOff>486178</xdr:colOff>
      <xdr:row>51</xdr:row>
      <xdr:rowOff>571698</xdr:rowOff>
    </xdr:to>
    <xdr:pic>
      <xdr:nvPicPr>
        <xdr:cNvPr id="5" name="Picture 4" descr="4-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90874" y="19323499"/>
          <a:ext cx="1171979" cy="574424"/>
        </a:xfrm>
        <a:prstGeom prst="rect">
          <a:avLst/>
        </a:prstGeom>
      </xdr:spPr>
    </xdr:pic>
    <xdr:clientData/>
  </xdr:twoCellAnchor>
  <xdr:twoCellAnchor editAs="oneCell">
    <xdr:from>
      <xdr:col>2</xdr:col>
      <xdr:colOff>142875</xdr:colOff>
      <xdr:row>58</xdr:row>
      <xdr:rowOff>63665</xdr:rowOff>
    </xdr:from>
    <xdr:to>
      <xdr:col>2</xdr:col>
      <xdr:colOff>1286233</xdr:colOff>
      <xdr:row>58</xdr:row>
      <xdr:rowOff>590715</xdr:rowOff>
    </xdr:to>
    <xdr:pic>
      <xdr:nvPicPr>
        <xdr:cNvPr id="6" name="Picture 5" descr="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24150" y="21904490"/>
          <a:ext cx="1143358" cy="527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69"/>
  <sheetViews>
    <sheetView tabSelected="1" topLeftCell="A5" workbookViewId="0">
      <selection activeCell="D24" sqref="D24"/>
    </sheetView>
  </sheetViews>
  <sheetFormatPr defaultRowHeight="15" x14ac:dyDescent="0.25"/>
  <cols>
    <col min="1" max="1" width="23.7109375" style="1" customWidth="1"/>
    <col min="2" max="2" width="16.28515625" style="1" customWidth="1"/>
    <col min="3" max="3" width="19.42578125" style="1" customWidth="1"/>
    <col min="4" max="4" width="16.85546875" style="1" customWidth="1"/>
    <col min="5" max="5" width="14.28515625" style="1" customWidth="1"/>
    <col min="6" max="6" width="14.85546875" style="1" customWidth="1"/>
    <col min="7" max="7" width="9.140625" style="1"/>
    <col min="8" max="8" width="3" style="1" customWidth="1"/>
    <col min="9" max="9" width="20" style="1" customWidth="1"/>
    <col min="10" max="10" width="6.28515625" style="1" customWidth="1"/>
    <col min="11" max="11" width="3" style="1" customWidth="1"/>
    <col min="12" max="12" width="14.140625" style="1" bestFit="1" customWidth="1"/>
    <col min="13" max="13" width="6.28515625" style="1" customWidth="1"/>
    <col min="14" max="14" width="3" style="1" customWidth="1"/>
    <col min="15" max="15" width="16.140625" style="1" customWidth="1"/>
    <col min="16" max="16" width="6.28515625" style="1" customWidth="1"/>
    <col min="17" max="17" width="3" style="1" customWidth="1"/>
    <col min="18" max="18" width="17" style="1" customWidth="1"/>
    <col min="19" max="19" width="6.28515625" style="1" customWidth="1"/>
    <col min="20" max="20" width="3" style="1" customWidth="1"/>
    <col min="21" max="21" width="15.140625" style="1" customWidth="1"/>
    <col min="22" max="22" width="6.28515625" style="1" customWidth="1"/>
    <col min="23" max="16384" width="9.140625" style="1"/>
  </cols>
  <sheetData>
    <row r="2" spans="1:22" ht="34.5" customHeight="1" x14ac:dyDescent="0.25">
      <c r="A2" s="4"/>
      <c r="B2" s="4"/>
      <c r="C2" s="4"/>
      <c r="D2" s="4"/>
      <c r="E2" s="4"/>
      <c r="F2" s="4"/>
    </row>
    <row r="3" spans="1:22" x14ac:dyDescent="0.25">
      <c r="A3" s="5"/>
      <c r="B3" s="6"/>
      <c r="C3" s="5"/>
      <c r="D3" s="5"/>
      <c r="E3" s="5"/>
      <c r="F3" s="5"/>
      <c r="I3" s="2" t="s">
        <v>56</v>
      </c>
      <c r="J3" s="2" t="s">
        <v>1</v>
      </c>
      <c r="L3" s="16"/>
      <c r="M3" s="16"/>
      <c r="O3" s="2" t="s">
        <v>57</v>
      </c>
      <c r="P3" s="2" t="s">
        <v>1</v>
      </c>
      <c r="R3" s="2" t="s">
        <v>58</v>
      </c>
      <c r="S3" s="2" t="s">
        <v>1</v>
      </c>
      <c r="U3" s="2" t="s">
        <v>59</v>
      </c>
      <c r="V3" s="5" t="s">
        <v>1</v>
      </c>
    </row>
    <row r="4" spans="1:22" x14ac:dyDescent="0.25">
      <c r="A4" s="5"/>
      <c r="B4" s="6"/>
      <c r="C4" s="5"/>
      <c r="D4" s="5"/>
      <c r="E4" s="5"/>
      <c r="F4" s="5"/>
      <c r="I4" s="2" t="s">
        <v>71</v>
      </c>
      <c r="J4" s="2">
        <v>5</v>
      </c>
      <c r="L4" s="28"/>
      <c r="M4" s="16"/>
      <c r="O4" s="3" t="s">
        <v>12</v>
      </c>
      <c r="P4" s="2">
        <v>1</v>
      </c>
      <c r="R4" s="3" t="s">
        <v>12</v>
      </c>
      <c r="S4" s="2">
        <v>1</v>
      </c>
      <c r="U4" s="7" t="s">
        <v>22</v>
      </c>
      <c r="V4" s="2">
        <v>1</v>
      </c>
    </row>
    <row r="5" spans="1:22" x14ac:dyDescent="0.25">
      <c r="A5" s="5"/>
      <c r="B5" s="6"/>
      <c r="C5" s="5"/>
      <c r="D5" s="5"/>
      <c r="E5" s="5"/>
      <c r="F5" s="5"/>
      <c r="I5" s="2" t="s">
        <v>72</v>
      </c>
      <c r="J5" s="2">
        <v>4</v>
      </c>
      <c r="L5" s="28"/>
      <c r="M5" s="16"/>
      <c r="O5" s="3" t="s">
        <v>27</v>
      </c>
      <c r="P5" s="2">
        <v>2</v>
      </c>
      <c r="R5" s="3" t="s">
        <v>13</v>
      </c>
      <c r="S5" s="2">
        <v>2</v>
      </c>
      <c r="U5" s="3" t="s">
        <v>29</v>
      </c>
      <c r="V5" s="2">
        <v>2</v>
      </c>
    </row>
    <row r="6" spans="1:22" x14ac:dyDescent="0.25">
      <c r="A6" s="5"/>
      <c r="B6" s="6"/>
      <c r="C6" s="5"/>
      <c r="D6" s="5"/>
      <c r="E6" s="5"/>
      <c r="F6" s="5"/>
      <c r="I6" s="2"/>
      <c r="J6" s="2">
        <v>3</v>
      </c>
      <c r="L6" s="28"/>
      <c r="M6" s="16"/>
      <c r="O6" s="3" t="s">
        <v>13</v>
      </c>
      <c r="P6" s="2">
        <v>3</v>
      </c>
      <c r="R6" s="3" t="s">
        <v>15</v>
      </c>
      <c r="S6" s="2">
        <v>3</v>
      </c>
      <c r="U6" s="3" t="s">
        <v>19</v>
      </c>
      <c r="V6" s="2">
        <v>3</v>
      </c>
    </row>
    <row r="7" spans="1:22" x14ac:dyDescent="0.25">
      <c r="A7" s="5"/>
      <c r="B7" s="6"/>
      <c r="C7" s="5"/>
      <c r="D7" s="5"/>
      <c r="E7" s="5"/>
      <c r="F7" s="5"/>
      <c r="I7" s="2"/>
      <c r="J7" s="2">
        <v>2</v>
      </c>
      <c r="L7" s="28"/>
      <c r="M7" s="16"/>
      <c r="O7" s="3" t="s">
        <v>14</v>
      </c>
      <c r="P7" s="2">
        <v>4</v>
      </c>
      <c r="R7" s="3" t="s">
        <v>35</v>
      </c>
      <c r="S7" s="2">
        <v>4</v>
      </c>
      <c r="U7" s="5" t="s">
        <v>18</v>
      </c>
      <c r="V7" s="2">
        <v>4</v>
      </c>
    </row>
    <row r="8" spans="1:22" x14ac:dyDescent="0.25">
      <c r="A8" s="5"/>
      <c r="B8" s="6"/>
      <c r="C8" s="5"/>
      <c r="D8" s="5"/>
      <c r="E8" s="5"/>
      <c r="F8" s="5"/>
      <c r="I8" s="2"/>
      <c r="J8" s="2">
        <v>1</v>
      </c>
      <c r="L8" s="28"/>
      <c r="M8" s="16"/>
      <c r="O8" s="3" t="s">
        <v>28</v>
      </c>
      <c r="P8" s="2">
        <v>5</v>
      </c>
      <c r="R8" s="3" t="s">
        <v>16</v>
      </c>
      <c r="S8" s="2">
        <v>5</v>
      </c>
      <c r="U8" s="3" t="s">
        <v>20</v>
      </c>
      <c r="V8" s="2">
        <v>5</v>
      </c>
    </row>
    <row r="10" spans="1:22" ht="12" customHeight="1" x14ac:dyDescent="0.25"/>
    <row r="11" spans="1:22" x14ac:dyDescent="0.25">
      <c r="L11" s="2" t="s">
        <v>60</v>
      </c>
      <c r="M11" s="2" t="s">
        <v>1</v>
      </c>
      <c r="O11" s="2"/>
      <c r="P11" s="2"/>
    </row>
    <row r="12" spans="1:22" x14ac:dyDescent="0.25">
      <c r="A12" s="4" t="s">
        <v>61</v>
      </c>
      <c r="B12" s="4" t="s">
        <v>56</v>
      </c>
      <c r="C12" s="4" t="s">
        <v>57</v>
      </c>
      <c r="D12" s="4" t="s">
        <v>58</v>
      </c>
      <c r="E12" s="4" t="s">
        <v>59</v>
      </c>
      <c r="F12" s="4" t="s">
        <v>66</v>
      </c>
      <c r="L12" s="3">
        <v>8.0000000000000002E-3</v>
      </c>
      <c r="M12" s="2">
        <v>1</v>
      </c>
      <c r="O12" s="3"/>
      <c r="P12" s="2"/>
    </row>
    <row r="13" spans="1:22" x14ac:dyDescent="0.25">
      <c r="A13" s="5" t="s">
        <v>62</v>
      </c>
      <c r="B13" s="8">
        <v>5</v>
      </c>
      <c r="C13" s="2">
        <v>4</v>
      </c>
      <c r="D13" s="2">
        <v>2</v>
      </c>
      <c r="E13" s="2">
        <v>1</v>
      </c>
      <c r="F13" s="2">
        <v>1</v>
      </c>
      <c r="L13" s="3">
        <v>8.9999999999999993E-3</v>
      </c>
      <c r="M13" s="2">
        <v>2</v>
      </c>
      <c r="O13" s="3"/>
      <c r="P13" s="2"/>
    </row>
    <row r="14" spans="1:22" x14ac:dyDescent="0.25">
      <c r="A14" s="5" t="s">
        <v>63</v>
      </c>
      <c r="B14" s="8">
        <v>3</v>
      </c>
      <c r="C14" s="2">
        <v>4</v>
      </c>
      <c r="D14" s="2">
        <v>3</v>
      </c>
      <c r="E14" s="2">
        <v>1</v>
      </c>
      <c r="F14" s="2">
        <v>5</v>
      </c>
      <c r="L14" s="3">
        <v>0.01</v>
      </c>
      <c r="M14" s="2">
        <v>3</v>
      </c>
      <c r="O14" s="3"/>
      <c r="P14" s="2"/>
    </row>
    <row r="15" spans="1:22" x14ac:dyDescent="0.25">
      <c r="A15" s="5" t="s">
        <v>64</v>
      </c>
      <c r="B15" s="8">
        <v>3</v>
      </c>
      <c r="C15" s="2">
        <v>2</v>
      </c>
      <c r="D15" s="2">
        <v>1</v>
      </c>
      <c r="E15" s="2">
        <v>5</v>
      </c>
      <c r="F15" s="2">
        <v>4</v>
      </c>
      <c r="L15" s="3">
        <v>1.0999999999999999E-2</v>
      </c>
      <c r="M15" s="2">
        <v>4</v>
      </c>
      <c r="O15" s="3"/>
      <c r="P15" s="2"/>
    </row>
    <row r="16" spans="1:22" x14ac:dyDescent="0.25">
      <c r="A16" s="5" t="s">
        <v>65</v>
      </c>
      <c r="B16" s="8">
        <v>3</v>
      </c>
      <c r="C16" s="2">
        <v>3</v>
      </c>
      <c r="D16" s="2">
        <v>5</v>
      </c>
      <c r="E16" s="2">
        <v>1</v>
      </c>
      <c r="F16" s="2">
        <v>1</v>
      </c>
      <c r="L16" s="3">
        <v>1.2E-2</v>
      </c>
      <c r="M16" s="2">
        <v>5</v>
      </c>
      <c r="O16" s="3"/>
      <c r="P16" s="2"/>
    </row>
    <row r="17" spans="1:6" ht="26.25" customHeight="1" x14ac:dyDescent="0.25"/>
    <row r="19" spans="1:6" x14ac:dyDescent="0.25">
      <c r="A19" s="2" t="s">
        <v>67</v>
      </c>
      <c r="B19" s="27" t="s">
        <v>70</v>
      </c>
    </row>
    <row r="20" spans="1:6" x14ac:dyDescent="0.25">
      <c r="A20" s="3" t="s">
        <v>56</v>
      </c>
      <c r="B20" s="42">
        <v>2</v>
      </c>
    </row>
    <row r="21" spans="1:6" x14ac:dyDescent="0.25">
      <c r="A21" s="3" t="s">
        <v>68</v>
      </c>
      <c r="B21" s="42">
        <v>2</v>
      </c>
    </row>
    <row r="22" spans="1:6" x14ac:dyDescent="0.25">
      <c r="A22" s="3" t="s">
        <v>58</v>
      </c>
      <c r="B22" s="42">
        <v>2</v>
      </c>
    </row>
    <row r="23" spans="1:6" x14ac:dyDescent="0.25">
      <c r="A23" s="3" t="s">
        <v>59</v>
      </c>
      <c r="B23" s="42">
        <v>4</v>
      </c>
    </row>
    <row r="24" spans="1:6" x14ac:dyDescent="0.25">
      <c r="A24" s="5" t="s">
        <v>69</v>
      </c>
      <c r="B24" s="42">
        <v>2</v>
      </c>
    </row>
    <row r="26" spans="1:6" ht="57.75" customHeight="1" x14ac:dyDescent="0.25"/>
    <row r="28" spans="1:6" ht="19.5" customHeight="1" x14ac:dyDescent="0.25"/>
    <row r="29" spans="1:6" ht="51" customHeight="1" x14ac:dyDescent="0.25">
      <c r="A29" s="24" t="s">
        <v>38</v>
      </c>
    </row>
    <row r="30" spans="1:6" x14ac:dyDescent="0.25">
      <c r="A30" s="30" t="s">
        <v>61</v>
      </c>
      <c r="B30" s="30" t="s">
        <v>56</v>
      </c>
      <c r="C30" s="30" t="s">
        <v>57</v>
      </c>
      <c r="D30" s="30" t="s">
        <v>58</v>
      </c>
      <c r="E30" s="30" t="s">
        <v>59</v>
      </c>
      <c r="F30" s="30" t="s">
        <v>66</v>
      </c>
    </row>
    <row r="31" spans="1:6" x14ac:dyDescent="0.25">
      <c r="A31" s="5" t="s">
        <v>62</v>
      </c>
      <c r="B31" s="9">
        <f>B13/SQRT(B$13^2+B$14^2+B$15^2+B$16^2)</f>
        <v>0.69337524528153649</v>
      </c>
      <c r="C31" s="9">
        <f>C13/SQRT(C$13^2+C$14^2+C$15^2+C$16^2)</f>
        <v>0.59628479399994394</v>
      </c>
      <c r="D31" s="9">
        <f>D13/SQRT(D$13^2+D$14^2+D$15^2+D$16^2)</f>
        <v>0.32025630761017426</v>
      </c>
      <c r="E31" s="9">
        <f>E13/SQRT(E$13^2+E$14^2+E$15^2+E$16^2)</f>
        <v>0.1889822365046136</v>
      </c>
      <c r="F31" s="9">
        <f>F13/SQRT(F$13^2+F$14^2+F$15^2+F$16^2)</f>
        <v>0.15249857033260467</v>
      </c>
    </row>
    <row r="32" spans="1:6" x14ac:dyDescent="0.25">
      <c r="A32" s="5" t="s">
        <v>63</v>
      </c>
      <c r="B32" s="29">
        <f t="shared" ref="B32:F34" si="0">B14/SQRT(B$13^2+B$14^2+B$15^2+B$16^2)</f>
        <v>0.41602514716892186</v>
      </c>
      <c r="C32" s="29">
        <f t="shared" si="0"/>
        <v>0.59628479399994394</v>
      </c>
      <c r="D32" s="29">
        <f t="shared" si="0"/>
        <v>0.48038446141526137</v>
      </c>
      <c r="E32" s="29">
        <f t="shared" si="0"/>
        <v>0.1889822365046136</v>
      </c>
      <c r="F32" s="29">
        <f t="shared" si="0"/>
        <v>0.76249285166302339</v>
      </c>
    </row>
    <row r="33" spans="1:12" x14ac:dyDescent="0.25">
      <c r="A33" s="5" t="s">
        <v>64</v>
      </c>
      <c r="B33" s="29">
        <f t="shared" si="0"/>
        <v>0.41602514716892186</v>
      </c>
      <c r="C33" s="29">
        <f t="shared" si="0"/>
        <v>0.29814239699997197</v>
      </c>
      <c r="D33" s="29">
        <f t="shared" si="0"/>
        <v>0.16012815380508713</v>
      </c>
      <c r="E33" s="29">
        <f t="shared" si="0"/>
        <v>0.94491118252306805</v>
      </c>
      <c r="F33" s="29">
        <f t="shared" si="0"/>
        <v>0.60999428133041866</v>
      </c>
    </row>
    <row r="34" spans="1:12" x14ac:dyDescent="0.25">
      <c r="A34" s="5" t="s">
        <v>65</v>
      </c>
      <c r="B34" s="29">
        <f t="shared" si="0"/>
        <v>0.41602514716892186</v>
      </c>
      <c r="C34" s="29">
        <f t="shared" si="0"/>
        <v>0.44721359549995793</v>
      </c>
      <c r="D34" s="29">
        <f t="shared" si="0"/>
        <v>0.80064076902543568</v>
      </c>
      <c r="E34" s="29">
        <f t="shared" si="0"/>
        <v>0.1889822365046136</v>
      </c>
      <c r="F34" s="29">
        <f t="shared" si="0"/>
        <v>0.15249857033260467</v>
      </c>
    </row>
    <row r="35" spans="1:12" ht="5.25" customHeight="1" x14ac:dyDescent="0.25"/>
    <row r="36" spans="1:12" ht="42.75" customHeight="1" x14ac:dyDescent="0.25">
      <c r="A36" s="35" t="s">
        <v>39</v>
      </c>
      <c r="B36" s="35"/>
      <c r="C36" s="35"/>
      <c r="D36" s="35"/>
      <c r="E36" s="35"/>
      <c r="F36" s="35"/>
    </row>
    <row r="37" spans="1:12" x14ac:dyDescent="0.25">
      <c r="A37" s="30" t="s">
        <v>61</v>
      </c>
      <c r="B37" s="30" t="s">
        <v>56</v>
      </c>
      <c r="C37" s="30" t="s">
        <v>57</v>
      </c>
      <c r="D37" s="30" t="s">
        <v>58</v>
      </c>
      <c r="E37" s="30" t="s">
        <v>59</v>
      </c>
      <c r="F37" s="30" t="s">
        <v>66</v>
      </c>
    </row>
    <row r="38" spans="1:12" x14ac:dyDescent="0.25">
      <c r="A38" s="5" t="s">
        <v>62</v>
      </c>
      <c r="B38" s="9">
        <f>B31*$B$20</f>
        <v>1.386750490563073</v>
      </c>
      <c r="C38" s="29">
        <f>C31*$B$21</f>
        <v>1.1925695879998879</v>
      </c>
      <c r="D38" s="29">
        <f>D31*$B$22</f>
        <v>0.64051261522034852</v>
      </c>
      <c r="E38" s="29">
        <f>E31*$B$23</f>
        <v>0.7559289460184544</v>
      </c>
      <c r="F38" s="29">
        <f>F31*$B$24</f>
        <v>0.30499714066520933</v>
      </c>
    </row>
    <row r="39" spans="1:12" x14ac:dyDescent="0.25">
      <c r="A39" s="5" t="s">
        <v>63</v>
      </c>
      <c r="B39" s="29">
        <f t="shared" ref="B39:B41" si="1">B32*$B$20</f>
        <v>0.83205029433784372</v>
      </c>
      <c r="C39" s="29">
        <f t="shared" ref="C39:C41" si="2">C32*$B$21</f>
        <v>1.1925695879998879</v>
      </c>
      <c r="D39" s="29">
        <f t="shared" ref="D39:D41" si="3">D32*$B$22</f>
        <v>0.96076892283052273</v>
      </c>
      <c r="E39" s="29">
        <f t="shared" ref="E39:E41" si="4">E32*$B$23</f>
        <v>0.7559289460184544</v>
      </c>
      <c r="F39" s="29">
        <f t="shared" ref="F39:F41" si="5">F32*$B$24</f>
        <v>1.5249857033260468</v>
      </c>
    </row>
    <row r="40" spans="1:12" x14ac:dyDescent="0.25">
      <c r="A40" s="5" t="s">
        <v>64</v>
      </c>
      <c r="B40" s="29">
        <f t="shared" si="1"/>
        <v>0.83205029433784372</v>
      </c>
      <c r="C40" s="29">
        <f t="shared" si="2"/>
        <v>0.59628479399994394</v>
      </c>
      <c r="D40" s="29">
        <f t="shared" si="3"/>
        <v>0.32025630761017426</v>
      </c>
      <c r="E40" s="29">
        <f t="shared" si="4"/>
        <v>3.7796447300922722</v>
      </c>
      <c r="F40" s="29">
        <f t="shared" si="5"/>
        <v>1.2199885626608373</v>
      </c>
    </row>
    <row r="41" spans="1:12" x14ac:dyDescent="0.25">
      <c r="A41" s="5" t="s">
        <v>65</v>
      </c>
      <c r="B41" s="29">
        <f t="shared" si="1"/>
        <v>0.83205029433784372</v>
      </c>
      <c r="C41" s="29">
        <f t="shared" si="2"/>
        <v>0.89442719099991586</v>
      </c>
      <c r="D41" s="29">
        <f t="shared" si="3"/>
        <v>1.6012815380508714</v>
      </c>
      <c r="E41" s="29">
        <f t="shared" si="4"/>
        <v>0.7559289460184544</v>
      </c>
      <c r="F41" s="29">
        <f t="shared" si="5"/>
        <v>0.30499714066520933</v>
      </c>
    </row>
    <row r="42" spans="1:12" ht="21" customHeight="1" x14ac:dyDescent="0.25">
      <c r="A42" s="10" t="s">
        <v>36</v>
      </c>
      <c r="B42" s="11">
        <f>MAX(B38:B41)</f>
        <v>1.386750490563073</v>
      </c>
      <c r="C42" s="11">
        <f>MAX(C38:C41)</f>
        <v>1.1925695879998879</v>
      </c>
      <c r="D42" s="11">
        <f>MAX(D38:D41)</f>
        <v>1.6012815380508714</v>
      </c>
      <c r="E42" s="11">
        <f>MAX(E38:E41)</f>
        <v>3.7796447300922722</v>
      </c>
      <c r="F42" s="11">
        <f>MAX(F38:F41)</f>
        <v>1.5249857033260468</v>
      </c>
    </row>
    <row r="43" spans="1:12" ht="21" customHeight="1" x14ac:dyDescent="0.25">
      <c r="A43" s="10" t="s">
        <v>37</v>
      </c>
      <c r="B43" s="11">
        <f>MIN(B38:B41)</f>
        <v>0.83205029433784372</v>
      </c>
      <c r="C43" s="11">
        <f>MIN(C38:C41)</f>
        <v>0.59628479399994394</v>
      </c>
      <c r="D43" s="11">
        <f>MIN(D38:D41)</f>
        <v>0.32025630761017426</v>
      </c>
      <c r="E43" s="11">
        <f>MIN(E38:E41)</f>
        <v>0.7559289460184544</v>
      </c>
      <c r="F43" s="11">
        <f>MIN(F38:F41)</f>
        <v>0.30499714066520933</v>
      </c>
    </row>
    <row r="44" spans="1:12" ht="35.25" customHeight="1" x14ac:dyDescent="0.25">
      <c r="A44" s="19"/>
      <c r="B44" s="18"/>
      <c r="C44" s="18"/>
      <c r="D44" s="18"/>
      <c r="E44" s="18"/>
      <c r="F44" s="18"/>
      <c r="G44" s="18"/>
      <c r="H44" s="13"/>
      <c r="I44" s="20"/>
      <c r="J44" s="13"/>
      <c r="K44" s="13"/>
      <c r="L44" s="13"/>
    </row>
    <row r="45" spans="1:12" ht="51" customHeight="1" x14ac:dyDescent="0.25">
      <c r="A45" s="36" t="s">
        <v>40</v>
      </c>
      <c r="B45" s="37"/>
      <c r="C45" s="37"/>
      <c r="D45" s="18"/>
      <c r="E45" s="18"/>
      <c r="F45" s="18"/>
      <c r="G45" s="18"/>
      <c r="H45" s="13"/>
      <c r="I45" s="20"/>
      <c r="J45" s="13"/>
      <c r="K45" s="13"/>
      <c r="L45" s="13"/>
    </row>
    <row r="46" spans="1:12" x14ac:dyDescent="0.25">
      <c r="A46" s="4" t="s">
        <v>61</v>
      </c>
      <c r="B46" s="21" t="s">
        <v>42</v>
      </c>
      <c r="C46" s="23"/>
      <c r="D46" s="22"/>
      <c r="E46" s="18"/>
      <c r="F46" s="18"/>
      <c r="G46" s="18"/>
      <c r="H46" s="13"/>
      <c r="I46" s="20"/>
      <c r="J46" s="13"/>
      <c r="K46" s="13"/>
      <c r="L46" s="13"/>
    </row>
    <row r="47" spans="1:12" x14ac:dyDescent="0.25">
      <c r="A47" s="5" t="s">
        <v>62</v>
      </c>
      <c r="B47" s="34">
        <f>SQRT(((B$42-B38)^2)+((C$42-C38)^2)+((D$42-D38)^2)+((E$42-E38)^2)+((F$42-F38)^2))</f>
        <v>3.3991625673034997</v>
      </c>
      <c r="C47" s="34"/>
      <c r="D47" s="18"/>
      <c r="E47" s="18"/>
      <c r="F47" s="18"/>
      <c r="G47" s="18"/>
      <c r="H47" s="13"/>
      <c r="I47" s="20"/>
      <c r="J47" s="13"/>
      <c r="K47" s="13"/>
      <c r="L47" s="13"/>
    </row>
    <row r="48" spans="1:12" x14ac:dyDescent="0.25">
      <c r="A48" s="5" t="s">
        <v>63</v>
      </c>
      <c r="B48" s="34">
        <f t="shared" ref="B48:B50" si="6">SQRT(((B$42-B39)^2)+((C$42-C39)^2)+((D$42-D39)^2)+((E$42-E39)^2)+((F$42-F39)^2))</f>
        <v>3.1401920101812024</v>
      </c>
      <c r="C48" s="34"/>
      <c r="D48" s="17"/>
      <c r="E48" s="17"/>
      <c r="F48" s="17"/>
      <c r="G48" s="17"/>
      <c r="H48" s="13"/>
      <c r="I48" s="20"/>
      <c r="J48" s="13"/>
      <c r="K48" s="13"/>
      <c r="L48" s="13"/>
    </row>
    <row r="49" spans="1:12" x14ac:dyDescent="0.25">
      <c r="A49" s="5" t="s">
        <v>64</v>
      </c>
      <c r="B49" s="34">
        <f t="shared" si="6"/>
        <v>1.5483206257385638</v>
      </c>
      <c r="C49" s="34"/>
      <c r="D49" s="18"/>
      <c r="E49" s="18"/>
      <c r="F49" s="18"/>
      <c r="G49" s="18"/>
      <c r="H49" s="13"/>
      <c r="I49" s="20"/>
      <c r="J49" s="13"/>
      <c r="K49" s="13"/>
      <c r="L49" s="13"/>
    </row>
    <row r="50" spans="1:12" x14ac:dyDescent="0.25">
      <c r="A50" s="5" t="s">
        <v>65</v>
      </c>
      <c r="B50" s="34">
        <f t="shared" si="6"/>
        <v>3.3208147241997095</v>
      </c>
      <c r="C50" s="34"/>
      <c r="D50" s="14"/>
      <c r="E50" s="14"/>
      <c r="F50" s="14"/>
      <c r="G50" s="14"/>
      <c r="H50" s="13"/>
      <c r="I50" s="13"/>
      <c r="J50" s="13"/>
      <c r="K50" s="13"/>
      <c r="L50" s="13"/>
    </row>
    <row r="51" spans="1:12" ht="8.25" customHeight="1" x14ac:dyDescent="0.25">
      <c r="A51" s="13"/>
      <c r="B51" s="14"/>
      <c r="C51" s="14"/>
      <c r="D51" s="14"/>
      <c r="E51" s="14"/>
      <c r="F51" s="14"/>
      <c r="G51" s="14"/>
      <c r="H51" s="13"/>
      <c r="I51" s="13"/>
      <c r="J51" s="13"/>
      <c r="K51" s="13"/>
      <c r="L51" s="13"/>
    </row>
    <row r="52" spans="1:12" ht="45.75" customHeight="1" x14ac:dyDescent="0.25">
      <c r="A52" s="38" t="s">
        <v>41</v>
      </c>
      <c r="B52" s="38"/>
      <c r="C52" s="38"/>
      <c r="D52" s="14"/>
      <c r="E52" s="14"/>
      <c r="F52" s="14"/>
      <c r="G52" s="14"/>
      <c r="H52" s="13"/>
      <c r="I52" s="13"/>
      <c r="J52" s="13"/>
      <c r="K52" s="13"/>
      <c r="L52" s="13"/>
    </row>
    <row r="53" spans="1:12" x14ac:dyDescent="0.25">
      <c r="A53" s="30" t="s">
        <v>61</v>
      </c>
      <c r="B53" s="39" t="s">
        <v>43</v>
      </c>
      <c r="C53" s="39"/>
      <c r="D53" s="14"/>
      <c r="E53" s="14"/>
      <c r="F53" s="14"/>
      <c r="G53" s="14"/>
      <c r="H53" s="13"/>
      <c r="I53" s="13"/>
      <c r="J53" s="13"/>
      <c r="K53" s="13"/>
      <c r="L53" s="13"/>
    </row>
    <row r="54" spans="1:12" x14ac:dyDescent="0.25">
      <c r="A54" s="5" t="s">
        <v>62</v>
      </c>
      <c r="B54" s="34">
        <f>SQRT(((B38-B$43)^2)+((C38-C$43)^2)+((D38-D$43)^2)+((E38-E$43)^2)+((F38-F$43)^2))</f>
        <v>0.87510683108519149</v>
      </c>
      <c r="C54" s="34"/>
      <c r="D54" s="12"/>
      <c r="E54" s="12"/>
      <c r="F54" s="12"/>
      <c r="G54" s="12"/>
      <c r="H54" s="13"/>
      <c r="I54" s="13"/>
      <c r="J54" s="13"/>
      <c r="K54" s="13"/>
      <c r="L54" s="13"/>
    </row>
    <row r="55" spans="1:12" x14ac:dyDescent="0.25">
      <c r="A55" s="5" t="s">
        <v>63</v>
      </c>
      <c r="B55" s="34">
        <f t="shared" ref="B55:B57" si="7">SQRT(((B39-B$43)^2)+((C39-C$43)^2)+((D39-D$43)^2)+((E39-E$43)^2)+((F39-F$43)^2))</f>
        <v>1.5013940384972966</v>
      </c>
      <c r="C55" s="34"/>
      <c r="D55" s="16"/>
      <c r="E55" s="16"/>
      <c r="F55" s="16"/>
      <c r="G55" s="16"/>
    </row>
    <row r="56" spans="1:12" x14ac:dyDescent="0.25">
      <c r="A56" s="5" t="s">
        <v>64</v>
      </c>
      <c r="B56" s="34">
        <f t="shared" si="7"/>
        <v>3.159124316196297</v>
      </c>
      <c r="C56" s="34"/>
      <c r="D56" s="16"/>
      <c r="E56" s="16"/>
      <c r="F56" s="16"/>
      <c r="G56" s="16"/>
    </row>
    <row r="57" spans="1:12" x14ac:dyDescent="0.25">
      <c r="A57" s="5" t="s">
        <v>65</v>
      </c>
      <c r="B57" s="34">
        <f t="shared" si="7"/>
        <v>1.3152621525439443</v>
      </c>
      <c r="C57" s="34"/>
      <c r="D57" s="16"/>
      <c r="E57" s="16"/>
      <c r="F57" s="16"/>
      <c r="G57" s="16"/>
    </row>
    <row r="58" spans="1:12" ht="4.5" customHeight="1" x14ac:dyDescent="0.25">
      <c r="A58" s="13"/>
      <c r="B58" s="15"/>
      <c r="C58" s="16"/>
      <c r="D58" s="16"/>
      <c r="E58" s="16"/>
      <c r="F58" s="16"/>
      <c r="G58" s="16"/>
    </row>
    <row r="59" spans="1:12" ht="50.25" customHeight="1" x14ac:dyDescent="0.25">
      <c r="A59" s="38" t="s">
        <v>45</v>
      </c>
      <c r="B59" s="38"/>
      <c r="C59" s="38"/>
    </row>
    <row r="60" spans="1:12" x14ac:dyDescent="0.25">
      <c r="A60" s="30" t="s">
        <v>61</v>
      </c>
      <c r="B60" s="39" t="s">
        <v>44</v>
      </c>
      <c r="C60" s="39"/>
    </row>
    <row r="61" spans="1:12" x14ac:dyDescent="0.25">
      <c r="A61" s="5" t="s">
        <v>62</v>
      </c>
      <c r="B61" s="34">
        <f>B54/(B54+B47)</f>
        <v>0.20473834228022411</v>
      </c>
      <c r="C61" s="34"/>
    </row>
    <row r="62" spans="1:12" x14ac:dyDescent="0.25">
      <c r="A62" s="5" t="s">
        <v>63</v>
      </c>
      <c r="B62" s="34">
        <f>B55/(B55+B48)</f>
        <v>0.32346573407267909</v>
      </c>
      <c r="C62" s="34"/>
    </row>
    <row r="63" spans="1:12" x14ac:dyDescent="0.25">
      <c r="A63" s="5" t="s">
        <v>64</v>
      </c>
      <c r="B63" s="34">
        <f>B56/(B56+B49)</f>
        <v>0.67109108129001915</v>
      </c>
      <c r="C63" s="34"/>
    </row>
    <row r="64" spans="1:12" x14ac:dyDescent="0.25">
      <c r="A64" s="5" t="s">
        <v>65</v>
      </c>
      <c r="B64" s="34">
        <f>B57/(B57+B50)</f>
        <v>0.28370154065861281</v>
      </c>
      <c r="C64" s="34"/>
    </row>
    <row r="67" spans="1:7" ht="18.75" customHeight="1" x14ac:dyDescent="0.25">
      <c r="A67" s="25"/>
      <c r="B67" s="25"/>
      <c r="C67" s="25"/>
      <c r="D67" s="25"/>
      <c r="E67" s="25"/>
      <c r="F67" s="25"/>
      <c r="G67" s="25"/>
    </row>
    <row r="68" spans="1:7" s="27" customFormat="1" ht="18" customHeight="1" x14ac:dyDescent="0.25">
      <c r="A68" s="10"/>
      <c r="B68" s="26"/>
      <c r="C68" s="26"/>
      <c r="D68" s="26"/>
      <c r="E68" s="26"/>
      <c r="F68" s="26"/>
      <c r="G68" s="26"/>
    </row>
    <row r="69" spans="1:7" s="27" customFormat="1" ht="18" customHeight="1" x14ac:dyDescent="0.25">
      <c r="A69" s="10"/>
      <c r="B69" s="26"/>
      <c r="C69" s="26"/>
      <c r="D69" s="26"/>
      <c r="E69" s="26"/>
      <c r="F69" s="26"/>
      <c r="G69" s="26"/>
    </row>
  </sheetData>
  <mergeCells count="18">
    <mergeCell ref="B55:C55"/>
    <mergeCell ref="B56:C56"/>
    <mergeCell ref="B57:C57"/>
    <mergeCell ref="B47:C47"/>
    <mergeCell ref="B48:C48"/>
    <mergeCell ref="B49:C49"/>
    <mergeCell ref="B50:C50"/>
    <mergeCell ref="B64:C64"/>
    <mergeCell ref="A36:F36"/>
    <mergeCell ref="A45:C45"/>
    <mergeCell ref="A52:C52"/>
    <mergeCell ref="A59:C59"/>
    <mergeCell ref="B60:C60"/>
    <mergeCell ref="B61:C61"/>
    <mergeCell ref="B62:C62"/>
    <mergeCell ref="B63:C63"/>
    <mergeCell ref="B53:C53"/>
    <mergeCell ref="B54:C54"/>
  </mergeCells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16"/>
  <sheetViews>
    <sheetView workbookViewId="0">
      <selection activeCell="J14" sqref="J14"/>
    </sheetView>
  </sheetViews>
  <sheetFormatPr defaultRowHeight="15" x14ac:dyDescent="0.25"/>
  <cols>
    <col min="1" max="1" width="12.7109375" style="1" customWidth="1"/>
    <col min="2" max="2" width="7.42578125" style="1" customWidth="1"/>
    <col min="3" max="3" width="2" style="1" customWidth="1"/>
    <col min="4" max="4" width="12.42578125" style="1" customWidth="1"/>
    <col min="5" max="5" width="7.42578125" style="1" customWidth="1"/>
    <col min="6" max="6" width="2" style="1" customWidth="1"/>
    <col min="7" max="7" width="16.28515625" style="1" customWidth="1"/>
    <col min="8" max="8" width="7.42578125" style="1" customWidth="1"/>
    <col min="9" max="9" width="2" style="1" customWidth="1"/>
    <col min="10" max="10" width="18" style="1" customWidth="1"/>
    <col min="11" max="11" width="7.42578125" style="1" customWidth="1"/>
    <col min="12" max="12" width="2" style="1" customWidth="1"/>
    <col min="13" max="13" width="15.42578125" style="1" customWidth="1"/>
    <col min="14" max="16384" width="9.140625" style="1"/>
  </cols>
  <sheetData>
    <row r="3" spans="1:14" x14ac:dyDescent="0.25">
      <c r="A3" s="2" t="s">
        <v>0</v>
      </c>
      <c r="B3" s="2" t="s">
        <v>1</v>
      </c>
      <c r="D3" s="2" t="s">
        <v>2</v>
      </c>
      <c r="E3" s="2" t="s">
        <v>1</v>
      </c>
      <c r="G3" s="2" t="s">
        <v>21</v>
      </c>
      <c r="H3" s="2" t="s">
        <v>1</v>
      </c>
      <c r="J3" s="2" t="s">
        <v>3</v>
      </c>
      <c r="K3" s="2" t="s">
        <v>1</v>
      </c>
      <c r="M3" s="2" t="s">
        <v>17</v>
      </c>
      <c r="N3" s="5" t="s">
        <v>1</v>
      </c>
    </row>
    <row r="4" spans="1:14" x14ac:dyDescent="0.25">
      <c r="A4" s="2" t="s">
        <v>4</v>
      </c>
      <c r="B4" s="2">
        <v>5</v>
      </c>
      <c r="D4" s="3" t="s">
        <v>26</v>
      </c>
      <c r="E4" s="2">
        <v>1</v>
      </c>
      <c r="G4" s="3" t="s">
        <v>12</v>
      </c>
      <c r="H4" s="2">
        <v>1</v>
      </c>
      <c r="J4" s="3" t="s">
        <v>12</v>
      </c>
      <c r="K4" s="2">
        <v>1</v>
      </c>
      <c r="M4" s="7" t="s">
        <v>22</v>
      </c>
      <c r="N4" s="2">
        <v>1</v>
      </c>
    </row>
    <row r="5" spans="1:14" x14ac:dyDescent="0.25">
      <c r="A5" s="2" t="s">
        <v>5</v>
      </c>
      <c r="B5" s="2">
        <v>4</v>
      </c>
      <c r="D5" s="3" t="s">
        <v>9</v>
      </c>
      <c r="E5" s="2">
        <v>2</v>
      </c>
      <c r="G5" s="3" t="s">
        <v>27</v>
      </c>
      <c r="H5" s="2">
        <v>2</v>
      </c>
      <c r="J5" s="3" t="s">
        <v>13</v>
      </c>
      <c r="K5" s="2">
        <v>2</v>
      </c>
      <c r="M5" s="3" t="s">
        <v>29</v>
      </c>
      <c r="N5" s="2">
        <v>2</v>
      </c>
    </row>
    <row r="6" spans="1:14" x14ac:dyDescent="0.25">
      <c r="A6" s="2" t="s">
        <v>6</v>
      </c>
      <c r="B6" s="2">
        <v>3</v>
      </c>
      <c r="D6" s="3" t="s">
        <v>10</v>
      </c>
      <c r="E6" s="2">
        <v>3</v>
      </c>
      <c r="G6" s="3" t="s">
        <v>13</v>
      </c>
      <c r="H6" s="2">
        <v>3</v>
      </c>
      <c r="J6" s="3" t="s">
        <v>15</v>
      </c>
      <c r="K6" s="2">
        <v>3</v>
      </c>
      <c r="M6" s="3" t="s">
        <v>19</v>
      </c>
      <c r="N6" s="2">
        <v>3</v>
      </c>
    </row>
    <row r="7" spans="1:14" x14ac:dyDescent="0.25">
      <c r="A7" s="2" t="s">
        <v>7</v>
      </c>
      <c r="B7" s="2">
        <v>2</v>
      </c>
      <c r="D7" s="3" t="s">
        <v>11</v>
      </c>
      <c r="E7" s="2">
        <v>4</v>
      </c>
      <c r="G7" s="3" t="s">
        <v>14</v>
      </c>
      <c r="H7" s="2">
        <v>4</v>
      </c>
      <c r="J7" s="3" t="s">
        <v>35</v>
      </c>
      <c r="K7" s="2">
        <v>4</v>
      </c>
      <c r="M7" s="5" t="s">
        <v>18</v>
      </c>
      <c r="N7" s="2">
        <v>4</v>
      </c>
    </row>
    <row r="8" spans="1:14" x14ac:dyDescent="0.25">
      <c r="A8" s="2" t="s">
        <v>8</v>
      </c>
      <c r="B8" s="2">
        <v>1</v>
      </c>
      <c r="D8" s="3" t="s">
        <v>25</v>
      </c>
      <c r="E8" s="2">
        <v>5</v>
      </c>
      <c r="G8" s="3" t="s">
        <v>28</v>
      </c>
      <c r="H8" s="2">
        <v>5</v>
      </c>
      <c r="J8" s="3" t="s">
        <v>16</v>
      </c>
      <c r="K8" s="2">
        <v>5</v>
      </c>
      <c r="M8" s="3" t="s">
        <v>20</v>
      </c>
      <c r="N8" s="2">
        <v>5</v>
      </c>
    </row>
    <row r="11" spans="1:14" x14ac:dyDescent="0.25">
      <c r="A11" s="2" t="s">
        <v>23</v>
      </c>
      <c r="B11" s="2" t="s">
        <v>1</v>
      </c>
      <c r="D11" s="2" t="s">
        <v>24</v>
      </c>
      <c r="E11" s="2" t="s">
        <v>1</v>
      </c>
    </row>
    <row r="12" spans="1:14" x14ac:dyDescent="0.25">
      <c r="A12" s="3">
        <v>8.0000000000000002E-3</v>
      </c>
      <c r="B12" s="2">
        <v>1</v>
      </c>
      <c r="D12" s="3" t="s">
        <v>30</v>
      </c>
      <c r="E12" s="2">
        <v>1</v>
      </c>
    </row>
    <row r="13" spans="1:14" x14ac:dyDescent="0.25">
      <c r="A13" s="3">
        <v>8.9999999999999993E-3</v>
      </c>
      <c r="B13" s="2">
        <v>2</v>
      </c>
      <c r="D13" s="3" t="s">
        <v>31</v>
      </c>
      <c r="E13" s="2">
        <v>2</v>
      </c>
    </row>
    <row r="14" spans="1:14" x14ac:dyDescent="0.25">
      <c r="A14" s="3">
        <v>0.01</v>
      </c>
      <c r="B14" s="2">
        <v>3</v>
      </c>
      <c r="D14" s="3" t="s">
        <v>32</v>
      </c>
      <c r="E14" s="2">
        <v>3</v>
      </c>
    </row>
    <row r="15" spans="1:14" x14ac:dyDescent="0.25">
      <c r="A15" s="3">
        <v>1.0999999999999999E-2</v>
      </c>
      <c r="B15" s="2">
        <v>4</v>
      </c>
      <c r="D15" s="3" t="s">
        <v>33</v>
      </c>
      <c r="E15" s="2">
        <v>4</v>
      </c>
    </row>
    <row r="16" spans="1:14" x14ac:dyDescent="0.25">
      <c r="A16" s="3">
        <v>1.2E-2</v>
      </c>
      <c r="B16" s="2">
        <v>5</v>
      </c>
      <c r="D16" s="3" t="s">
        <v>34</v>
      </c>
      <c r="E16" s="2">
        <v>5</v>
      </c>
    </row>
  </sheetData>
  <pageMargins left="0.7" right="0.7" top="0.75" bottom="0.75" header="0.3" footer="0.3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topLeftCell="A40" workbookViewId="0">
      <selection activeCell="C18" sqref="C18"/>
    </sheetView>
  </sheetViews>
  <sheetFormatPr defaultRowHeight="15" x14ac:dyDescent="0.25"/>
  <cols>
    <col min="1" max="1" width="15" customWidth="1"/>
    <col min="2" max="6" width="18.28515625" customWidth="1"/>
  </cols>
  <sheetData>
    <row r="2" spans="1:13" ht="15.75" x14ac:dyDescent="0.25">
      <c r="A2" s="40" t="s">
        <v>48</v>
      </c>
      <c r="B2" s="41" t="s">
        <v>1</v>
      </c>
      <c r="C2" s="41"/>
      <c r="D2" s="41"/>
      <c r="E2" s="41"/>
      <c r="F2" s="41"/>
    </row>
    <row r="3" spans="1:13" ht="15.75" x14ac:dyDescent="0.25">
      <c r="A3" s="40"/>
      <c r="B3" s="31">
        <v>1</v>
      </c>
      <c r="C3" s="31">
        <v>2</v>
      </c>
      <c r="D3" s="31">
        <v>3</v>
      </c>
      <c r="E3" s="31">
        <v>4</v>
      </c>
      <c r="F3" s="31">
        <v>5</v>
      </c>
    </row>
    <row r="4" spans="1:13" ht="15.75" x14ac:dyDescent="0.25">
      <c r="A4" s="32" t="s">
        <v>0</v>
      </c>
      <c r="B4" s="2" t="s">
        <v>46</v>
      </c>
      <c r="C4" s="2" t="s">
        <v>53</v>
      </c>
      <c r="D4" s="2" t="s">
        <v>54</v>
      </c>
      <c r="E4" s="2" t="s">
        <v>55</v>
      </c>
      <c r="F4" s="2" t="s">
        <v>47</v>
      </c>
    </row>
    <row r="5" spans="1:13" ht="15.75" x14ac:dyDescent="0.25">
      <c r="A5" s="32" t="s">
        <v>49</v>
      </c>
      <c r="B5" s="2" t="s">
        <v>12</v>
      </c>
      <c r="C5" s="2" t="s">
        <v>27</v>
      </c>
      <c r="D5" s="2" t="s">
        <v>13</v>
      </c>
      <c r="E5" s="2" t="s">
        <v>14</v>
      </c>
      <c r="F5" s="2" t="s">
        <v>28</v>
      </c>
    </row>
    <row r="6" spans="1:13" ht="15.75" x14ac:dyDescent="0.25">
      <c r="A6" s="32" t="s">
        <v>50</v>
      </c>
      <c r="B6" s="2" t="s">
        <v>12</v>
      </c>
      <c r="C6" s="2" t="s">
        <v>13</v>
      </c>
      <c r="D6" s="2" t="s">
        <v>15</v>
      </c>
      <c r="E6" s="2" t="s">
        <v>35</v>
      </c>
      <c r="F6" s="2" t="s">
        <v>16</v>
      </c>
    </row>
    <row r="7" spans="1:13" ht="15.75" x14ac:dyDescent="0.25">
      <c r="A7" s="32" t="s">
        <v>51</v>
      </c>
      <c r="B7" s="33" t="s">
        <v>22</v>
      </c>
      <c r="C7" s="2" t="s">
        <v>29</v>
      </c>
      <c r="D7" s="2" t="s">
        <v>19</v>
      </c>
      <c r="E7" s="2" t="s">
        <v>18</v>
      </c>
      <c r="F7" s="2" t="s">
        <v>20</v>
      </c>
    </row>
    <row r="8" spans="1:13" ht="15.75" x14ac:dyDescent="0.25">
      <c r="A8" s="32" t="s">
        <v>52</v>
      </c>
      <c r="B8" s="2">
        <v>8.0000000000000002E-3</v>
      </c>
      <c r="C8" s="2">
        <v>8.9999999999999993E-3</v>
      </c>
      <c r="D8" s="2">
        <v>0.01</v>
      </c>
      <c r="E8" s="2">
        <v>1.0999999999999999E-2</v>
      </c>
      <c r="F8" s="2">
        <v>1.2E-2</v>
      </c>
    </row>
    <row r="9" spans="1:13" ht="15.75" x14ac:dyDescent="0.25">
      <c r="A9" s="32" t="s">
        <v>24</v>
      </c>
      <c r="B9" s="2" t="s">
        <v>30</v>
      </c>
      <c r="C9" s="2" t="s">
        <v>31</v>
      </c>
      <c r="D9" s="2" t="s">
        <v>32</v>
      </c>
      <c r="E9" s="2" t="s">
        <v>33</v>
      </c>
      <c r="F9" s="2" t="s">
        <v>34</v>
      </c>
      <c r="M9" s="3" t="s">
        <v>30</v>
      </c>
    </row>
    <row r="10" spans="1:13" x14ac:dyDescent="0.25">
      <c r="M10" s="3" t="s">
        <v>31</v>
      </c>
    </row>
    <row r="11" spans="1:13" x14ac:dyDescent="0.25">
      <c r="M11" s="3" t="s">
        <v>32</v>
      </c>
    </row>
    <row r="12" spans="1:13" x14ac:dyDescent="0.25">
      <c r="M12" s="3" t="s">
        <v>33</v>
      </c>
    </row>
    <row r="13" spans="1:13" x14ac:dyDescent="0.25">
      <c r="M13" s="3" t="s">
        <v>34</v>
      </c>
    </row>
    <row r="14" spans="1:13" x14ac:dyDescent="0.25">
      <c r="J14" s="16"/>
    </row>
    <row r="15" spans="1:13" x14ac:dyDescent="0.25">
      <c r="J15" s="16"/>
    </row>
    <row r="16" spans="1:13" x14ac:dyDescent="0.25">
      <c r="J16" s="16"/>
    </row>
    <row r="17" spans="10:10" x14ac:dyDescent="0.25">
      <c r="J17" s="16"/>
    </row>
    <row r="18" spans="10:10" x14ac:dyDescent="0.25">
      <c r="J18" s="16"/>
    </row>
  </sheetData>
  <mergeCells count="2">
    <mergeCell ref="A2:A3"/>
    <mergeCell ref="B2:F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Primer</vt:lpstr>
      <vt:lpstr>Pembobotan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sevima</cp:lastModifiedBy>
  <cp:lastPrinted>2017-08-21T15:48:12Z</cp:lastPrinted>
  <dcterms:created xsi:type="dcterms:W3CDTF">2017-08-08T07:25:29Z</dcterms:created>
  <dcterms:modified xsi:type="dcterms:W3CDTF">2018-11-03T18:46:21Z</dcterms:modified>
</cp:coreProperties>
</file>