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anh\Documents\Bootcamp\Crowdfunding Analysis\"/>
    </mc:Choice>
  </mc:AlternateContent>
  <xr:revisionPtr revIDLastSave="0" documentId="13_ncr:1_{B9FD4E43-BF66-45E0-A081-1755CC23A834}" xr6:coauthVersionLast="44" xr6:coauthVersionMax="44" xr10:uidLastSave="{00000000-0000-0000-0000-000000000000}"/>
  <bookViews>
    <workbookView xWindow="-108" yWindow="-108" windowWidth="23256" windowHeight="12576" tabRatio="813" firstSheet="5" activeTab="7" xr2:uid="{00000000-000D-0000-FFFF-FFFF00000000}"/>
  </bookViews>
  <sheets>
    <sheet name="Kickstarter" sheetId="1" r:id="rId1"/>
    <sheet name="Parent Category Outcomes" sheetId="2" r:id="rId2"/>
    <sheet name="Subcategory Statistics" sheetId="3" r:id="rId3"/>
    <sheet name="Outcomes Based on Launch Date" sheetId="5" r:id="rId4"/>
    <sheet name="Edinburgh Research" sheetId="6" r:id="rId5"/>
    <sheet name="Successful US Kickstarters" sheetId="7" r:id="rId6"/>
    <sheet name="Failed US Kickstarters" sheetId="8" r:id="rId7"/>
    <sheet name="Descriptive Statistics" sheetId="9" r:id="rId8"/>
    <sheet name="Descriptive Stats Skill Drill" sheetId="11" r:id="rId9"/>
  </sheets>
  <definedNames>
    <definedName name="_xlnm._FilterDatabase" localSheetId="0" hidden="1">Kickstarter!$A$1:$N$4116</definedName>
    <definedName name="_xlchart.v1.0" hidden="1">'Successful US Kickstarters'!$D$2:$D$413</definedName>
    <definedName name="_xlchart.v1.1" hidden="1">'Successful US Kickstarters'!$D$2:$D$413</definedName>
    <definedName name="_xlchart.v1.2" hidden="1">'Successful US Kickstarters'!$E$2:$E$413</definedName>
    <definedName name="_xlcn.WorksheetConnection_data113StarterBook.xlsxTable11" hidden="1">Table1[]</definedName>
  </definedNames>
  <calcPr calcId="191029"/>
  <pivotCaches>
    <pivotCache cacheId="31" r:id="rId10"/>
    <pivotCache cacheId="172" r:id="rId1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" name="Table1" connection="WorksheetConnection_data-1-1-3-StarterBook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5" i="9" s="1"/>
  <c r="C12" i="9"/>
  <c r="B14" i="9"/>
  <c r="B13" i="9"/>
  <c r="B15" i="9" s="1"/>
  <c r="B12" i="9"/>
  <c r="C8" i="9"/>
  <c r="C7" i="9"/>
  <c r="C6" i="9"/>
  <c r="C5" i="9"/>
  <c r="B8" i="9"/>
  <c r="B7" i="9"/>
  <c r="B6" i="9"/>
  <c r="B5" i="9"/>
  <c r="C11" i="9"/>
  <c r="C4" i="9"/>
  <c r="C10" i="9"/>
  <c r="B11" i="9"/>
  <c r="B10" i="9"/>
  <c r="B4" i="9"/>
  <c r="C3" i="9"/>
  <c r="B3" i="9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DBE983B-41C5-4A00-9741-1472B166296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7C9E5370-3B30-48FB-A914-D1A657FC0AE0}" name="WorksheetConnection_data-1-1-3-StarterBook.xlsx!Table1" type="102" refreshedVersion="6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data113StarterBook.xlsxTable1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Table1].[country].&amp;[US]}"/>
    <s v="{[Table1].[Parent Category].&amp;[theater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<sst xmlns="http://schemas.openxmlformats.org/spreadsheetml/2006/main" count="33628" uniqueCount="8361">
  <si>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</si>
  <si>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</si>
  <si>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</si>
  <si>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</si>
  <si>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</si>
  <si>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</si>
  <si>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</si>
  <si>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</si>
  <si>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</si>
  <si>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</si>
  <si>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</si>
  <si>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</si>
  <si>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</si>
  <si>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</si>
  <si>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</si>
  <si>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</si>
  <si>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</si>
  <si>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</si>
  <si>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</si>
  <si>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</si>
  <si>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</si>
  <si>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</si>
  <si>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</si>
  <si>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</si>
  <si>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</si>
  <si>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</si>
  <si>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</si>
  <si>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</si>
  <si>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</si>
  <si>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</si>
  <si>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</si>
  <si>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</si>
  <si>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</si>
  <si>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</si>
  <si>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</si>
  <si>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</si>
  <si>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</si>
  <si>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</si>
  <si>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</si>
  <si>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</si>
  <si>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</si>
  <si>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</si>
  <si>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</si>
  <si>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</si>
  <si>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</si>
  <si>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</si>
  <si>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</si>
  <si>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</si>
  <si>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</si>
  <si>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</si>
  <si>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</si>
  <si>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</si>
  <si>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</si>
  <si>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</si>
  <si>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</si>
  <si>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</si>
  <si>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</si>
  <si>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</si>
  <si>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</si>
  <si>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</si>
  <si>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</si>
  <si>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</si>
  <si>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</si>
  <si>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</si>
  <si>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</si>
  <si>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</si>
  <si>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</si>
  <si>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</si>
  <si>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</si>
  <si>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</si>
  <si>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</si>
  <si>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</si>
  <si>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</si>
  <si>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</si>
  <si>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</si>
  <si>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</si>
  <si>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</si>
  <si>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</si>
  <si>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</si>
  <si>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</si>
  <si>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</si>
  <si>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</si>
  <si>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</si>
  <si>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</si>
  <si>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</si>
  <si>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</si>
  <si>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</si>
  <si>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</si>
  <si>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</si>
  <si>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</si>
  <si>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</si>
  <si>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</si>
  <si>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</si>
  <si>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</si>
  <si>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</si>
  <si>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</si>
  <si>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</si>
  <si>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</si>
  <si>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</si>
  <si>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</si>
  <si>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</si>
  <si>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</si>
  <si>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</si>
  <si>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</si>
  <si>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</si>
  <si>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</si>
  <si>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</si>
  <si>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</si>
  <si>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</si>
  <si>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</si>
  <si>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</si>
  <si>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</si>
  <si>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</si>
  <si>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</si>
  <si>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</si>
  <si>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</si>
  <si>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</si>
  <si>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</si>
  <si>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</si>
  <si>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</si>
  <si>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</si>
  <si>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</si>
  <si>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</si>
  <si>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</si>
  <si>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</si>
  <si>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</si>
  <si>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</si>
  <si>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</si>
  <si>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</si>
  <si>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</si>
  <si>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</si>
  <si>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</si>
  <si>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</si>
  <si>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</si>
  <si>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</si>
  <si>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</si>
  <si>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</si>
  <si>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</si>
  <si>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</si>
  <si>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</si>
  <si>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</si>
  <si>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</si>
  <si>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</si>
  <si>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</si>
  <si>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</si>
  <si>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</si>
  <si>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</si>
  <si>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</si>
  <si>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</si>
  <si>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</si>
  <si>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</si>
  <si>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</si>
  <si>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</si>
  <si>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</si>
  <si>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</si>
  <si>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</si>
  <si>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</si>
  <si>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</si>
  <si>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</si>
  <si>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</si>
  <si>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</si>
  <si>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</si>
  <si>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</si>
  <si>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</si>
  <si>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</si>
  <si>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</si>
  <si>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</si>
  <si>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</si>
  <si>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</si>
  <si>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</si>
  <si>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</si>
  <si>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</si>
  <si>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</si>
  <si>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</si>
  <si>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</si>
  <si>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</si>
  <si>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</si>
  <si>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</si>
  <si>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</si>
  <si>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</si>
  <si>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</si>
  <si>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</si>
  <si>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</si>
  <si>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</si>
  <si>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</si>
  <si>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</si>
  <si>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</si>
  <si>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</si>
  <si>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</si>
  <si>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</si>
  <si>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</si>
  <si>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</si>
  <si>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</si>
  <si>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</si>
  <si>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</si>
  <si>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</si>
  <si>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</si>
  <si>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</si>
  <si>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</si>
  <si>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</si>
  <si>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</si>
  <si>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</si>
  <si>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</si>
  <si>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</si>
  <si>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</si>
  <si>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</si>
  <si>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</si>
  <si>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</si>
  <si>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</si>
  <si>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</si>
  <si>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</si>
  <si>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</si>
  <si>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</si>
  <si>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</si>
  <si>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</si>
  <si>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</si>
  <si>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</si>
  <si>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</si>
  <si>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</si>
  <si>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</si>
  <si>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</si>
  <si>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</si>
  <si>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</si>
  <si>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</si>
  <si>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</si>
  <si>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</si>
  <si>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</si>
  <si>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</si>
  <si>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</si>
  <si>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</si>
  <si>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</si>
  <si>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</si>
  <si>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</si>
  <si>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</si>
  <si>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</si>
  <si>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</si>
  <si>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</si>
  <si>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</si>
  <si>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</si>
  <si>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</si>
  <si>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</si>
  <si>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</si>
  <si>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</si>
  <si>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</si>
  <si>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</si>
  <si>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</si>
  <si>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</si>
  <si>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</si>
  <si>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</si>
  <si>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</si>
  <si>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</si>
  <si>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</si>
  <si>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</si>
  <si>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</si>
  <si>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</si>
  <si>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</si>
  <si>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</si>
  <si>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</si>
  <si>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</si>
  <si>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</si>
  <si>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</si>
  <si>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</si>
  <si>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</si>
  <si>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</si>
  <si>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</si>
  <si>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</si>
  <si>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</si>
  <si>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</si>
  <si>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</si>
  <si>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</si>
  <si>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</si>
  <si>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</si>
  <si>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</si>
  <si>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</si>
  <si>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</si>
  <si>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</si>
  <si>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</si>
  <si>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</si>
  <si>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</si>
  <si>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</si>
  <si>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</si>
  <si>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</si>
  <si>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</si>
  <si>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</si>
  <si>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</si>
  <si>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</si>
  <si>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</si>
  <si>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</si>
  <si>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</si>
  <si>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</si>
  <si>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</si>
  <si>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</si>
  <si>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</si>
  <si>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</si>
  <si>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</si>
  <si>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</si>
  <si>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</si>
  <si>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</si>
  <si>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</si>
  <si>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</si>
  <si>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</si>
  <si>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</si>
  <si>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</si>
  <si>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</si>
  <si>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</si>
  <si>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</si>
  <si>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</si>
  <si>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</si>
  <si>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</si>
  <si>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</si>
  <si>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</si>
  <si>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</si>
  <si>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</si>
  <si>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</si>
  <si>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</si>
  <si>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</si>
  <si>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</si>
  <si>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</si>
  <si>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</si>
  <si>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</si>
  <si>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</si>
  <si>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</si>
  <si>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</si>
  <si>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</si>
  <si>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</si>
  <si>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</si>
  <si>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</si>
  <si>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</si>
  <si>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</si>
  <si>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</si>
  <si>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</si>
  <si>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</si>
  <si>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</si>
  <si>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</si>
  <si>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</si>
  <si>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</si>
  <si>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</si>
  <si>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</si>
  <si>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</si>
  <si>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</si>
  <si>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</si>
  <si>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</si>
  <si>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</si>
  <si>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</si>
  <si>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</si>
  <si>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</si>
  <si>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</si>
  <si>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</si>
  <si>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</si>
  <si>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</si>
  <si>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</si>
  <si>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</si>
  <si>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</si>
  <si>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</si>
  <si>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</si>
  <si>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</si>
  <si>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</si>
  <si>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</si>
  <si>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</si>
  <si>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</si>
  <si>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</si>
  <si>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</si>
  <si>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</si>
  <si>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</si>
  <si>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</si>
  <si>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</si>
  <si>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</si>
  <si>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</si>
  <si>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</si>
  <si>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</si>
  <si>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</si>
  <si>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</si>
  <si>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</si>
  <si>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</si>
  <si>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</si>
  <si>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</si>
  <si>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</si>
  <si>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</si>
  <si>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</si>
  <si>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</si>
  <si>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</si>
  <si>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</si>
  <si>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</si>
  <si>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</si>
  <si>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</si>
  <si>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</si>
  <si>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</si>
  <si>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</si>
  <si>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</si>
  <si>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</si>
  <si>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</si>
  <si>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</si>
  <si>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</si>
  <si>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</si>
  <si>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</si>
  <si>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</si>
  <si>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</si>
  <si>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</si>
  <si>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</si>
  <si>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</si>
  <si>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</si>
  <si>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</si>
  <si>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</si>
  <si>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</si>
  <si>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</si>
  <si>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</si>
  <si>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</si>
  <si>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</si>
  <si>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</si>
  <si>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</si>
  <si>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</si>
  <si>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</si>
  <si>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</si>
  <si>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</si>
  <si>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</si>
  <si>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</si>
  <si>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</si>
  <si>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</si>
  <si>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</si>
  <si>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</si>
  <si>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</si>
  <si>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</si>
  <si>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</si>
  <si>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</si>
  <si>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</si>
  <si>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</si>
  <si>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</si>
  <si>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</si>
  <si>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</si>
  <si>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</si>
  <si>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</si>
  <si>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</si>
  <si>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</si>
  <si>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</si>
  <si>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</si>
  <si>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</si>
  <si>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</si>
  <si>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</si>
  <si>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</si>
  <si>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</si>
  <si>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</si>
  <si>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</si>
  <si>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</si>
  <si>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</si>
  <si>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</si>
  <si>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</si>
  <si>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</si>
  <si>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</si>
  <si>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</si>
  <si>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</si>
  <si>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</si>
  <si>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</si>
  <si>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</si>
  <si>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</si>
  <si>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</si>
  <si>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</si>
  <si>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</si>
  <si>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</si>
  <si>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</si>
  <si>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</si>
  <si>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</si>
  <si>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</si>
  <si>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</si>
  <si>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</si>
  <si>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</si>
  <si>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</si>
  <si>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</si>
  <si>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</si>
  <si>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</si>
  <si>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</si>
  <si>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</si>
  <si>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</si>
  <si>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</si>
  <si>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</si>
  <si>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</si>
  <si>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</si>
  <si>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</si>
  <si>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</si>
  <si>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</si>
  <si>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</si>
  <si>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</si>
  <si>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</si>
  <si>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</si>
  <si>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</si>
  <si>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</si>
  <si>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</si>
  <si>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</si>
  <si>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</si>
  <si>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</si>
  <si>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</si>
  <si>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</si>
  <si>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</si>
  <si>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</si>
  <si>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</si>
  <si>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</si>
  <si>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</si>
  <si>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</si>
  <si>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</si>
  <si>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</si>
  <si>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</si>
  <si>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</si>
  <si>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</si>
  <si>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</si>
  <si>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</si>
  <si>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</si>
  <si>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</si>
  <si>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</si>
  <si>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</si>
  <si>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</si>
  <si>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</si>
  <si>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</si>
  <si>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</si>
  <si>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</si>
  <si>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</si>
  <si>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</si>
  <si>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</si>
  <si>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</si>
  <si>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</si>
  <si>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</si>
  <si>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</si>
  <si>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</si>
  <si>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</si>
  <si>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</si>
  <si>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</si>
  <si>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</si>
  <si>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</si>
  <si>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</si>
  <si>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</si>
  <si>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</si>
  <si>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</si>
  <si>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</si>
  <si>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</si>
  <si>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</si>
  <si>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</si>
  <si>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</si>
  <si>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</si>
  <si>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</si>
  <si>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</si>
  <si>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</si>
  <si>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</si>
  <si>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</si>
  <si>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</si>
  <si>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</si>
  <si>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</si>
  <si>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</si>
  <si>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</si>
  <si>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</si>
  <si>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</si>
  <si>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</si>
  <si>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</si>
  <si>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</si>
  <si>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</si>
  <si>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</si>
  <si>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</si>
  <si>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</si>
  <si>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</si>
  <si>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</si>
  <si>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</si>
  <si>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</si>
  <si>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</si>
  <si>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</si>
  <si>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</si>
  <si>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</si>
  <si>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</si>
  <si>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</si>
  <si>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</si>
  <si>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</si>
  <si>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</si>
  <si>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</si>
  <si>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</si>
  <si>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</si>
  <si>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</si>
  <si>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</si>
  <si>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</si>
  <si>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</si>
  <si>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</si>
  <si>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</si>
  <si>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</si>
  <si>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</si>
  <si>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</si>
  <si>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</si>
  <si>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</si>
  <si>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</si>
  <si>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</si>
  <si>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</si>
  <si>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</si>
  <si>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</si>
  <si>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</si>
  <si>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</si>
  <si>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</si>
  <si>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</si>
  <si>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</si>
  <si>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</si>
  <si>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</si>
  <si>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</si>
  <si>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</si>
  <si>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</si>
  <si>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</si>
  <si>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</si>
  <si>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</si>
  <si>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</si>
  <si>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</si>
  <si>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</si>
  <si>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</si>
  <si>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</si>
  <si>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</si>
  <si>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</si>
  <si>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</si>
  <si>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</si>
  <si>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</si>
  <si>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</si>
  <si>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</si>
  <si>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</si>
  <si>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</si>
  <si>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</si>
  <si>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</si>
  <si>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</si>
  <si>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</si>
  <si>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</si>
  <si>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</si>
  <si>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</si>
  <si>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</si>
  <si>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</si>
  <si>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</si>
  <si>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</si>
  <si>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</si>
  <si>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</si>
  <si>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</si>
  <si>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</si>
  <si>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</si>
  <si>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</si>
  <si>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</si>
  <si>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</si>
  <si>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</si>
  <si>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</si>
  <si>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</si>
  <si>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</si>
  <si>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</si>
  <si>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</si>
  <si>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</si>
  <si>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</si>
  <si>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</si>
  <si>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</si>
  <si>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</si>
  <si>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</si>
  <si>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</si>
  <si>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</si>
  <si>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</si>
  <si>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</si>
  <si>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</si>
  <si>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</si>
  <si>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</si>
  <si>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</si>
  <si>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</si>
  <si>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</si>
  <si>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</si>
  <si>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</si>
  <si>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</si>
  <si>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</si>
  <si>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</si>
  <si>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</si>
  <si>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</si>
  <si>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</si>
  <si>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</si>
  <si>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</si>
  <si>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</si>
  <si>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</si>
  <si>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</si>
  <si>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</si>
  <si>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</si>
  <si>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</si>
  <si>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</si>
  <si>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</si>
  <si>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</si>
  <si>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</si>
  <si>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</si>
  <si>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</si>
  <si>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</si>
  <si>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</si>
  <si>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</si>
  <si>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</si>
  <si>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</si>
  <si>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</si>
  <si>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</si>
  <si>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</si>
  <si>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</si>
  <si>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</si>
  <si>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</si>
  <si>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</si>
  <si>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</si>
  <si>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</si>
  <si>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</si>
  <si>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</si>
  <si>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</si>
  <si>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</si>
  <si>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</si>
  <si>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</si>
  <si>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</si>
  <si>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</si>
  <si>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</si>
  <si>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</si>
  <si>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</si>
  <si>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</si>
  <si>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</si>
  <si>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</si>
  <si>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</si>
  <si>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</si>
  <si>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</si>
  <si>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</si>
  <si>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</si>
  <si>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</si>
  <si>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</si>
  <si>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</si>
  <si>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</si>
  <si>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</si>
  <si>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</si>
  <si>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</si>
  <si>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</si>
  <si>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</si>
  <si>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</si>
  <si>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</si>
  <si>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</si>
  <si>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</si>
  <si>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</si>
  <si>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</si>
  <si>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</si>
  <si>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</si>
  <si>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</si>
  <si>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</si>
  <si>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</si>
  <si>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</si>
  <si>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</si>
  <si>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</si>
  <si>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</si>
  <si>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</si>
  <si>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</si>
  <si>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</si>
  <si>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</si>
  <si>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</si>
  <si>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</si>
  <si>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</si>
  <si>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</si>
  <si>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</si>
  <si>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</si>
  <si>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</si>
  <si>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</si>
  <si>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</si>
  <si>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</si>
  <si>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</si>
  <si>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</si>
  <si>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</si>
  <si>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</si>
  <si>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</si>
  <si>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</si>
  <si>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</si>
  <si>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</si>
  <si>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</si>
  <si>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</si>
  <si>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</si>
  <si>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</si>
  <si>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</si>
  <si>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</si>
  <si>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</si>
  <si>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</si>
  <si>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</si>
  <si>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</si>
  <si>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</si>
  <si>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</si>
  <si>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</si>
  <si>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</si>
  <si>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</si>
  <si>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</si>
  <si>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</si>
  <si>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</si>
  <si>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</si>
  <si>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</si>
  <si>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</si>
  <si>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</si>
  <si>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</si>
  <si>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</si>
  <si>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</si>
  <si>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</si>
  <si>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</si>
  <si>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</si>
  <si>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</si>
  <si>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</si>
  <si>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</si>
  <si>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</si>
  <si>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</si>
  <si>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</si>
  <si>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</si>
  <si>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</si>
  <si>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</si>
  <si>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</si>
  <si>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</si>
  <si>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</si>
  <si>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</si>
  <si>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</si>
  <si>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</si>
  <si>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</si>
  <si>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</si>
  <si>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</si>
  <si>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</si>
  <si>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</si>
  <si>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</si>
  <si>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</si>
  <si>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</si>
  <si>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</si>
  <si>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</si>
  <si>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</si>
  <si>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</si>
  <si>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</si>
  <si>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</si>
  <si>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</si>
  <si>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</si>
  <si>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</si>
  <si>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</si>
  <si>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</si>
  <si>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</si>
  <si>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</si>
  <si>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</si>
  <si>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</si>
  <si>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</si>
  <si>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</si>
  <si>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</si>
  <si>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</si>
  <si>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</si>
  <si>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</si>
  <si>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</si>
  <si>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</si>
  <si>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</si>
  <si>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</si>
  <si>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</si>
  <si>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</si>
  <si>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</si>
  <si>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</si>
  <si>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</si>
  <si>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</si>
  <si>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</si>
  <si>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</si>
  <si>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</si>
  <si>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</si>
  <si>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</si>
  <si>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</si>
  <si>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</si>
  <si>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</si>
  <si>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</si>
  <si>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</si>
  <si>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</si>
  <si>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</si>
  <si>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</si>
  <si>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</si>
  <si>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</si>
  <si>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</si>
  <si>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</si>
  <si>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</si>
  <si>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</si>
  <si>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</si>
  <si>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</si>
  <si>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</si>
  <si>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</si>
  <si>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</si>
  <si>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</si>
  <si>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</si>
  <si>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</si>
  <si>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</si>
  <si>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</si>
  <si>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</si>
  <si>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</si>
  <si>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</si>
  <si>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</si>
  <si>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</si>
  <si>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</si>
  <si>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</si>
  <si>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</si>
  <si>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</si>
  <si>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</si>
  <si>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</si>
  <si>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</si>
  <si>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</si>
  <si>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</si>
  <si>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</si>
  <si>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</si>
  <si>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</si>
  <si>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</si>
  <si>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</si>
  <si>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</si>
  <si>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</si>
  <si>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</si>
  <si>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</si>
  <si>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</si>
  <si>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</si>
  <si>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</si>
  <si>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</si>
  <si>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</si>
  <si>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</si>
  <si>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</si>
  <si>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</si>
  <si>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</si>
  <si>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</si>
  <si>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</si>
  <si>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</si>
  <si>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</si>
  <si>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</si>
  <si>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</si>
  <si>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</si>
  <si>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</si>
  <si>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</si>
  <si>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</si>
  <si>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</si>
  <si>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</si>
  <si>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</si>
  <si>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</si>
  <si>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</si>
  <si>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</si>
  <si>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</si>
  <si>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</si>
  <si>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</si>
  <si>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</si>
  <si>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</si>
  <si>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</si>
  <si>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</si>
  <si>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</si>
  <si>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</si>
  <si>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</si>
  <si>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</si>
  <si>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</si>
  <si>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</si>
  <si>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</si>
  <si>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</si>
  <si>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</si>
  <si>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</si>
  <si>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</si>
  <si>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</si>
  <si>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</si>
  <si>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</si>
  <si>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</si>
  <si>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</si>
  <si>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</si>
  <si>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</si>
  <si>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</si>
  <si>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</si>
  <si>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</si>
  <si>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</si>
  <si>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</si>
  <si>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</si>
  <si>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</si>
  <si>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</si>
  <si>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</si>
  <si>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</si>
  <si>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</si>
  <si>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</si>
  <si>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</si>
  <si>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</si>
  <si>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</si>
  <si>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</si>
  <si>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</si>
  <si>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</si>
  <si>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</si>
  <si>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</si>
  <si>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</si>
  <si>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</si>
  <si>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</si>
  <si>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</si>
  <si>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</si>
  <si>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</si>
  <si>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</si>
  <si>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</si>
  <si>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</si>
  <si>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</si>
  <si>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</si>
  <si>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</si>
  <si>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</si>
  <si>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</si>
  <si>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</si>
  <si>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</si>
  <si>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</si>
  <si>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</si>
  <si>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</si>
  <si>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</si>
  <si>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</si>
  <si>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</si>
  <si>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</si>
  <si>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</si>
  <si>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</si>
  <si>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</si>
  <si>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</si>
  <si>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</si>
  <si>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</si>
  <si>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</si>
  <si>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</si>
  <si>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</si>
  <si>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</si>
  <si>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</si>
  <si>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</si>
  <si>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</si>
  <si>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</si>
  <si>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</si>
  <si>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</si>
  <si>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</si>
  <si>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</si>
  <si>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</si>
  <si>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</si>
  <si>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</si>
  <si>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</si>
  <si>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</si>
  <si>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</si>
  <si>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</si>
  <si>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</si>
  <si>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</si>
  <si>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</si>
  <si>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</si>
  <si>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</si>
  <si>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</si>
  <si>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</si>
  <si>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</si>
  <si>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</si>
  <si>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</si>
  <si>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</si>
  <si>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</si>
  <si>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</si>
  <si>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</si>
  <si>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</si>
  <si>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</si>
  <si>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</si>
  <si>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</si>
  <si>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</si>
  <si>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</si>
  <si>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</si>
  <si>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</si>
  <si>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</si>
  <si>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</si>
  <si>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</si>
  <si>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</si>
  <si>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</si>
  <si>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</si>
  <si>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</si>
  <si>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</si>
  <si>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</si>
  <si>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</si>
  <si>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</si>
  <si>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</si>
  <si>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</si>
  <si>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</si>
  <si>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</si>
  <si>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</si>
  <si>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</si>
  <si>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</si>
  <si>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</si>
  <si>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</si>
  <si>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</si>
  <si>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</si>
  <si>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</si>
  <si>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</si>
  <si>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</si>
  <si>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</si>
  <si>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</si>
  <si>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</si>
  <si>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</si>
  <si>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</si>
  <si>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</si>
  <si>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</si>
  <si>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</si>
  <si>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</si>
  <si>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</si>
  <si>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</si>
  <si>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</si>
  <si>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</si>
  <si>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</si>
  <si>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</si>
  <si>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</si>
  <si>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</si>
  <si>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</si>
  <si>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</si>
  <si>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</si>
  <si>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</si>
  <si>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</si>
  <si>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</si>
  <si>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</si>
  <si>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</si>
  <si>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</si>
  <si>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</si>
  <si>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</si>
  <si>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</si>
  <si>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</si>
  <si>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</si>
  <si>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</si>
  <si>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</si>
  <si>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</si>
  <si>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</si>
  <si>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</si>
  <si>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</si>
  <si>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</si>
  <si>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</si>
  <si>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</si>
  <si>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</si>
  <si>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</si>
  <si>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</si>
  <si>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</si>
  <si>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</si>
  <si>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</si>
  <si>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</si>
  <si>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</si>
  <si>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</si>
  <si>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</si>
  <si>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</si>
  <si>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</si>
  <si>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</si>
  <si>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</si>
  <si>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</si>
  <si>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</si>
  <si>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</si>
  <si>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</si>
  <si>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</si>
  <si>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</si>
  <si>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</si>
  <si>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</si>
  <si>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</si>
  <si>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</si>
  <si>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</si>
  <si>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</si>
  <si>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</si>
  <si>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</si>
  <si>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</si>
  <si>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</si>
  <si>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</si>
  <si>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</si>
  <si>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</si>
  <si>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</si>
  <si>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</si>
  <si>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</si>
  <si>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</si>
  <si>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</si>
  <si>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</si>
  <si>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</si>
  <si>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</si>
  <si>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</si>
  <si>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</si>
  <si>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</si>
  <si>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</si>
  <si>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</si>
  <si>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</si>
  <si>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</si>
  <si>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</si>
  <si>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</si>
  <si>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</si>
  <si>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</si>
  <si>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</si>
  <si>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</si>
  <si>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</si>
  <si>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</si>
  <si>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</si>
  <si>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</si>
  <si>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</si>
  <si>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</si>
  <si>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</si>
  <si>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</si>
  <si>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</si>
  <si>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</si>
  <si>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</si>
  <si>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</si>
  <si>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</si>
  <si>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</si>
  <si>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</si>
  <si>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</si>
  <si>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</si>
  <si>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</si>
  <si>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</si>
  <si>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</si>
  <si>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</si>
  <si>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</si>
  <si>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</si>
  <si>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</si>
  <si>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</si>
  <si>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</si>
  <si>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</si>
  <si>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</si>
  <si>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</si>
  <si>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</si>
  <si>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</si>
  <si>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</si>
  <si>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</si>
  <si>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</si>
  <si>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</si>
  <si>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</si>
  <si>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</si>
  <si>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</si>
  <si>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</si>
  <si>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</si>
  <si>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</si>
  <si>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</si>
  <si>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</si>
  <si>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</si>
  <si>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</si>
  <si>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</si>
  <si>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</si>
  <si>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</si>
  <si>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</si>
  <si>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</si>
  <si>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</si>
  <si>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</si>
  <si>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</si>
  <si>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</si>
  <si>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</si>
  <si>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</si>
  <si>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</si>
  <si>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</si>
  <si>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</si>
  <si>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</si>
  <si>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</si>
  <si>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</si>
  <si>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</si>
  <si>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</si>
  <si>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</si>
  <si>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</si>
  <si>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</si>
  <si>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</si>
  <si>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</si>
  <si>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</si>
  <si>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</si>
  <si>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</si>
  <si>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</si>
  <si>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</si>
  <si>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</si>
  <si>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</si>
  <si>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</si>
  <si>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</si>
  <si>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</si>
  <si>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</si>
  <si>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</si>
  <si>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</si>
  <si>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</si>
  <si>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</si>
  <si>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</si>
  <si>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</si>
  <si>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</si>
  <si>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</si>
  <si>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</si>
  <si>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</si>
  <si>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</si>
  <si>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</si>
  <si>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</si>
  <si>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</si>
  <si>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</si>
  <si>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</si>
  <si>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</si>
  <si>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</si>
  <si>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</si>
  <si>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</si>
  <si>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</si>
  <si>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</si>
  <si>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</si>
  <si>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</si>
  <si>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</si>
  <si>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</si>
  <si>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</si>
  <si>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</si>
  <si>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</si>
  <si>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</si>
  <si>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</si>
  <si>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</si>
  <si>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</si>
  <si>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</si>
  <si>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</si>
  <si>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</si>
  <si>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</si>
  <si>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</si>
  <si>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</si>
  <si>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</si>
  <si>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</si>
  <si>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</si>
  <si>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</si>
  <si>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</si>
  <si>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</si>
  <si>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</si>
  <si>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</si>
  <si>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</si>
  <si>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</si>
  <si>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</si>
  <si>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</si>
  <si>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</si>
  <si>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</si>
  <si>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</si>
  <si>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</si>
  <si>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</si>
  <si>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</si>
  <si>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</si>
  <si>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</si>
  <si>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</si>
  <si>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</si>
  <si>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</si>
  <si>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</si>
  <si>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</si>
  <si>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</si>
  <si>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</si>
  <si>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</si>
  <si>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</si>
  <si>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</si>
  <si>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</si>
  <si>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</si>
  <si>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</si>
  <si>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</si>
  <si>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</si>
  <si>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</si>
  <si>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</si>
  <si>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</si>
  <si>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</si>
  <si>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</si>
  <si>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</si>
  <si>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</si>
  <si>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</si>
  <si>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</si>
  <si>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</si>
  <si>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</si>
  <si>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</si>
  <si>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</si>
  <si>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</si>
  <si>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</si>
  <si>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</si>
  <si>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</si>
  <si>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</si>
  <si>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</si>
  <si>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</si>
  <si>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</si>
  <si>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</si>
  <si>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</si>
  <si>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</si>
  <si>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</si>
  <si>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</si>
  <si>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</si>
  <si>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</si>
  <si>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</si>
  <si>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</si>
  <si>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</si>
  <si>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</si>
  <si>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</si>
  <si>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</si>
  <si>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</si>
  <si>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</si>
  <si>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</si>
  <si>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</si>
  <si>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</si>
  <si>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</si>
  <si>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</si>
  <si>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</si>
  <si>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</si>
  <si>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</si>
  <si>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</si>
  <si>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</si>
  <si>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</si>
  <si>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</si>
  <si>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</si>
  <si>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</si>
  <si>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</si>
  <si>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</si>
  <si>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</si>
  <si>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</si>
  <si>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</si>
  <si>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</si>
  <si>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</si>
  <si>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</si>
  <si>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</si>
  <si>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</si>
  <si>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</si>
  <si>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</si>
  <si>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</si>
  <si>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</si>
  <si>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</si>
  <si>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</si>
  <si>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</si>
  <si>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</si>
  <si>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</si>
  <si>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</si>
  <si>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</si>
  <si>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</si>
  <si>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</si>
  <si>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</si>
  <si>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</si>
  <si>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</si>
  <si>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</si>
  <si>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</si>
  <si>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</si>
  <si>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</si>
  <si>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</si>
  <si>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</si>
  <si>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</si>
  <si>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</si>
  <si>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</si>
  <si>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</si>
  <si>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</si>
  <si>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</si>
  <si>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</si>
  <si>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</si>
  <si>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</si>
  <si>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</si>
  <si>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</si>
  <si>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</si>
  <si>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</si>
  <si>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</si>
  <si>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</si>
  <si>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</si>
  <si>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</si>
  <si>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</si>
  <si>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</si>
  <si>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</si>
  <si>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</si>
  <si>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</si>
  <si>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</si>
  <si>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</si>
  <si>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</si>
  <si>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</si>
  <si>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</si>
  <si>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</si>
  <si>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</si>
  <si>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</si>
  <si>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</si>
  <si>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</si>
  <si>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</si>
  <si>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</si>
  <si>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</si>
  <si>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</si>
  <si>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</si>
  <si>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</si>
  <si>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</si>
  <si>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</si>
  <si>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</si>
  <si>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</si>
  <si>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</si>
  <si>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</si>
  <si>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</si>
  <si>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</si>
  <si>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</si>
  <si>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</si>
  <si>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</si>
  <si>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</si>
  <si>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</si>
  <si>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</si>
  <si>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</si>
  <si>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</si>
  <si>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</si>
  <si>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</si>
  <si>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</si>
  <si>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</si>
  <si>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</si>
  <si>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</si>
  <si>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</si>
  <si>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</si>
  <si>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</si>
  <si>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</si>
  <si>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</si>
  <si>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</si>
  <si>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</si>
  <si>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</si>
  <si>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</si>
  <si>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</si>
  <si>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</si>
  <si>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</si>
  <si>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</si>
  <si>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</si>
  <si>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</si>
  <si>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</si>
  <si>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</si>
  <si>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</si>
  <si>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</si>
  <si>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</si>
  <si>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</si>
  <si>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</si>
  <si>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</si>
  <si>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</si>
  <si>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</si>
  <si>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</si>
  <si>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</si>
  <si>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</si>
  <si>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</si>
  <si>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</si>
  <si>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</si>
  <si>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</si>
  <si>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</si>
  <si>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</si>
  <si>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</si>
  <si>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</si>
  <si>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</si>
  <si>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</si>
  <si>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</si>
  <si>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</si>
  <si>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</si>
  <si>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</si>
  <si>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</si>
  <si>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</si>
  <si>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</si>
  <si>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</si>
  <si>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</si>
  <si>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</si>
  <si>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</si>
  <si>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</si>
  <si>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</si>
  <si>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</si>
  <si>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</si>
  <si>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</si>
  <si>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</si>
  <si>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</si>
  <si>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</si>
  <si>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</si>
  <si>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</si>
  <si>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</si>
  <si>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</si>
  <si>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</si>
  <si>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</si>
  <si>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</si>
  <si>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</si>
  <si>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</si>
  <si>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</si>
  <si>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</si>
  <si>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</si>
  <si>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</si>
  <si>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</si>
  <si>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</si>
  <si>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</si>
  <si>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</si>
  <si>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</si>
  <si>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</si>
  <si>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</si>
  <si>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</si>
  <si>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</si>
  <si>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</si>
  <si>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</si>
  <si>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</si>
  <si>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</si>
  <si>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</si>
  <si>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</si>
  <si>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</si>
  <si>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</si>
  <si>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</si>
  <si>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</si>
  <si>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</si>
  <si>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</si>
  <si>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</si>
  <si>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</si>
  <si>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</si>
  <si>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</si>
  <si>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</si>
  <si>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</si>
  <si>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</si>
  <si>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</si>
  <si>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</si>
  <si>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</si>
  <si>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</si>
  <si>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</si>
  <si>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</si>
  <si>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</si>
  <si>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</si>
  <si>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</si>
  <si>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</si>
  <si>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</si>
  <si>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</si>
  <si>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</si>
  <si>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</si>
  <si>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</si>
  <si>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</si>
  <si>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</si>
  <si>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</si>
  <si>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</si>
  <si>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</si>
  <si>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</si>
  <si>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</si>
  <si>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</si>
  <si>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</si>
  <si>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</si>
  <si>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</si>
  <si>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</si>
  <si>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</si>
  <si>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</si>
  <si>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</si>
  <si>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</si>
  <si>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</si>
  <si>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</si>
  <si>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</si>
  <si>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</si>
  <si>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</si>
  <si>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</si>
  <si>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</si>
  <si>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</si>
  <si>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</si>
  <si>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</si>
  <si>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</si>
  <si>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</si>
  <si>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</si>
  <si>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</si>
  <si>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</si>
  <si>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</si>
  <si>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</si>
  <si>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</si>
  <si>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</si>
  <si>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</si>
  <si>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</si>
  <si>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</si>
  <si>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</si>
  <si>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</si>
  <si>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</si>
  <si>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</si>
  <si>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</si>
  <si>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</si>
  <si>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</si>
  <si>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</si>
  <si>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</si>
  <si>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</si>
  <si>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</si>
  <si>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</si>
  <si>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</si>
  <si>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</si>
  <si>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</si>
  <si>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</si>
  <si>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</si>
  <si>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</si>
  <si>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</si>
  <si>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</si>
  <si>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</si>
  <si>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</si>
  <si>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</si>
  <si>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</si>
  <si>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</si>
  <si>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</si>
  <si>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</si>
  <si>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</si>
  <si>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</si>
  <si>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</si>
  <si>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</si>
  <si>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</si>
  <si>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</si>
  <si>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</si>
  <si>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</si>
  <si>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</si>
  <si>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</si>
  <si>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</si>
  <si>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</si>
  <si>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</si>
  <si>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</si>
  <si>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</si>
  <si>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</si>
  <si>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</si>
  <si>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</si>
  <si>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</si>
  <si>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</si>
  <si>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</si>
  <si>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</si>
  <si>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</si>
  <si>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</si>
  <si>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</si>
  <si>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</si>
  <si>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</si>
  <si>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</si>
  <si>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</si>
  <si>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</si>
  <si>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</si>
  <si>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</si>
  <si>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</si>
  <si>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</si>
  <si>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</si>
  <si>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</si>
  <si>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</si>
  <si>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</si>
  <si>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</si>
  <si>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</si>
  <si>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</si>
  <si>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</si>
  <si>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</si>
  <si>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</si>
  <si>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</si>
  <si>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</si>
  <si>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</si>
  <si>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</si>
  <si>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</si>
  <si>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</si>
  <si>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</si>
  <si>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</si>
  <si>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</si>
  <si>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</si>
  <si>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</si>
  <si>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</si>
  <si>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</si>
  <si>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</si>
  <si>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</si>
  <si>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</si>
  <si>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</si>
  <si>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</si>
  <si>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</si>
  <si>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</si>
  <si>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</si>
  <si>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</si>
  <si>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</si>
  <si>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</si>
  <si>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</si>
  <si>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</si>
  <si>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</si>
  <si>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</si>
  <si>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</si>
  <si>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</si>
  <si>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</si>
  <si>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</si>
  <si>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</si>
  <si>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</si>
  <si>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</si>
  <si>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</si>
  <si>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</si>
  <si>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</si>
  <si>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</si>
  <si>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</si>
  <si>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</si>
  <si>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</si>
  <si>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</si>
  <si>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</si>
  <si>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</si>
  <si>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</si>
  <si>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</si>
  <si>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</si>
  <si>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</si>
  <si>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</si>
  <si>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</si>
  <si>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</si>
  <si>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</si>
  <si>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</si>
  <si>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</si>
  <si>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</si>
  <si>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</si>
  <si>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</si>
  <si>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</si>
  <si>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</si>
  <si>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</si>
  <si>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</si>
  <si>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</si>
  <si>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</si>
  <si>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</si>
  <si>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</si>
  <si>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</si>
  <si>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</si>
  <si>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</si>
  <si>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</si>
  <si>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</si>
  <si>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</si>
  <si>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</si>
  <si>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</si>
  <si>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</si>
  <si>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</si>
  <si>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</si>
  <si>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</si>
  <si>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</si>
  <si>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</si>
  <si>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</si>
  <si>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</si>
  <si>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</si>
  <si>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</si>
  <si>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</si>
  <si>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</si>
  <si>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</si>
  <si>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</si>
  <si>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</si>
  <si>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</si>
  <si>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</si>
  <si>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</si>
  <si>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</si>
  <si>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</si>
  <si>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</si>
  <si>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</si>
  <si>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</si>
  <si>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</si>
  <si>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</si>
  <si>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</si>
  <si>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</si>
  <si>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</si>
  <si>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</si>
  <si>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</si>
  <si>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</si>
  <si>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</si>
  <si>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</si>
  <si>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</si>
  <si>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</si>
  <si>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</si>
  <si>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</si>
  <si>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</si>
  <si>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</si>
  <si>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</si>
  <si>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</si>
  <si>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</si>
  <si>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</si>
  <si>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</si>
  <si>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</si>
  <si>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</si>
  <si>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</si>
  <si>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</si>
  <si>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</si>
  <si>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</si>
  <si>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</si>
  <si>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</si>
  <si>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</si>
  <si>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</si>
  <si>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</si>
  <si>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</si>
  <si>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</si>
  <si>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</si>
  <si>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</si>
  <si>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</si>
  <si>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</si>
  <si>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</si>
  <si>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</si>
  <si>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</si>
  <si>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</si>
  <si>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</si>
  <si>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</si>
  <si>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</si>
  <si>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</si>
  <si>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</si>
  <si>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</si>
  <si>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</si>
  <si>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</si>
  <si>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</si>
  <si>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</si>
  <si>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</si>
  <si>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</si>
  <si>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</si>
  <si>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</si>
  <si>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</si>
  <si>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</si>
  <si>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</si>
  <si>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</si>
  <si>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</si>
  <si>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</si>
  <si>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</si>
  <si>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</si>
  <si>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</si>
  <si>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</si>
  <si>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</si>
  <si>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</si>
  <si>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</si>
  <si>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</si>
  <si>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</si>
  <si>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</si>
  <si>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</si>
  <si>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</si>
  <si>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</si>
  <si>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</si>
  <si>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</si>
  <si>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</si>
  <si>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</si>
  <si>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</si>
  <si>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</si>
  <si>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</si>
  <si>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</si>
  <si>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</si>
  <si>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</si>
  <si>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</si>
  <si>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</si>
  <si>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</si>
  <si>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</si>
  <si>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</si>
  <si>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</si>
  <si>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</si>
  <si>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</si>
  <si>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</si>
  <si>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</si>
  <si>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</si>
  <si>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</si>
  <si>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</si>
  <si>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</si>
  <si>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</si>
  <si>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</si>
  <si>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</si>
  <si>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</si>
  <si>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</si>
  <si>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</si>
  <si>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</si>
  <si>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</si>
  <si>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</si>
  <si>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</si>
  <si>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</si>
  <si>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</si>
  <si>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</si>
  <si>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</si>
  <si>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</si>
  <si>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</si>
  <si>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</si>
  <si>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</si>
  <si>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</si>
  <si>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</si>
  <si>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</si>
  <si>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</si>
  <si>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</si>
  <si>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</si>
  <si>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</si>
  <si>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</si>
  <si>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</si>
  <si>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</si>
  <si>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</si>
  <si>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</si>
  <si>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</si>
  <si>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</si>
  <si>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</si>
  <si>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</si>
  <si>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</si>
  <si>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</si>
  <si>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</si>
  <si>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</si>
  <si>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</si>
  <si>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</si>
  <si>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</si>
  <si>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</si>
  <si>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</si>
  <si>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</si>
  <si>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</si>
  <si>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</si>
  <si>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</si>
  <si>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</si>
  <si>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</si>
  <si>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</si>
  <si>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</si>
  <si>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</si>
  <si>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</si>
  <si>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</si>
  <si>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</si>
  <si>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</si>
  <si>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</si>
  <si>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</si>
  <si>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</si>
  <si>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</si>
  <si>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</si>
  <si>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</si>
  <si>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</si>
  <si>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</si>
  <si>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</si>
  <si>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</si>
  <si>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</si>
  <si>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</si>
  <si>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</si>
  <si>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</si>
  <si>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</si>
  <si>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</si>
  <si>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</si>
  <si>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</si>
  <si>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</si>
  <si>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</si>
  <si>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</si>
  <si>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</si>
  <si>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</si>
  <si>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</si>
  <si>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</si>
  <si>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</si>
  <si>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</si>
  <si>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</si>
  <si>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</si>
  <si>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</si>
  <si>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</si>
  <si>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</si>
  <si>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</si>
  <si>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</si>
  <si>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</si>
  <si>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</si>
  <si>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</si>
  <si>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</si>
  <si>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</si>
  <si>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</si>
  <si>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</si>
  <si>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</si>
  <si>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</si>
  <si>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</si>
  <si>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</si>
  <si>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</si>
  <si>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</si>
  <si>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</si>
  <si>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</si>
  <si>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</si>
  <si>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</si>
  <si>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</si>
  <si>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</si>
  <si>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</si>
  <si>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</si>
  <si>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</si>
  <si>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</si>
  <si>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</si>
  <si>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</si>
  <si>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</si>
  <si>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</si>
  <si>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</si>
  <si>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</si>
  <si>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</si>
  <si>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</si>
  <si>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</si>
  <si>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</si>
  <si>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</si>
  <si>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</si>
  <si>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</si>
  <si>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</si>
  <si>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</si>
  <si>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</si>
  <si>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</si>
  <si>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</si>
  <si>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</si>
  <si>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</si>
  <si>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</si>
  <si>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</si>
  <si>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</si>
  <si>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</si>
  <si>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</si>
  <si>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</si>
  <si>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</si>
  <si>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</si>
  <si>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</si>
  <si>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</si>
  <si>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</si>
  <si>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</si>
  <si>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</si>
  <si>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</si>
  <si>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</si>
  <si>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</si>
  <si>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</si>
  <si>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</si>
  <si>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</si>
  <si>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</si>
  <si>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</si>
  <si>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</si>
  <si>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</si>
  <si>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</si>
  <si>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</si>
  <si>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</si>
  <si>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</si>
  <si>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</si>
  <si>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</si>
  <si>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</si>
  <si>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</si>
  <si>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</si>
  <si>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</si>
  <si>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</si>
  <si>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</si>
  <si>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</si>
  <si>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</si>
  <si>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</si>
  <si>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</si>
  <si>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</si>
  <si>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</si>
  <si>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</si>
  <si>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</si>
  <si>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</si>
  <si>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</si>
  <si>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</si>
  <si>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</si>
  <si>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</si>
  <si>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</si>
  <si>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</si>
  <si>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</si>
  <si>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</si>
  <si>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</si>
  <si>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</si>
  <si>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</si>
  <si>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</si>
  <si>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</si>
  <si>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</si>
  <si>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</si>
  <si>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</si>
  <si>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</si>
  <si>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</si>
  <si>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</si>
  <si>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</si>
  <si>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</si>
  <si>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</si>
  <si>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</si>
  <si>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</si>
  <si>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</si>
  <si>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</si>
  <si>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</si>
  <si>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</si>
  <si>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</si>
  <si>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</si>
  <si>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</si>
  <si>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</si>
  <si>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</si>
  <si>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</si>
  <si>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</si>
  <si>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</si>
  <si>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</si>
  <si>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</si>
  <si>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</si>
  <si>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</si>
  <si>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</si>
  <si>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</si>
  <si>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</si>
  <si>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</si>
  <si>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</si>
  <si>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</si>
  <si>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</si>
  <si>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</si>
  <si>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</si>
  <si>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</si>
  <si>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</si>
  <si>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</si>
  <si>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</si>
  <si>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</si>
  <si>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</si>
  <si>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</si>
  <si>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</si>
  <si>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</si>
  <si>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</si>
  <si>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</si>
  <si>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</si>
  <si>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</si>
  <si>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</si>
  <si>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</si>
  <si>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</si>
  <si>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</si>
  <si>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</si>
  <si>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</si>
  <si>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</si>
  <si>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</si>
  <si>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</si>
  <si>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</si>
  <si>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</si>
  <si>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</si>
  <si>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</si>
  <si>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</si>
  <si>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</si>
  <si>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</si>
  <si>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</si>
  <si>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</si>
  <si>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</si>
  <si>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</si>
  <si>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</si>
  <si>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</si>
  <si>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</si>
  <si>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</si>
  <si>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</si>
  <si>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</si>
  <si>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</si>
  <si>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</si>
  <si>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</si>
  <si>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</si>
  <si>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</si>
  <si>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</si>
  <si>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</si>
  <si>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</si>
  <si>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</si>
  <si>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</si>
  <si>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</si>
  <si>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</si>
  <si>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</si>
  <si>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</si>
  <si>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</si>
  <si>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</si>
  <si>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</si>
  <si>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</si>
  <si>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</si>
  <si>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</si>
  <si>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</si>
  <si>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</si>
  <si>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</si>
  <si>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</si>
  <si>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</si>
  <si>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</si>
  <si>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</si>
  <si>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</si>
  <si>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</si>
  <si>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</si>
  <si>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</si>
  <si>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</si>
  <si>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</si>
  <si>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</si>
  <si>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</si>
  <si>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</si>
  <si>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</si>
  <si>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</si>
  <si>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</si>
  <si>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</si>
  <si>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</si>
  <si>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</si>
  <si>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</si>
  <si>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</si>
  <si>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</si>
  <si>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</si>
  <si>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</si>
  <si>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</si>
  <si>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</si>
  <si>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</si>
  <si>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</si>
  <si>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</si>
  <si>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</si>
  <si>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</si>
  <si>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</si>
  <si>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</si>
  <si>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</si>
  <si>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</si>
  <si>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</si>
  <si>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</si>
  <si>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</si>
  <si>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</si>
  <si>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</si>
  <si>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</si>
  <si>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</si>
  <si>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</si>
  <si>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</si>
  <si>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</si>
  <si>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</si>
  <si>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</si>
  <si>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</si>
  <si>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</si>
  <si>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</si>
  <si>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</si>
  <si>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</si>
  <si>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</si>
  <si>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</si>
  <si>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</si>
  <si>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</si>
  <si>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</si>
  <si>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</si>
  <si>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</si>
  <si>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</si>
  <si>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</si>
  <si>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</si>
  <si>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</si>
  <si>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</si>
  <si>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</si>
  <si>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</si>
  <si>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</si>
  <si>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</si>
  <si>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</si>
  <si>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</si>
  <si>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</si>
  <si>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</si>
  <si>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</si>
  <si>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</si>
  <si>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</si>
  <si>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</si>
  <si>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</si>
  <si>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</si>
  <si>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</si>
  <si>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</si>
  <si>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</si>
  <si>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</si>
  <si>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</si>
  <si>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</si>
  <si>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</si>
  <si>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</si>
  <si>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</si>
  <si>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</si>
  <si>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</si>
  <si>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</si>
  <si>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</si>
  <si>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</si>
  <si>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</si>
  <si>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</si>
  <si>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</si>
  <si>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</si>
  <si>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</si>
  <si>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</si>
  <si>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</si>
  <si>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</si>
  <si>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</si>
  <si>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</si>
  <si>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</si>
  <si>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</si>
  <si>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</si>
  <si>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</si>
  <si>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</si>
  <si>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</si>
  <si>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</si>
  <si>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</si>
  <si>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</si>
  <si>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</si>
  <si>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</si>
  <si>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</si>
  <si>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</si>
  <si>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</si>
  <si>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</si>
  <si>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</si>
  <si>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</si>
  <si>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</si>
  <si>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</si>
  <si>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</si>
  <si>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</si>
  <si>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</si>
  <si>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</si>
  <si>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</si>
  <si>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</si>
  <si>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</si>
  <si>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</si>
  <si>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</si>
  <si>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</si>
  <si>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</si>
  <si>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</si>
  <si>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</si>
  <si>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</si>
  <si>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</si>
  <si>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</si>
  <si>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</si>
  <si>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</si>
  <si>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</si>
  <si>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</si>
  <si>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</si>
  <si>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</si>
  <si>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</si>
  <si>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</si>
  <si>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</si>
  <si>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</si>
  <si>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</si>
  <si>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</si>
  <si>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</si>
  <si>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</si>
  <si>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</si>
  <si>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</si>
  <si>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</si>
  <si>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</si>
  <si>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</si>
  <si>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</si>
  <si>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</si>
  <si>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</si>
  <si>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</si>
  <si>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</si>
  <si>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</si>
  <si>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</si>
  <si>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</si>
  <si>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</si>
  <si>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</si>
  <si>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</si>
  <si>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</si>
  <si>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</si>
  <si>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</si>
  <si>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</si>
  <si>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</si>
  <si>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</si>
  <si>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</si>
  <si>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</si>
  <si>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</si>
  <si>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</si>
  <si>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</si>
  <si>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</si>
  <si>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</si>
  <si>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</si>
  <si>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</si>
  <si>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</si>
  <si>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</si>
  <si>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</si>
  <si>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</si>
  <si>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</si>
  <si>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</si>
  <si>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</si>
  <si>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</si>
  <si>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</si>
  <si>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</si>
  <si>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</si>
  <si>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</si>
  <si>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</si>
  <si>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</si>
  <si>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</si>
  <si>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</si>
  <si>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</si>
  <si>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</si>
  <si>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</si>
  <si>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</si>
  <si>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</si>
  <si>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</si>
  <si>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</si>
  <si>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</si>
  <si>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</si>
  <si>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</si>
  <si>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</si>
  <si>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</si>
  <si>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</si>
  <si>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</si>
  <si>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</si>
  <si>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</si>
  <si>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</si>
  <si>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</si>
  <si>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</si>
  <si>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</si>
  <si>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</si>
  <si>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</si>
  <si>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</si>
  <si>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</si>
  <si>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</si>
  <si>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</si>
  <si>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</si>
  <si>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</si>
  <si>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</si>
  <si>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</si>
  <si>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</si>
  <si>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</si>
  <si>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</si>
  <si>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</si>
  <si>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</si>
  <si>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</si>
  <si>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</si>
  <si>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</si>
  <si>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</si>
  <si>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</si>
  <si>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</si>
  <si>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</si>
  <si>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</si>
  <si>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</si>
  <si>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</si>
  <si>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</si>
  <si>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</si>
  <si>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</si>
  <si>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</si>
  <si>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</si>
  <si>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</si>
  <si>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</si>
  <si>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</si>
  <si>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</si>
  <si>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</si>
  <si>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</si>
  <si>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</si>
  <si>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</si>
  <si>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</si>
  <si>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</si>
  <si>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</si>
  <si>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</si>
  <si>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</si>
  <si>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</si>
  <si>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</si>
  <si>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</si>
  <si>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</si>
  <si>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</si>
  <si>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</si>
  <si>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</si>
  <si>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</si>
  <si>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</si>
  <si>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</si>
  <si>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</si>
  <si>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</si>
  <si>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</si>
  <si>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</si>
  <si>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</si>
  <si>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</si>
  <si>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</si>
  <si>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</si>
  <si>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</si>
  <si>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</si>
  <si>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</si>
  <si>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</si>
  <si>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</si>
  <si>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</si>
  <si>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</si>
  <si>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</si>
  <si>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</si>
  <si>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</si>
  <si>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</si>
  <si>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</si>
  <si>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</si>
  <si>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</si>
  <si>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</si>
  <si>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</si>
  <si>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</si>
  <si>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</si>
  <si>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</si>
  <si>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</si>
  <si>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</si>
  <si>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</si>
  <si>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</si>
  <si>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</si>
  <si>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</si>
  <si>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</si>
  <si>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</si>
  <si>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</si>
  <si>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</si>
  <si>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</si>
  <si>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</si>
  <si>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</si>
  <si>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</si>
  <si>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</si>
  <si>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</si>
  <si>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</si>
  <si>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</si>
  <si>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</si>
  <si>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</si>
  <si>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</si>
  <si>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</si>
  <si>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</si>
  <si>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</si>
  <si>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</si>
  <si>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</si>
  <si>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</si>
  <si>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</si>
  <si>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</si>
  <si>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</si>
  <si>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</si>
  <si>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</si>
  <si>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</si>
  <si>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</si>
  <si>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</si>
  <si>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</si>
  <si>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</si>
  <si>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</si>
  <si>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</si>
  <si>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</si>
  <si>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</si>
  <si>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</si>
  <si>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</si>
  <si>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</si>
  <si>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</si>
  <si>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</si>
  <si>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</si>
  <si>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</si>
  <si>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</si>
  <si>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</si>
  <si>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</si>
  <si>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</si>
  <si>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</si>
  <si>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</si>
  <si>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</si>
  <si>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</si>
  <si>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</si>
  <si>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</si>
  <si>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</si>
  <si>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</si>
  <si>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</si>
  <si>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</si>
  <si>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</si>
  <si>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</si>
  <si>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</si>
  <si>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</si>
  <si>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</si>
  <si>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</si>
  <si>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</si>
  <si>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</si>
  <si>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</si>
  <si>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</si>
  <si>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</si>
  <si>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</si>
  <si>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</si>
  <si>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</si>
  <si>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</si>
  <si>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</si>
  <si>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</si>
  <si>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</si>
  <si>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</si>
  <si>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</si>
  <si>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</si>
  <si>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</si>
  <si>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</si>
  <si>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</si>
  <si>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</si>
  <si>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</si>
  <si>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</si>
  <si>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</si>
  <si>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</si>
  <si>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</si>
  <si>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</si>
  <si>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</si>
  <si>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</si>
  <si>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</si>
  <si>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</si>
  <si>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</si>
  <si>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</si>
  <si>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</si>
  <si>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</si>
  <si>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</si>
  <si>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</si>
  <si>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</si>
  <si>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</si>
  <si>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</si>
  <si>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</si>
  <si>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</si>
  <si>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</si>
  <si>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</si>
  <si>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</si>
  <si>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</si>
  <si>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</si>
  <si>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</si>
  <si>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</si>
  <si>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</si>
  <si>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</si>
  <si>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</si>
  <si>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</si>
  <si>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</si>
  <si>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</si>
  <si>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</si>
  <si>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</si>
  <si>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</si>
  <si>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</si>
  <si>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</si>
  <si>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</si>
  <si>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</si>
  <si>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</si>
  <si>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</si>
  <si>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</si>
  <si>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</si>
  <si>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</si>
  <si>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</si>
  <si>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</si>
  <si>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</si>
  <si>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</si>
  <si>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</si>
  <si>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</si>
  <si>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</si>
  <si>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</si>
  <si>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</si>
  <si>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</si>
  <si>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</si>
  <si>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</si>
  <si>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</si>
  <si>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</si>
  <si>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</si>
  <si>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</si>
  <si>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</si>
  <si>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</si>
  <si>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</si>
  <si>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</si>
  <si>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</si>
  <si>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</si>
  <si>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</si>
  <si>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</si>
  <si>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</si>
  <si>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</si>
  <si>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</si>
  <si>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</si>
  <si>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</si>
  <si>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</si>
  <si>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</si>
  <si>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</si>
  <si>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</si>
  <si>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</si>
  <si>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</si>
  <si>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</si>
  <si>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</si>
  <si>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</si>
  <si>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</si>
  <si>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</si>
  <si>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</si>
  <si>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</si>
  <si>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</si>
  <si>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</si>
  <si>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</si>
  <si>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</si>
  <si>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</si>
  <si>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</si>
  <si>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</si>
  <si>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</si>
  <si>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</si>
  <si>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</si>
  <si>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</si>
  <si>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</si>
  <si>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</si>
  <si>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</si>
  <si>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</si>
  <si>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</si>
  <si>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</si>
  <si>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</si>
  <si>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</si>
  <si>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</si>
  <si>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</si>
  <si>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</si>
  <si>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</si>
  <si>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</si>
  <si>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</si>
  <si>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</si>
  <si>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</si>
  <si>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</si>
  <si>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</si>
  <si>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</si>
  <si>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</si>
  <si>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</si>
  <si>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</si>
  <si>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</si>
  <si>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</si>
  <si>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</si>
  <si>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</si>
  <si>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</si>
  <si>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</si>
  <si>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</si>
  <si>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</si>
  <si>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</si>
  <si>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</si>
  <si>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</si>
  <si>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</si>
  <si>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</si>
  <si>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</si>
  <si>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</si>
  <si>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</si>
  <si>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</si>
  <si>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</si>
  <si>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</si>
  <si>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</si>
  <si>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</si>
  <si>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</si>
  <si>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</si>
  <si>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</si>
  <si>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</si>
  <si>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</si>
  <si>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</si>
  <si>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</si>
  <si>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</si>
  <si>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</si>
  <si>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</si>
  <si>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</si>
  <si>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</si>
  <si>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</si>
  <si>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</si>
  <si>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</si>
  <si>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</si>
  <si>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</si>
  <si>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</si>
  <si>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</si>
  <si>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</si>
  <si>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</si>
  <si>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</si>
  <si>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</si>
  <si>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</si>
  <si>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</si>
  <si>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</si>
  <si>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</si>
  <si>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</si>
  <si>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</si>
  <si>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</si>
  <si>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</si>
  <si>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</si>
  <si>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</si>
  <si>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</si>
  <si>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</si>
  <si>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</si>
  <si>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</si>
  <si>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</si>
  <si>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</si>
  <si>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</si>
  <si>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</si>
  <si>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</si>
  <si>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</si>
  <si>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</si>
  <si>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</si>
  <si>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</si>
  <si>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</si>
  <si>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</si>
  <si>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</si>
  <si>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</si>
  <si>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</si>
  <si>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</si>
  <si>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</si>
  <si>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</si>
  <si>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</si>
  <si>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</si>
  <si>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</si>
  <si>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</si>
  <si>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</si>
  <si>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</si>
  <si>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</si>
  <si>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</si>
  <si>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</si>
  <si>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</si>
  <si>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</si>
  <si>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</si>
  <si>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</si>
  <si>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</si>
  <si>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</si>
  <si>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</si>
  <si>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</si>
  <si>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</si>
  <si>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</si>
  <si>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</si>
  <si>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</si>
  <si>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</si>
  <si>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</si>
  <si>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</si>
  <si>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</si>
  <si>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</si>
  <si>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</si>
  <si>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</si>
  <si>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</si>
  <si>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</si>
  <si>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</si>
  <si>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</si>
  <si>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</si>
  <si>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</si>
  <si>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</si>
  <si>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</si>
  <si>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</si>
  <si>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</si>
  <si>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</si>
  <si>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</si>
  <si>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</si>
  <si>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</si>
  <si>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</si>
  <si>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</si>
  <si>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</si>
  <si>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</si>
  <si>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</si>
  <si>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</si>
  <si>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</si>
  <si>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</si>
  <si>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</si>
  <si>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</si>
  <si>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</si>
  <si>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</si>
  <si>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</si>
  <si>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</si>
  <si>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</si>
  <si>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</si>
  <si>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</si>
  <si>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</si>
  <si>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</si>
  <si>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</si>
  <si>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</si>
  <si>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</si>
  <si>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</si>
  <si>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</si>
  <si>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</si>
  <si>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</si>
  <si>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</si>
  <si>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</si>
  <si>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</si>
  <si>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</si>
  <si>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</si>
  <si>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</si>
  <si>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</si>
  <si>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</si>
  <si>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</si>
  <si>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</si>
  <si>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</si>
  <si>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</si>
  <si>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</si>
  <si>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</si>
  <si>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</si>
  <si>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</si>
  <si>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</si>
  <si>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</si>
  <si>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</si>
  <si>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</si>
  <si>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</si>
  <si>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</si>
  <si>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</si>
  <si>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</si>
  <si>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</si>
  <si>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</si>
  <si>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</si>
  <si>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</si>
  <si>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</si>
  <si>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</si>
  <si>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</si>
  <si>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</si>
  <si>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</si>
  <si>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</si>
  <si>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</si>
  <si>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</si>
  <si>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</si>
  <si>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</si>
  <si>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</si>
  <si>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</si>
  <si>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</si>
  <si>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</si>
  <si>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</si>
  <si>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</si>
  <si>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</si>
  <si>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</si>
  <si>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</si>
  <si>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</si>
  <si>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</si>
  <si>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</si>
  <si>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</si>
  <si>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</si>
  <si>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</si>
  <si>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</si>
  <si>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</si>
  <si>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</si>
  <si>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</si>
  <si>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</si>
  <si>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</si>
  <si>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</si>
  <si>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</si>
  <si>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</si>
  <si>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</si>
  <si>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</si>
  <si>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</si>
  <si>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</si>
  <si>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</si>
  <si>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</si>
  <si>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</si>
  <si>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</si>
  <si>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</si>
  <si>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</si>
  <si>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</si>
  <si>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</si>
  <si>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</si>
  <si>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</si>
  <si>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</si>
  <si>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</si>
  <si>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</si>
  <si>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</si>
  <si>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</si>
  <si>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</si>
  <si>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</si>
  <si>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</si>
  <si>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</si>
  <si>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</si>
  <si>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</si>
  <si>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</si>
  <si>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</si>
  <si>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</si>
  <si>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</si>
  <si>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</si>
  <si>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</si>
  <si>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</si>
  <si>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</si>
  <si>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</si>
  <si>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</si>
  <si>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</si>
  <si>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</si>
  <si>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</si>
  <si>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</si>
  <si>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</si>
  <si>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</si>
  <si>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</si>
  <si>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</si>
  <si>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</si>
  <si>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</si>
  <si>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</si>
  <si>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</si>
  <si>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</si>
  <si>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</si>
  <si>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</si>
  <si>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</si>
  <si>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</si>
  <si>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</si>
  <si>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</si>
  <si>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</si>
  <si>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</si>
  <si>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</si>
  <si>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</si>
  <si>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</si>
  <si>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</si>
  <si>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</si>
  <si>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</si>
  <si>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</si>
  <si>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</si>
  <si>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</si>
  <si>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</si>
  <si>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</si>
  <si>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</si>
  <si>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</si>
  <si>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</si>
  <si>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</si>
  <si>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</si>
  <si>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</si>
  <si>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</si>
  <si>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</si>
  <si>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</si>
  <si>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</si>
  <si>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</si>
  <si>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</si>
  <si>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</si>
  <si>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</si>
  <si>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</si>
  <si>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</si>
  <si>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</si>
  <si>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</si>
  <si>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</si>
  <si>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</si>
  <si>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</si>
  <si>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</si>
  <si>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</si>
  <si>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</si>
  <si>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</si>
  <si>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</si>
  <si>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</si>
  <si>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</si>
  <si>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</si>
  <si>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</si>
  <si>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</si>
  <si>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</si>
  <si>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</si>
  <si>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</si>
  <si>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</si>
  <si>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</si>
  <si>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</si>
  <si>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</si>
  <si>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</si>
  <si>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</si>
  <si>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</si>
  <si>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</si>
  <si>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</si>
  <si>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</si>
  <si>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</si>
  <si>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</si>
  <si>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</si>
  <si>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</si>
  <si>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</si>
  <si>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</si>
  <si>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</si>
  <si>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</si>
  <si>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</si>
  <si>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</si>
  <si>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</si>
  <si>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</si>
  <si>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</si>
  <si>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</si>
  <si>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</si>
  <si>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</si>
  <si>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</si>
  <si>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</si>
  <si>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</si>
  <si>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</si>
  <si>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</si>
  <si>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</si>
  <si>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</si>
  <si>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</si>
  <si>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</si>
  <si>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</si>
  <si>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</si>
  <si>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</si>
  <si>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</si>
  <si>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</si>
  <si>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</si>
  <si>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</si>
  <si>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</si>
  <si>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</si>
  <si>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</si>
  <si>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</si>
  <si>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</si>
  <si>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</si>
  <si>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</si>
  <si>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</si>
  <si>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</si>
  <si>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</si>
  <si>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</si>
  <si>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</si>
  <si>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</si>
  <si>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</si>
  <si>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</si>
  <si>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</si>
  <si>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</si>
  <si>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</si>
  <si>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</si>
  <si>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</si>
  <si>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</si>
  <si>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</si>
  <si>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</si>
  <si>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</si>
  <si>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</si>
  <si>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</si>
  <si>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</si>
  <si>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</si>
  <si>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</si>
  <si>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</si>
  <si>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</si>
  <si>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</si>
  <si>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</si>
  <si>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</si>
  <si>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</si>
  <si>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</si>
  <si>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</si>
  <si>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</si>
  <si>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</si>
  <si>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</si>
  <si>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</si>
  <si>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</si>
  <si>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</si>
  <si>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</si>
  <si>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</si>
  <si>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</si>
  <si>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</si>
  <si>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</si>
  <si>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</si>
  <si>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</si>
  <si>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</si>
  <si>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</si>
  <si>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</si>
  <si>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</si>
  <si>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</si>
  <si>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</si>
  <si>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</si>
  <si>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</si>
  <si>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</si>
  <si>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</si>
  <si>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</si>
  <si>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</si>
  <si>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</si>
  <si>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</si>
  <si>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</si>
  <si>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</si>
  <si>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</si>
  <si>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</si>
  <si>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</si>
  <si>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</si>
  <si>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</si>
  <si>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</si>
  <si>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</si>
  <si>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</si>
  <si>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</si>
  <si>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</si>
  <si>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</si>
  <si>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</si>
  <si>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</si>
  <si>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</si>
  <si>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</si>
  <si>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</si>
  <si>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</si>
  <si>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</si>
  <si>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</si>
  <si>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</si>
  <si>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</si>
  <si>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</si>
  <si>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</si>
  <si>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</si>
  <si>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</si>
  <si>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</si>
  <si>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</si>
  <si>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</si>
  <si>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</si>
  <si>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</si>
  <si>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</si>
  <si>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</si>
  <si>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</si>
  <si>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</si>
  <si>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</si>
  <si>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</si>
  <si>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</si>
  <si>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</si>
  <si>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</si>
  <si>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</si>
  <si>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</si>
  <si>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</si>
  <si>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</si>
  <si>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</si>
  <si>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</si>
  <si>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</si>
  <si>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</si>
  <si>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</si>
  <si>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</si>
  <si>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</si>
  <si>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</si>
  <si>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</si>
  <si>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</si>
  <si>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</si>
  <si>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</si>
  <si>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</si>
  <si>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</si>
  <si>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</si>
  <si>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</si>
  <si>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</si>
  <si>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</si>
  <si>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</si>
  <si>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</si>
  <si>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</si>
  <si>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</si>
  <si>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</si>
  <si>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</si>
  <si>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</si>
  <si>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</si>
  <si>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</si>
  <si>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</si>
  <si>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</si>
  <si>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</si>
  <si>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</si>
  <si>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</si>
  <si>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</si>
  <si>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</si>
  <si>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</si>
  <si>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</si>
  <si>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</si>
  <si>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</si>
  <si>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</si>
  <si>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</si>
  <si>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</si>
  <si>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</si>
  <si>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</si>
  <si>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</si>
  <si>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</si>
  <si>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</si>
  <si>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</si>
  <si>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</si>
  <si>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</si>
  <si>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</si>
  <si>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</si>
  <si>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</si>
  <si>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</si>
  <si>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</si>
  <si>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</si>
  <si>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</si>
  <si>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</si>
  <si>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</si>
  <si>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</si>
  <si>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</si>
  <si>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</si>
  <si>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</si>
  <si>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</si>
  <si>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</si>
  <si>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</si>
  <si>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</si>
  <si>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</si>
  <si>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</si>
  <si>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</si>
  <si>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</si>
  <si>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</si>
  <si>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</si>
  <si>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</si>
  <si>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</si>
  <si>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</si>
  <si>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</si>
  <si>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</si>
  <si>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</si>
  <si>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</si>
  <si>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</si>
  <si>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</si>
  <si>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</si>
  <si>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</si>
  <si>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</si>
  <si>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</si>
  <si>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</si>
  <si>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</si>
  <si>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</si>
  <si>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</si>
  <si>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</si>
  <si>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</si>
  <si>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</si>
  <si>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</si>
  <si>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</si>
  <si>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</si>
  <si>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</si>
  <si>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</si>
  <si>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</si>
  <si>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</si>
  <si>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</si>
  <si>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</si>
  <si>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</si>
  <si>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</si>
  <si>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</si>
  <si>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</si>
  <si>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</si>
  <si>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</si>
  <si>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</si>
  <si>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</si>
  <si>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</si>
  <si>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</si>
  <si>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</si>
  <si>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</si>
  <si>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</si>
  <si>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</si>
  <si>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</si>
  <si>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</si>
  <si>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</si>
  <si>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</si>
  <si>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</si>
  <si>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</si>
  <si>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</si>
  <si>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</si>
  <si>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</si>
  <si>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</si>
  <si>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</si>
  <si>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</si>
  <si>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</si>
  <si>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</si>
  <si>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</si>
  <si>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</si>
  <si>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</si>
  <si>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</si>
  <si>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</si>
  <si>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</si>
  <si>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</si>
  <si>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</si>
  <si>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</si>
  <si>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</si>
  <si>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</si>
  <si>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</si>
  <si>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</si>
  <si>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</si>
  <si>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</si>
  <si>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</si>
  <si>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</si>
  <si>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</si>
  <si>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</si>
  <si>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</si>
  <si>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</si>
  <si>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</si>
  <si>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</si>
  <si>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</si>
  <si>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</si>
  <si>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</si>
  <si>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</si>
  <si>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</si>
  <si>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</si>
  <si>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</si>
  <si>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</si>
  <si>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</si>
  <si>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</si>
  <si>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</si>
  <si>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</si>
  <si>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</si>
  <si>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</si>
  <si>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</si>
  <si>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</si>
  <si>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</si>
  <si>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</si>
  <si>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</si>
  <si>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</si>
  <si>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</si>
  <si>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</si>
  <si>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</si>
  <si>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</si>
  <si>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</si>
  <si>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</si>
  <si>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</si>
  <si>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</si>
  <si>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</si>
  <si>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</si>
  <si>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</si>
  <si>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</si>
  <si>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</si>
  <si>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</si>
  <si>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</si>
  <si>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</si>
  <si>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</si>
  <si>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</si>
  <si>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</si>
  <si>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</si>
  <si>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</si>
  <si>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</si>
  <si>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</si>
  <si>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</si>
  <si>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</si>
  <si>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</si>
  <si>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</si>
  <si>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</si>
  <si>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</si>
  <si>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</si>
  <si>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</si>
  <si>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</si>
  <si>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</si>
  <si>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</si>
  <si>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</si>
  <si>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</si>
  <si>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</si>
  <si>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</si>
  <si>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</si>
  <si>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</si>
  <si>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</si>
  <si>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</si>
  <si>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</si>
  <si>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</si>
  <si>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</si>
  <si>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</si>
  <si>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</si>
  <si>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</si>
  <si>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</si>
  <si>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</si>
  <si>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</si>
  <si>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</si>
  <si>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</si>
  <si>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</si>
  <si>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</si>
  <si>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</si>
  <si>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</si>
  <si>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</si>
  <si>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</si>
  <si>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</si>
  <si>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</si>
  <si>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</si>
  <si>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</si>
  <si>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</si>
  <si>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</si>
  <si>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</si>
  <si>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</si>
  <si>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</si>
  <si>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</si>
  <si>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</si>
  <si>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</si>
  <si>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</si>
  <si>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</si>
  <si>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</si>
  <si>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</si>
  <si>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</si>
  <si>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</si>
  <si>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</si>
  <si>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</si>
  <si>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</si>
  <si>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</si>
  <si>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</si>
  <si>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</si>
  <si>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</si>
  <si>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</si>
  <si>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</si>
  <si>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</si>
  <si>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</si>
  <si>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</si>
  <si>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</si>
  <si>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</si>
  <si>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</si>
  <si>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</si>
  <si>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</si>
  <si>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</si>
  <si>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</si>
  <si>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</si>
  <si>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</si>
  <si>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</si>
  <si>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</si>
  <si>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</si>
  <si>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</si>
  <si>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</si>
  <si>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</si>
  <si>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</si>
  <si>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</si>
  <si>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</si>
  <si>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</si>
  <si>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</si>
  <si>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</si>
  <si>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</si>
  <si>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</si>
  <si>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</si>
  <si>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</si>
  <si>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</si>
  <si>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</si>
  <si>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</si>
  <si>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</si>
  <si>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</si>
  <si>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</si>
  <si>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</si>
  <si>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</si>
  <si>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</si>
  <si>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</si>
  <si>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</si>
  <si>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</si>
  <si>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</si>
  <si>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</si>
  <si>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</si>
  <si>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</si>
  <si>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</si>
  <si>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</si>
  <si>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</si>
  <si>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</si>
  <si>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</si>
  <si>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</si>
  <si>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</si>
  <si>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</si>
  <si>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</si>
  <si>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</si>
  <si>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</si>
  <si>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</si>
  <si>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</si>
  <si>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</si>
  <si>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</si>
  <si>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</si>
  <si>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</si>
  <si>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</si>
  <si>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</si>
  <si>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</si>
  <si>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</si>
  <si>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</si>
  <si>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</si>
  <si>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</si>
  <si>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</si>
  <si>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</si>
  <si>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</si>
  <si>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</si>
  <si>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</si>
  <si>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</si>
  <si>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</si>
  <si>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</si>
  <si>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</si>
  <si>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</si>
  <si>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</si>
  <si>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</si>
  <si>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</si>
  <si>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</si>
  <si>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</si>
  <si>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</si>
  <si>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</si>
  <si>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</si>
  <si>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</si>
  <si>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</si>
  <si>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</si>
  <si>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</si>
  <si>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</si>
  <si>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</si>
  <si>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</si>
  <si>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</si>
  <si>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</si>
  <si>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</si>
  <si>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</si>
  <si>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</si>
  <si>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</si>
  <si>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</si>
  <si>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</si>
  <si>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</si>
  <si>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</si>
  <si>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</si>
  <si>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</si>
  <si>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</si>
  <si>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</si>
  <si>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</si>
  <si>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</si>
  <si>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</si>
  <si>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</si>
  <si>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</si>
  <si>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</si>
  <si>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</si>
  <si>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</si>
  <si>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</si>
  <si>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</si>
  <si>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</si>
  <si>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</si>
  <si>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</si>
  <si>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</si>
  <si>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</si>
  <si>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</si>
  <si>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</si>
  <si>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</si>
  <si>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</si>
  <si>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</si>
  <si>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</si>
  <si>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</si>
  <si>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</si>
  <si>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</si>
  <si>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</si>
  <si>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</si>
  <si>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</si>
  <si>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</si>
  <si>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</si>
  <si>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</si>
  <si>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</si>
  <si>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</si>
  <si>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</si>
  <si>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</si>
  <si>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</si>
  <si>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</si>
  <si>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</si>
  <si>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</si>
  <si>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</si>
  <si>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</si>
  <si>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</si>
  <si>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</si>
  <si>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</si>
  <si>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</si>
  <si>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</si>
  <si>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</si>
  <si>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</si>
  <si>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</si>
  <si>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</si>
  <si>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</si>
  <si>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</si>
  <si>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</si>
  <si>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</si>
  <si>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</si>
  <si>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</si>
  <si>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</si>
  <si>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</si>
  <si>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</si>
  <si>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</si>
  <si>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</si>
  <si>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</si>
  <si>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</si>
  <si>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</si>
  <si>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</si>
  <si>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</si>
  <si>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</si>
  <si>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</si>
  <si>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</si>
  <si>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</si>
  <si>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</si>
  <si>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</si>
  <si>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</si>
  <si>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</si>
  <si>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</si>
  <si>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</si>
  <si>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</si>
  <si>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</si>
  <si>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</si>
  <si>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</si>
  <si>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</si>
  <si>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</si>
  <si>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</si>
  <si>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</si>
  <si>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</si>
  <si>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</si>
  <si>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</si>
  <si>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</si>
  <si>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</si>
  <si>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</si>
  <si>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</si>
  <si>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</si>
  <si>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</si>
  <si>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</si>
  <si>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</si>
  <si>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</si>
  <si>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</si>
  <si>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</si>
  <si>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</si>
  <si>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</si>
  <si>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</si>
  <si>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</si>
  <si>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</si>
  <si>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</si>
  <si>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</si>
  <si>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</si>
  <si>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</si>
  <si>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</si>
  <si>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</si>
  <si>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</si>
  <si>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</si>
  <si>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</si>
  <si>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</si>
  <si>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</si>
  <si>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</si>
  <si>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</si>
  <si>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</si>
  <si>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</si>
  <si>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</si>
  <si>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</si>
  <si>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</si>
  <si>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</si>
  <si>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</si>
  <si>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</si>
  <si>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</si>
  <si>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</si>
  <si>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</si>
  <si>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</si>
  <si>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</si>
  <si>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</si>
  <si>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</si>
  <si>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</si>
  <si>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</si>
  <si>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</si>
  <si>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</si>
  <si>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</si>
  <si>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</si>
  <si>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</si>
  <si>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</si>
  <si>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</si>
  <si>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</si>
  <si>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</si>
  <si>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</si>
  <si>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</si>
  <si>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</si>
  <si>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</si>
  <si>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</si>
  <si>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</si>
  <si>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</si>
  <si>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</si>
  <si>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</si>
  <si>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</si>
  <si>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</si>
  <si>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</si>
  <si>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</si>
  <si>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</si>
  <si>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</si>
  <si>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</si>
  <si>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</si>
  <si>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</si>
  <si>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</si>
  <si>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</si>
  <si>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</si>
  <si>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</si>
  <si>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</si>
  <si>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</si>
  <si>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</si>
  <si>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</si>
  <si>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</si>
  <si>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</si>
  <si>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</si>
  <si>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</si>
  <si>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</si>
  <si>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</si>
  <si>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</si>
  <si>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</si>
  <si>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</si>
  <si>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</si>
  <si>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</si>
  <si>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</si>
  <si>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</si>
  <si>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</si>
  <si>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</si>
  <si>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</si>
  <si>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</si>
  <si>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</si>
  <si>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</si>
  <si>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</si>
  <si>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</si>
  <si>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</si>
  <si>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</si>
  <si>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</si>
  <si>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</si>
  <si>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</si>
  <si>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</si>
  <si>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</si>
  <si>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</si>
  <si>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</si>
  <si>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</si>
  <si>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</si>
  <si>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</si>
  <si>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</si>
  <si>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</si>
  <si>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</si>
  <si>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</si>
  <si>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</si>
  <si>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</si>
  <si>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</si>
  <si>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</si>
  <si>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</si>
  <si>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</si>
  <si>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</si>
  <si>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</si>
  <si>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</si>
  <si>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</si>
  <si>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</si>
  <si>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</si>
  <si>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</si>
  <si>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</si>
  <si>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</si>
  <si>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</si>
  <si>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</si>
  <si>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</si>
  <si>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</si>
  <si>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</si>
  <si>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</si>
  <si>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</si>
  <si>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</si>
  <si>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</si>
  <si>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</si>
  <si>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</si>
  <si>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</si>
  <si>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</si>
  <si>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</si>
  <si>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</si>
  <si>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</si>
  <si>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</si>
  <si>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</si>
  <si>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</si>
  <si>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</si>
  <si>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</si>
  <si>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</si>
  <si>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</si>
  <si>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</si>
  <si>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</si>
  <si>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</si>
  <si>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</si>
  <si>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</si>
  <si>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</si>
  <si>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</si>
  <si>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</si>
  <si>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</si>
  <si>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</si>
  <si>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</si>
  <si>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</si>
  <si>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</si>
  <si>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</si>
  <si>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</si>
  <si>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</si>
  <si>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</si>
  <si>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</si>
  <si>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</si>
  <si>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</si>
  <si>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</si>
  <si>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</si>
  <si>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</si>
  <si>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</si>
  <si>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</si>
  <si>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</si>
  <si>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</si>
  <si>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</si>
  <si>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</si>
  <si>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</si>
  <si>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</si>
  <si>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</si>
  <si>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</si>
  <si>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</si>
  <si>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</si>
  <si>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</si>
  <si>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</si>
  <si>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</si>
  <si>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</si>
  <si>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</si>
  <si>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</si>
  <si>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</si>
  <si>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</si>
  <si>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</si>
  <si>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</si>
  <si>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</si>
  <si>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</si>
  <si>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</si>
  <si>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</si>
  <si>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</si>
  <si>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</si>
  <si>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</si>
  <si>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</si>
  <si>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</si>
  <si>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</si>
  <si>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</si>
  <si>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</si>
  <si>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</si>
  <si>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</si>
  <si>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</si>
  <si>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</si>
  <si>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</si>
  <si>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</si>
  <si>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</si>
  <si>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</si>
  <si>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</si>
  <si>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</si>
  <si>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</si>
  <si>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</si>
  <si>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</si>
  <si>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</si>
  <si>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</si>
  <si>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</si>
  <si>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</si>
  <si>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</si>
  <si>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</si>
  <si>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</si>
  <si>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</si>
  <si>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</si>
  <si>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</si>
  <si>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</si>
  <si>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</si>
  <si>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</si>
  <si>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</si>
  <si>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</si>
  <si>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</si>
  <si>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</si>
  <si>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</si>
  <si>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</si>
  <si>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</si>
  <si>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</si>
  <si>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</si>
  <si>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</si>
  <si>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</si>
  <si>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</si>
  <si>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</si>
  <si>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</si>
  <si>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</si>
  <si>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</si>
  <si>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</si>
  <si>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</si>
  <si>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</si>
  <si>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</si>
  <si>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</si>
  <si>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</si>
  <si>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</si>
  <si>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</si>
  <si>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</si>
  <si>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</si>
  <si>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</si>
  <si>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</si>
  <si>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</si>
  <si>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</si>
  <si>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</si>
  <si>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</si>
  <si>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</si>
  <si>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</si>
  <si>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</si>
  <si>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</si>
  <si>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</si>
  <si>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</si>
  <si>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</si>
  <si>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</si>
  <si>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</si>
  <si>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</si>
  <si>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</si>
  <si>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</si>
  <si>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</si>
  <si>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</si>
  <si>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</si>
  <si>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</si>
  <si>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</si>
  <si>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</si>
  <si>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</si>
  <si>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</si>
  <si>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</si>
  <si>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</si>
  <si>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</si>
  <si>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</si>
  <si>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</si>
  <si>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</si>
  <si>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</si>
  <si>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</si>
  <si>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</si>
  <si>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</si>
  <si>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</si>
  <si>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</si>
  <si>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</si>
  <si>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</si>
  <si>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</si>
  <si>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</si>
  <si>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</si>
  <si>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</si>
  <si>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</si>
  <si>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</si>
  <si>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</si>
  <si>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</si>
  <si>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</si>
  <si>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</si>
  <si>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</si>
  <si>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</si>
  <si>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</si>
  <si>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</si>
  <si>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</si>
  <si>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</si>
  <si>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</si>
  <si>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</si>
  <si>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</si>
  <si>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</si>
  <si>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</si>
  <si>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</si>
  <si>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</si>
  <si>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</si>
  <si>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</si>
  <si>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</si>
  <si>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</si>
  <si>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</si>
  <si>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</si>
  <si>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</si>
  <si>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</si>
  <si>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</si>
  <si>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</si>
  <si>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</si>
  <si>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</si>
  <si>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</si>
  <si>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</si>
  <si>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</si>
  <si>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</si>
  <si>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</si>
  <si>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</si>
  <si>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</si>
  <si>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</si>
  <si>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</si>
  <si>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</si>
  <si>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</si>
  <si>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</si>
  <si>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</si>
  <si>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</si>
  <si>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</si>
  <si>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</si>
  <si>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</si>
  <si>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</si>
  <si>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</si>
  <si>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</si>
  <si>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</si>
  <si>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</si>
  <si>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</si>
  <si>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</si>
  <si>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</si>
  <si>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</si>
  <si>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</si>
  <si>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</si>
  <si>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</si>
  <si>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</si>
  <si>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</si>
  <si>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</si>
  <si>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</si>
  <si>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</si>
  <si>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</si>
  <si>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</si>
  <si>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</si>
  <si>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</si>
  <si>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</si>
  <si>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</si>
  <si>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</si>
  <si>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</si>
  <si>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</si>
  <si>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</si>
  <si>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</si>
  <si>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</si>
  <si>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</si>
  <si>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</si>
  <si>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</si>
  <si>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</si>
  <si>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</si>
  <si>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</si>
  <si>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</si>
  <si>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</si>
  <si>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</si>
  <si>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</si>
  <si>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</si>
  <si>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</si>
  <si>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</si>
  <si>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</si>
  <si>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</si>
  <si>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</si>
  <si>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</si>
  <si>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</si>
  <si>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</si>
  <si>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</si>
  <si>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</si>
  <si>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</si>
  <si>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</si>
  <si>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</si>
  <si>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</si>
  <si>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</si>
  <si>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</si>
  <si>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</si>
  <si>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</si>
  <si>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</si>
  <si>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</si>
  <si>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</si>
  <si>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</si>
  <si>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</si>
  <si>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</si>
  <si>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</si>
  <si>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</si>
  <si>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</si>
  <si>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</si>
  <si>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</si>
  <si>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</si>
  <si>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</si>
  <si>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</si>
  <si>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</si>
  <si>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</si>
  <si>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</si>
  <si>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</si>
  <si>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</si>
  <si>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</si>
  <si>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</si>
  <si>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</si>
  <si>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</si>
  <si>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</si>
  <si>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</si>
  <si>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</si>
  <si>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</si>
  <si>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</si>
  <si>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</si>
  <si>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</si>
  <si>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</si>
  <si>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</si>
  <si>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</si>
  <si>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</si>
  <si>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</si>
  <si>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</si>
  <si>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</si>
  <si>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</si>
  <si>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</si>
  <si>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</si>
  <si>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</si>
  <si>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</si>
  <si>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</si>
  <si>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</si>
  <si>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</si>
  <si>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</si>
  <si>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</si>
  <si>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</si>
  <si>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</si>
  <si>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</si>
  <si>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</si>
  <si>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</si>
  <si>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</si>
  <si>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</si>
  <si>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</si>
  <si>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</si>
  <si>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</si>
  <si>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</si>
  <si>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</si>
  <si>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</si>
  <si>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</si>
  <si>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</si>
  <si>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</si>
  <si>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</si>
  <si>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</si>
  <si>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</si>
  <si>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</si>
  <si>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</si>
  <si>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</si>
  <si>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</si>
  <si>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</si>
  <si>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</si>
  <si>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</si>
  <si>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</si>
  <si>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</si>
  <si>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</si>
  <si>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</si>
  <si>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</si>
  <si>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</si>
  <si>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</si>
  <si>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</si>
  <si>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</si>
  <si>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</si>
  <si>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</si>
  <si>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</si>
  <si>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</si>
  <si>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</si>
  <si>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</si>
  <si>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</si>
  <si>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</si>
  <si>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</si>
  <si>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</si>
  <si>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</si>
  <si>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</si>
  <si>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</si>
  <si>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</si>
  <si>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</si>
  <si>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</si>
  <si>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</si>
  <si>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</si>
  <si>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</si>
  <si>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</si>
  <si>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</si>
  <si>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</si>
  <si>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</si>
  <si>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</si>
  <si>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</si>
  <si>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</si>
  <si>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</si>
  <si>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</si>
  <si>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</si>
  <si>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</si>
  <si>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</si>
  <si>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</si>
  <si>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</si>
  <si>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</si>
  <si>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</si>
  <si>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</si>
  <si>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</si>
  <si>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</si>
  <si>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</si>
  <si>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</si>
  <si>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</si>
  <si>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</si>
  <si>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</si>
  <si>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</si>
  <si>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</si>
  <si>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</si>
  <si>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</si>
  <si>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</si>
  <si>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</si>
  <si>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</si>
  <si>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</si>
  <si>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</si>
  <si>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</si>
  <si>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</si>
  <si>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</si>
  <si>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</si>
  <si>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</si>
  <si>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</si>
  <si>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</si>
  <si>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</si>
  <si>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</si>
  <si>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</si>
  <si>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</si>
  <si>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</si>
  <si>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</si>
  <si>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</si>
  <si>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</si>
  <si>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</si>
  <si>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</si>
  <si>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</si>
  <si>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</si>
  <si>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</si>
  <si>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</si>
  <si>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</si>
  <si>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</si>
  <si>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</si>
  <si>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</si>
  <si>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</si>
  <si>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</si>
  <si>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</si>
  <si>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</si>
  <si>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</si>
  <si>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</si>
  <si>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</si>
  <si>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</si>
  <si>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</si>
  <si>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</si>
  <si>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</si>
  <si>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</si>
  <si>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</si>
  <si>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</si>
  <si>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</si>
  <si>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</si>
  <si>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</si>
  <si>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</si>
  <si>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</si>
  <si>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</si>
  <si>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</si>
  <si>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</si>
  <si>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</si>
  <si>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</si>
  <si>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</si>
  <si>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</si>
  <si>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</si>
  <si>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</si>
  <si>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</si>
  <si>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</si>
  <si>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</si>
  <si>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</si>
  <si>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</si>
  <si>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</si>
  <si>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</si>
  <si>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</si>
  <si>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</si>
  <si>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</si>
  <si>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</si>
  <si>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</si>
  <si>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</si>
  <si>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</si>
  <si>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</si>
  <si>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</si>
  <si>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</si>
  <si>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</si>
  <si>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</si>
  <si>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</si>
  <si>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</si>
  <si>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</si>
  <si>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</si>
  <si>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</si>
  <si>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</si>
  <si>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</si>
  <si>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</si>
  <si>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</si>
  <si>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</si>
  <si>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</si>
  <si>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</si>
  <si>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</si>
  <si>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</si>
  <si>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</si>
  <si>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</si>
  <si>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</si>
  <si>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</si>
  <si>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</si>
  <si>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</si>
  <si>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</si>
  <si>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</si>
  <si>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</si>
  <si>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</si>
  <si>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</si>
  <si>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</si>
  <si>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</si>
  <si>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</si>
  <si>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</si>
  <si>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</si>
  <si>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</si>
  <si>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</si>
  <si>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</si>
  <si>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</si>
  <si>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</si>
  <si>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</si>
  <si>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</si>
  <si>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</si>
  <si>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</si>
  <si>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</si>
  <si>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</si>
  <si>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</si>
  <si>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</si>
  <si>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</si>
  <si>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</si>
  <si>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</si>
  <si>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</si>
  <si>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</si>
  <si>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</si>
  <si>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</si>
  <si>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</si>
  <si>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</si>
  <si>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</si>
  <si>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</si>
  <si>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</si>
  <si>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</si>
  <si>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</si>
  <si>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</si>
  <si>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</si>
  <si>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</si>
  <si>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</si>
  <si>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</si>
  <si>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</si>
  <si>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</si>
  <si>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</si>
  <si>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</si>
  <si>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</si>
  <si>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</si>
  <si>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</si>
  <si>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</si>
  <si>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</si>
  <si>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</si>
  <si>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</si>
  <si>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</si>
  <si>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</si>
  <si>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</si>
  <si>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</si>
  <si>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</si>
  <si>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</si>
  <si>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</si>
  <si>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</si>
  <si>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</si>
  <si>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</si>
  <si>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</si>
  <si>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</si>
  <si>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</si>
  <si>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</si>
  <si>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</si>
  <si>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</si>
  <si>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</si>
  <si>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</si>
  <si>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</si>
  <si>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</si>
  <si>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</si>
  <si>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</si>
  <si>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</si>
  <si>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</si>
  <si>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</si>
  <si>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</si>
  <si>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</si>
  <si>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</si>
  <si>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</si>
  <si>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</si>
  <si>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</si>
  <si>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</si>
  <si>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</si>
  <si>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</si>
  <si>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</si>
  <si>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</si>
  <si>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</si>
  <si>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</si>
  <si>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</si>
  <si>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</si>
  <si>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</si>
  <si>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</si>
  <si>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</si>
  <si>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</si>
  <si>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</si>
  <si>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</si>
  <si>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</si>
  <si>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</si>
  <si>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</si>
  <si>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</si>
  <si>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</si>
  <si>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</si>
  <si>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</si>
  <si>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</si>
  <si>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</si>
  <si>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</si>
  <si>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</si>
  <si>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</si>
  <si>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</si>
  <si>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</si>
  <si>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</si>
  <si>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</si>
  <si>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</si>
  <si>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</si>
  <si>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</si>
  <si>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</si>
  <si>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</si>
  <si>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</si>
  <si>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</si>
  <si>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</si>
  <si>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</si>
  <si>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</si>
  <si>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</si>
  <si>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</si>
  <si>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</si>
  <si>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</si>
  <si>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</si>
  <si>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</si>
  <si>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</si>
  <si>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</si>
  <si>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</si>
  <si>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</si>
  <si>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</si>
  <si>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</si>
  <si>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</si>
  <si>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</si>
  <si>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</si>
  <si>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</si>
  <si>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</si>
  <si>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</si>
  <si>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</si>
  <si>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</si>
  <si>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</si>
  <si>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</si>
  <si>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</si>
  <si>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</si>
  <si>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</si>
  <si>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</si>
  <si>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</si>
  <si>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</si>
  <si>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</si>
  <si>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</si>
  <si>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</si>
  <si>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</si>
  <si>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</si>
  <si>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</si>
  <si>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</si>
  <si>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</si>
  <si>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</si>
  <si>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</si>
  <si>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</si>
  <si>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</si>
  <si>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</si>
  <si>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</si>
  <si>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</si>
  <si>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</si>
  <si>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</si>
  <si>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</si>
  <si>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</si>
  <si>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</si>
  <si>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</si>
  <si>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</si>
  <si>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</si>
  <si>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</si>
  <si>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</si>
  <si>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</si>
  <si>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</si>
  <si>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</si>
  <si>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</si>
  <si>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</si>
  <si>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</si>
  <si>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</si>
  <si>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</si>
  <si>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</si>
  <si>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</si>
  <si>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</si>
  <si>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</si>
  <si>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</si>
  <si>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</si>
  <si>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</si>
  <si>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</si>
  <si>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</si>
  <si>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</si>
  <si>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</si>
  <si>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</si>
  <si>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</si>
  <si>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</si>
  <si>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</si>
  <si>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</si>
  <si>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</si>
  <si>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</si>
  <si>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</si>
  <si>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</si>
  <si>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</si>
  <si>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</si>
  <si>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</si>
  <si>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</si>
  <si>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</si>
  <si>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</si>
  <si>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</si>
  <si>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</si>
  <si>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</si>
  <si>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</si>
  <si>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</si>
  <si>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</si>
  <si>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</si>
  <si>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</si>
  <si>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</si>
  <si>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</si>
  <si>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</si>
  <si>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</si>
  <si>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</si>
  <si>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</si>
  <si>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</si>
  <si>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</si>
  <si>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</si>
  <si>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</si>
  <si>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</si>
  <si>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</si>
  <si>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</si>
  <si>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</si>
  <si>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</si>
  <si>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</si>
  <si>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</si>
  <si>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</si>
  <si>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</si>
  <si>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</si>
  <si>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</si>
  <si>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</si>
  <si>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</si>
  <si>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</si>
  <si>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</si>
  <si>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</si>
  <si>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</si>
  <si>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</si>
  <si>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</si>
  <si>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</si>
  <si>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</si>
  <si>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</si>
  <si>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</si>
  <si>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</si>
  <si>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</si>
  <si>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</si>
  <si>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</si>
  <si>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</si>
  <si>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</si>
  <si>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</si>
  <si>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</si>
  <si>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</si>
  <si>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</si>
  <si>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</si>
  <si>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</si>
  <si>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</si>
  <si>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</si>
  <si>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</si>
  <si>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</si>
  <si>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</si>
  <si>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</si>
  <si>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</si>
  <si>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</si>
  <si>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</si>
  <si>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</si>
  <si>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</si>
  <si>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</si>
  <si>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</si>
  <si>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</si>
  <si>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</si>
  <si>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</si>
  <si>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</si>
  <si>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</si>
  <si>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</si>
  <si>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</si>
  <si>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</si>
  <si>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</si>
  <si>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</si>
  <si>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</si>
  <si>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</si>
  <si>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</si>
  <si>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</si>
  <si>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</si>
  <si>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</si>
  <si>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</si>
  <si>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</si>
  <si>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</si>
  <si>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</si>
  <si>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</si>
  <si>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</si>
  <si>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</si>
  <si>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</si>
  <si>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</si>
  <si>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</si>
  <si>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</si>
  <si>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</si>
  <si>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</si>
  <si>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</si>
  <si>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</si>
  <si>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</si>
  <si>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</si>
  <si>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</si>
  <si>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</si>
  <si>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</si>
  <si>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</si>
  <si>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</si>
  <si>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</si>
  <si>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</si>
  <si>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</si>
  <si>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</si>
  <si>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</si>
  <si>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</si>
  <si>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</si>
  <si>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</si>
  <si>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</si>
  <si>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</si>
  <si>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</si>
  <si>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</si>
  <si>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</si>
  <si>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</si>
  <si>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</si>
  <si>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</si>
  <si>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</si>
  <si>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</si>
  <si>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</si>
  <si>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</si>
  <si>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</si>
  <si>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</si>
  <si>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</si>
  <si>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</si>
  <si>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</si>
  <si>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</si>
  <si>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</si>
  <si>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</si>
  <si>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</si>
  <si>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</si>
  <si>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</si>
  <si>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</si>
  <si>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</si>
  <si>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</si>
  <si>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</si>
  <si>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</si>
  <si>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</si>
  <si>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</si>
  <si>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</si>
  <si>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</si>
  <si>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</si>
  <si>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</si>
  <si>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</si>
  <si>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</si>
  <si>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</si>
  <si>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</si>
  <si>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</si>
  <si>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</si>
  <si>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</si>
  <si>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</si>
  <si>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</si>
  <si>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</si>
  <si>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</si>
  <si>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</si>
  <si>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</si>
  <si>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</si>
  <si>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</si>
  <si>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</si>
  <si>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</si>
  <si>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</si>
  <si>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</si>
  <si>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</si>
  <si>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</si>
  <si>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</si>
  <si>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</si>
  <si>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</si>
  <si>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</si>
  <si>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</si>
  <si>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</si>
  <si>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</si>
  <si>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</si>
  <si>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</si>
  <si>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</si>
  <si>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</si>
  <si>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</si>
  <si>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</si>
  <si>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</si>
  <si>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</si>
  <si>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</si>
  <si>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</si>
  <si>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</si>
  <si>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</si>
  <si>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</si>
  <si>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</si>
  <si>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</si>
  <si>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</si>
  <si>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</si>
  <si>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</si>
  <si>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</si>
  <si>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</si>
  <si>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</si>
  <si>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</si>
  <si>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</si>
  <si>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</si>
  <si>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</si>
  <si>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</si>
  <si>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</si>
  <si>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</si>
  <si>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</si>
  <si>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</si>
  <si>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</si>
  <si>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</si>
  <si>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</si>
  <si>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</si>
  <si>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</si>
  <si>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</si>
  <si>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</si>
  <si>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</si>
  <si>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</si>
  <si>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</si>
  <si>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</si>
  <si>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</si>
  <si>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</si>
  <si>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</si>
  <si>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</si>
  <si>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</si>
  <si>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</si>
  <si>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</si>
  <si>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</si>
  <si>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</si>
  <si>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</si>
  <si>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</si>
  <si>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</si>
  <si>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</si>
  <si>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</si>
  <si>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</si>
  <si>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</si>
  <si>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</si>
  <si>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</si>
  <si>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</si>
  <si>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</si>
  <si>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</si>
  <si>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</si>
  <si>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</si>
  <si>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</si>
  <si>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</si>
  <si>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</si>
  <si>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</si>
  <si>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</si>
  <si>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</si>
  <si>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</si>
  <si>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</si>
  <si>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</si>
  <si>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</si>
  <si>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</si>
  <si>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</si>
  <si>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</si>
  <si>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</si>
  <si>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</si>
  <si>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</si>
  <si>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</si>
  <si>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</si>
  <si>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</si>
  <si>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</si>
  <si>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</si>
  <si>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</si>
  <si>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</si>
  <si>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</si>
  <si>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</si>
  <si>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</si>
  <si>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</si>
  <si>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</si>
  <si>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</si>
  <si>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</si>
  <si>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</si>
  <si>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</si>
  <si>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</si>
  <si>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</si>
  <si>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</si>
  <si>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</si>
  <si>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</si>
  <si>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</si>
  <si>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</si>
  <si>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</si>
  <si>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</si>
  <si>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</si>
  <si>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</si>
  <si>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</si>
  <si>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</si>
  <si>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</si>
  <si>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</si>
  <si>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</si>
  <si>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</si>
  <si>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</si>
  <si>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</si>
  <si>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</si>
  <si>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</si>
  <si>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</si>
  <si>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</si>
  <si>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</si>
  <si>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</si>
  <si>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</si>
  <si>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</si>
  <si>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</si>
  <si>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</si>
  <si>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</si>
  <si>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</si>
  <si>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</si>
  <si>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</si>
  <si>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</si>
  <si>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</si>
  <si>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</si>
  <si>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</si>
  <si>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</si>
  <si>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</si>
  <si>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</si>
  <si>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</si>
  <si>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</si>
  <si>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</si>
  <si>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</si>
  <si>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</si>
  <si>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</si>
  <si>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</si>
  <si>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</si>
  <si>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</si>
  <si>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</si>
  <si>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</si>
  <si>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</si>
  <si>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</si>
  <si>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</si>
  <si>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</si>
  <si>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</si>
  <si>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</si>
  <si>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</si>
  <si>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</si>
  <si>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</si>
  <si>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</si>
  <si>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</si>
  <si>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</si>
  <si>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</si>
  <si>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</si>
  <si>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</si>
  <si>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</si>
  <si>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</si>
  <si>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</si>
  <si>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</si>
  <si>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</si>
  <si>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</si>
  <si>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</si>
  <si>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</si>
  <si>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</si>
  <si>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</si>
  <si>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</si>
  <si>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</si>
  <si>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</si>
  <si>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</si>
  <si>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</si>
  <si>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</si>
  <si>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</si>
  <si>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</si>
  <si>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</si>
  <si>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</si>
  <si>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</si>
  <si>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</si>
  <si>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</si>
  <si>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</si>
  <si>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</si>
  <si>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</si>
  <si>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</si>
  <si>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</si>
  <si>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</si>
  <si>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</si>
  <si>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</si>
  <si>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</si>
  <si>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</si>
  <si>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</si>
  <si>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</si>
  <si>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</si>
  <si>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</si>
  <si>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</si>
  <si>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</si>
  <si>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</si>
  <si>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</si>
  <si>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</si>
  <si>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</si>
  <si>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</si>
  <si>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</si>
  <si>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</si>
  <si>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</si>
  <si>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</si>
  <si>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</si>
  <si>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</si>
  <si>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</si>
  <si>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</si>
  <si>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</si>
  <si>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</si>
  <si>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</si>
  <si>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</si>
  <si>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</si>
  <si>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</si>
  <si>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</si>
  <si>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</si>
  <si>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</si>
  <si>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</si>
  <si>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</si>
  <si>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</si>
  <si>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</si>
  <si>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</si>
  <si>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</si>
  <si>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</si>
  <si>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</si>
  <si>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</si>
  <si>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</si>
  <si>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</si>
  <si>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</si>
  <si>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</si>
  <si>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</si>
  <si>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</si>
  <si>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</si>
  <si>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</si>
  <si>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</si>
  <si>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</si>
  <si>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</si>
  <si>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</si>
  <si>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</si>
  <si>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</si>
  <si>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</si>
  <si>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</si>
  <si>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</si>
  <si>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</si>
  <si>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</si>
  <si>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</si>
  <si>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</si>
  <si>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</si>
  <si>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</si>
  <si>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</si>
  <si>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</si>
  <si>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</si>
  <si>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</si>
  <si>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</si>
  <si>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</si>
  <si>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</si>
  <si>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</si>
  <si>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</si>
  <si>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</si>
  <si>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</si>
  <si>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</si>
  <si>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</si>
  <si>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</si>
  <si>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</si>
  <si>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</si>
  <si>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</si>
  <si>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</si>
  <si>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</si>
  <si>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</si>
  <si>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</si>
  <si>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</si>
  <si>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</si>
  <si>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</si>
  <si>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</si>
  <si>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</si>
  <si>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</si>
  <si>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</si>
  <si>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</si>
  <si>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</si>
  <si>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</si>
  <si>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</si>
  <si>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</si>
  <si>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</si>
  <si>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</si>
  <si>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</si>
  <si>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</si>
  <si>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</si>
  <si>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</si>
  <si>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</si>
  <si>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</si>
  <si>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</si>
  <si>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</si>
  <si>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</si>
  <si>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</si>
  <si>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</si>
  <si>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</si>
  <si>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</si>
  <si>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</si>
  <si>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</si>
  <si>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</si>
  <si>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</si>
  <si>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</si>
  <si>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</si>
  <si>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</si>
  <si>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</si>
  <si>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</si>
  <si>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</si>
  <si>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</si>
  <si>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</si>
  <si>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</si>
  <si>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</si>
  <si>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</si>
  <si>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</si>
  <si>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</si>
  <si>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</si>
  <si>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</si>
  <si>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</si>
  <si>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</si>
  <si>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</si>
  <si>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</si>
  <si>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</si>
  <si>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</si>
  <si>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</si>
  <si>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</si>
  <si>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</si>
  <si>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</si>
  <si>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</si>
  <si>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</si>
  <si>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</si>
  <si>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</si>
  <si>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</si>
  <si>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</si>
  <si>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</si>
  <si>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</si>
  <si>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</si>
  <si>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</si>
  <si>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</si>
  <si>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</si>
  <si>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</si>
  <si>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</si>
  <si>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</si>
  <si>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</si>
  <si>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</si>
  <si>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</si>
  <si>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</si>
  <si>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</si>
  <si>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</si>
  <si>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</si>
  <si>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</si>
  <si>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</si>
  <si>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</si>
  <si>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</si>
  <si>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</si>
  <si>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</si>
  <si>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</si>
  <si>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</si>
  <si>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</si>
  <si>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</si>
  <si>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</si>
  <si>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</si>
  <si>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</si>
  <si>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</si>
  <si>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</si>
  <si>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</si>
  <si>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</si>
  <si>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</si>
  <si>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</si>
  <si>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</si>
  <si>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</si>
  <si>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</si>
  <si>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</si>
  <si>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</si>
  <si>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</si>
  <si>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</si>
  <si>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</si>
  <si>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</si>
  <si>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</si>
  <si>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</si>
  <si>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</si>
  <si>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</si>
  <si>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</si>
  <si>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</si>
  <si>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</si>
  <si>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</si>
  <si>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</si>
  <si>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</si>
  <si>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</si>
  <si>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</si>
  <si>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</si>
  <si>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</si>
  <si>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</si>
  <si>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</si>
  <si>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</si>
  <si>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</si>
  <si>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</si>
  <si>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</si>
  <si>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</si>
  <si>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</si>
  <si>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</si>
  <si>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</si>
  <si>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</si>
  <si>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</si>
  <si>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</si>
  <si>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</si>
  <si>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</si>
  <si>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</si>
  <si>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</si>
  <si>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</si>
  <si>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</si>
  <si>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</si>
  <si>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</si>
  <si>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</si>
  <si>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</si>
  <si>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</si>
  <si>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</si>
  <si>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</si>
  <si>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</si>
  <si>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</si>
  <si>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</si>
  <si>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</si>
  <si>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</si>
  <si>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</si>
  <si>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</si>
  <si>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</si>
  <si>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</si>
  <si>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</si>
  <si>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</si>
  <si>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</si>
  <si>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</si>
  <si>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</si>
  <si>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</si>
  <si>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</si>
  <si>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</si>
  <si>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</si>
  <si>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</si>
  <si>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</si>
  <si>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</si>
  <si>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</si>
  <si>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</si>
  <si>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</si>
  <si>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</si>
  <si>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</si>
  <si>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</si>
  <si>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</si>
  <si>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</si>
  <si>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</si>
  <si>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</si>
  <si>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</si>
  <si>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</si>
  <si>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</si>
  <si>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</si>
  <si>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</si>
  <si>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</si>
  <si>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</si>
  <si>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</si>
  <si>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</si>
  <si>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</si>
  <si>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</si>
  <si>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</si>
  <si>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</si>
  <si>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</si>
  <si>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</si>
  <si>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</si>
  <si>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</si>
  <si>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</si>
  <si>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</si>
  <si>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</si>
  <si>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</si>
  <si>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</si>
  <si>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</si>
  <si>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</si>
  <si>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</si>
  <si>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</si>
  <si>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</si>
  <si>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</si>
  <si>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</si>
  <si>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</si>
  <si>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</si>
  <si>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</si>
  <si>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</si>
  <si>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</si>
  <si>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</si>
  <si>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</si>
  <si>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</si>
  <si>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</si>
  <si>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</si>
  <si>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</si>
  <si>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</si>
  <si>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</si>
  <si>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</si>
  <si>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</si>
  <si>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</si>
  <si>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</si>
  <si>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</si>
  <si>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</si>
  <si>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</si>
  <si>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</si>
  <si>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</si>
  <si>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</si>
  <si>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</si>
  <si>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</si>
  <si>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</si>
  <si>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</si>
  <si>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</si>
  <si>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</si>
  <si>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</si>
  <si>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</si>
  <si>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</si>
  <si>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</si>
  <si>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</si>
  <si>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</si>
  <si>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</si>
  <si>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</si>
  <si>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</si>
  <si>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</si>
  <si>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</si>
  <si>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</si>
  <si>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</si>
  <si>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</si>
  <si>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</si>
  <si>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</si>
  <si>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</si>
  <si>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</si>
  <si>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</si>
  <si>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</si>
  <si>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</si>
  <si>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</si>
  <si>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</si>
  <si>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</si>
  <si>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</si>
  <si>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</si>
  <si>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</si>
  <si>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</si>
  <si>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</si>
  <si>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</si>
  <si>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</si>
  <si>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</si>
  <si>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</si>
  <si>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</si>
  <si>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</si>
  <si>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</si>
  <si>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</si>
  <si>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</si>
  <si>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</si>
  <si>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</si>
  <si>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</si>
  <si>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</si>
  <si>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</si>
  <si>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</si>
  <si>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</si>
  <si>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</si>
  <si>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</si>
  <si>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</si>
  <si>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</si>
  <si>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</si>
  <si>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</si>
  <si>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</si>
  <si>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</si>
  <si>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</si>
  <si>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</si>
  <si>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</si>
  <si>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</si>
  <si>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</si>
  <si>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</si>
  <si>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</si>
  <si>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</si>
  <si>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</si>
  <si>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</si>
  <si>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</si>
  <si>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</si>
  <si>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</si>
  <si>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</si>
  <si>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</si>
  <si>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</si>
  <si>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</si>
  <si>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</si>
  <si>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</si>
  <si>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</si>
  <si>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</si>
  <si>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</si>
  <si>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</si>
  <si>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</si>
  <si>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</si>
  <si>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</si>
  <si>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</si>
  <si>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</si>
  <si>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</si>
  <si>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</si>
  <si>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</si>
  <si>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</si>
  <si>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</si>
  <si>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</si>
  <si>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</si>
  <si>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</si>
  <si>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</si>
  <si>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</si>
  <si>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</si>
  <si>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</si>
  <si>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</si>
  <si>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</si>
  <si>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</si>
  <si>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</si>
  <si>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</si>
  <si>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</si>
  <si>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</si>
  <si>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</si>
  <si>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</si>
  <si>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</si>
  <si>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</si>
  <si>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</si>
  <si>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</si>
  <si>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</si>
  <si>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</si>
  <si>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</si>
  <si>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</si>
  <si>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</si>
  <si>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</si>
  <si>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</si>
  <si>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</si>
  <si>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</si>
  <si>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</si>
  <si>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</si>
  <si>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</si>
  <si>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</si>
  <si>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</si>
  <si>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</si>
  <si>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</si>
  <si>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</si>
  <si>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</si>
  <si>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</si>
  <si>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</si>
  <si>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</si>
  <si>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</si>
  <si>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</si>
  <si>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</si>
  <si>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</si>
  <si>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</si>
  <si>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</si>
  <si>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</si>
  <si>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</si>
  <si>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</si>
  <si>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</si>
  <si>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</si>
  <si>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</si>
  <si>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</si>
  <si>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</si>
  <si>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</si>
  <si>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</si>
  <si>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</si>
  <si>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</si>
  <si>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</si>
  <si>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</si>
  <si>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</si>
  <si>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</si>
  <si>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</si>
  <si>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</si>
  <si>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</si>
  <si>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</si>
  <si>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</si>
  <si>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</si>
  <si>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</si>
  <si>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</si>
  <si>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</si>
  <si>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</si>
  <si>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</si>
  <si>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</si>
  <si>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</si>
  <si>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</si>
  <si>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</si>
  <si>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</si>
  <si>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</si>
  <si>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</si>
  <si>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</si>
  <si>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</si>
  <si>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</si>
  <si>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</si>
  <si>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</si>
  <si>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</si>
  <si>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</si>
  <si>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</si>
  <si>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</si>
  <si>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</si>
  <si>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</si>
  <si>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</si>
  <si>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</si>
  <si>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</si>
  <si>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</si>
  <si>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</si>
  <si>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</si>
  <si>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</si>
  <si>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</si>
  <si>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</si>
  <si>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</si>
  <si>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</si>
  <si>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</si>
  <si>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</si>
  <si>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</si>
  <si>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</si>
  <si>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</si>
  <si>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</si>
  <si>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</si>
  <si>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</si>
  <si>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</si>
  <si>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</si>
  <si>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</si>
  <si>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</si>
  <si>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</si>
  <si>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</si>
  <si>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</si>
  <si>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</si>
  <si>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</si>
  <si>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</si>
  <si>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</si>
  <si>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</si>
  <si>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</si>
  <si>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</si>
  <si>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</si>
  <si>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</si>
  <si>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</si>
  <si>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</si>
  <si>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</si>
  <si>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</si>
  <si>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</si>
  <si>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</si>
  <si>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</si>
  <si>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</si>
  <si>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</si>
  <si>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</si>
  <si>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</si>
  <si>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</si>
  <si>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</si>
  <si>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</si>
  <si>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</si>
  <si>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</si>
  <si>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</si>
  <si>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</si>
  <si>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</si>
  <si>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</si>
  <si>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</si>
  <si>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</si>
  <si>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</si>
  <si>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</si>
  <si>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</si>
  <si>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</si>
  <si>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</si>
  <si>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</si>
  <si>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</si>
  <si>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</si>
  <si>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</si>
  <si>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</si>
  <si>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</si>
  <si>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</si>
  <si>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</si>
  <si>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</si>
  <si>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</si>
  <si>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</si>
  <si>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</si>
  <si>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</si>
  <si>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</si>
  <si>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</si>
  <si>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</si>
  <si>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</si>
  <si>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</si>
  <si>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</si>
  <si>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</si>
  <si>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</si>
  <si>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</si>
  <si>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</si>
  <si>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</si>
  <si>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</si>
  <si>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</si>
  <si>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</si>
  <si>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</si>
  <si>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</si>
  <si>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</si>
  <si>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</si>
  <si>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</si>
  <si>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</si>
  <si>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</si>
  <si>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</si>
  <si>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</si>
  <si>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</si>
  <si>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</si>
  <si>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</si>
  <si>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</si>
  <si>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</si>
  <si>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</si>
  <si>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</si>
  <si>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</si>
  <si>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</si>
  <si>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</si>
  <si>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</si>
  <si>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</si>
  <si>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</si>
  <si>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</si>
  <si>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</si>
  <si>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</si>
  <si>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</si>
  <si>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</si>
  <si>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</si>
  <si>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</si>
  <si>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</si>
  <si>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</si>
  <si>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</si>
  <si>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</si>
  <si>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</si>
  <si>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</si>
  <si>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</si>
  <si>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</si>
  <si>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</si>
  <si>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</si>
  <si>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</si>
  <si>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</si>
  <si>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</si>
  <si>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</si>
  <si>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</si>
  <si>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</si>
  <si>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</si>
  <si>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</si>
  <si>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</si>
  <si>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</si>
  <si>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</si>
  <si>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</si>
  <si>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</si>
  <si>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</si>
  <si>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</si>
  <si>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</si>
  <si>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</si>
  <si>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</si>
  <si>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</si>
  <si>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</si>
  <si>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</si>
  <si>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</si>
  <si>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</si>
  <si>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</si>
  <si>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</si>
  <si>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</si>
  <si>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</si>
  <si>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</si>
  <si>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</si>
  <si>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</si>
  <si>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</si>
  <si>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</si>
  <si>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</si>
  <si>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</si>
  <si>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</si>
  <si>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</si>
  <si>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</si>
  <si>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</si>
  <si>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</si>
  <si>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</si>
  <si>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</si>
  <si>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</si>
  <si>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</si>
  <si>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</si>
  <si>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</si>
  <si>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</si>
  <si>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</si>
  <si>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</si>
  <si>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</si>
  <si>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</si>
  <si>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</si>
  <si>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</si>
  <si>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</si>
  <si>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</si>
  <si>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</si>
  <si>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</si>
  <si>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</si>
  <si>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</si>
  <si>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</si>
  <si>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</si>
  <si>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</si>
  <si>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</si>
  <si>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</si>
  <si>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</si>
  <si>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</si>
  <si>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</si>
  <si>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</si>
  <si>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</si>
  <si>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</si>
  <si>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</si>
  <si>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</si>
  <si>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</si>
  <si>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</si>
  <si>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</si>
  <si>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</si>
  <si>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</si>
  <si>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</si>
  <si>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</si>
  <si>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</si>
  <si>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</si>
  <si>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</si>
  <si>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</si>
  <si>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</si>
  <si>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</si>
  <si>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</si>
  <si>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</si>
  <si>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</si>
  <si>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</si>
  <si>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</si>
  <si>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</si>
  <si>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</si>
  <si>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</si>
  <si>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</si>
  <si>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</si>
  <si>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</si>
  <si>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</si>
  <si>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</si>
  <si>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</si>
  <si>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</si>
  <si>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</si>
  <si>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</si>
  <si>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</si>
  <si>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</si>
  <si>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</si>
  <si>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</si>
  <si>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</si>
  <si>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</si>
  <si>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</si>
  <si>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</si>
  <si>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</si>
  <si>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</si>
  <si>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</si>
  <si>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</si>
  <si>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</si>
  <si>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</si>
  <si>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</si>
  <si>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</si>
  <si>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</si>
  <si>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</si>
  <si>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</si>
  <si>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</si>
  <si>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</si>
  <si>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</si>
  <si>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</si>
  <si>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</si>
  <si>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</si>
  <si>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</si>
  <si>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</si>
  <si>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</si>
  <si>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</si>
  <si>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</si>
  <si>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</si>
  <si>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</si>
  <si>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</si>
  <si>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</si>
  <si>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</si>
  <si>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</si>
  <si>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</si>
  <si>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</si>
  <si>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</si>
  <si>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</si>
  <si>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</si>
  <si>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</si>
  <si>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</si>
  <si>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</si>
  <si>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</si>
  <si>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</si>
  <si>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</si>
  <si>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</si>
  <si>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</si>
  <si>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</si>
  <si>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</si>
  <si>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</si>
  <si>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</si>
  <si>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</si>
  <si>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</si>
  <si>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</si>
  <si>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</si>
  <si>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</si>
  <si>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</si>
  <si>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</si>
  <si>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</si>
  <si>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</si>
  <si>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</si>
  <si>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</si>
  <si>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</si>
  <si>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</si>
  <si>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</si>
  <si>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</si>
  <si>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</si>
  <si>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</si>
  <si>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</si>
  <si>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</si>
  <si>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</si>
  <si>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</si>
  <si>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</si>
  <si>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</si>
  <si>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</si>
  <si>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</si>
  <si>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</si>
  <si>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</si>
  <si>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</si>
  <si>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</si>
  <si>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</si>
  <si>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</si>
  <si>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</si>
  <si>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</si>
  <si>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</si>
  <si>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</si>
  <si>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</si>
  <si>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</si>
  <si>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</si>
  <si>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</si>
  <si>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</si>
  <si>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</si>
  <si>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</si>
  <si>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</si>
  <si>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</si>
  <si>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</si>
  <si>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</si>
  <si>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</si>
  <si>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</si>
  <si>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</si>
  <si>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</si>
  <si>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</si>
  <si>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</si>
  <si>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</si>
  <si>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</si>
  <si>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</si>
  <si>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</si>
  <si>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</si>
  <si>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</si>
  <si>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</si>
  <si>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</si>
  <si>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</si>
  <si>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</si>
  <si>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</si>
  <si>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</si>
  <si>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</si>
  <si>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</si>
  <si>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</si>
  <si>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</si>
  <si>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</si>
  <si>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</si>
  <si>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</si>
  <si>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</si>
  <si>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</si>
  <si>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</si>
  <si>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</si>
  <si>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</si>
  <si>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</si>
  <si>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</si>
  <si>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</si>
  <si>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</si>
  <si>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</si>
  <si>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</si>
  <si>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</si>
  <si>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</si>
  <si>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</si>
  <si>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</si>
  <si>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</si>
  <si>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</si>
  <si>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</si>
  <si>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</si>
  <si>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</si>
  <si>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</si>
  <si>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</si>
  <si>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</si>
  <si>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</si>
  <si>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</si>
  <si>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</si>
  <si>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</si>
  <si>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</si>
  <si>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</si>
  <si>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</si>
  <si>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</si>
  <si>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</si>
  <si>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</si>
  <si>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</si>
  <si>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</si>
  <si>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</si>
  <si>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</si>
  <si>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</si>
  <si>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</si>
  <si>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</si>
  <si>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</si>
  <si>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</si>
  <si>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</si>
  <si>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</si>
  <si>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</si>
  <si>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</si>
  <si>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</si>
  <si>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</si>
  <si>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</si>
  <si>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</si>
  <si>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</si>
  <si>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</si>
  <si>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</si>
  <si>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</si>
  <si>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</si>
  <si>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</si>
  <si>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</si>
  <si>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</si>
  <si>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</si>
  <si>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</si>
  <si>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</si>
  <si>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</si>
  <si>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</si>
  <si>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</si>
  <si>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</si>
  <si>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</si>
  <si>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</si>
  <si>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</si>
  <si>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</si>
  <si>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</si>
  <si>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</si>
  <si>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</si>
  <si>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</si>
  <si>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</si>
  <si>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</si>
  <si>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</si>
  <si>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</si>
  <si>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</si>
  <si>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</si>
  <si>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</si>
  <si>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</si>
  <si>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</si>
  <si>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</si>
  <si>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</si>
  <si>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</si>
  <si>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</si>
  <si>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</si>
  <si>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</si>
  <si>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</si>
  <si>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</si>
  <si>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</si>
  <si>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</si>
  <si>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</si>
  <si>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</si>
  <si>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</si>
  <si>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</si>
  <si>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</si>
  <si>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</si>
  <si>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</si>
  <si>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</si>
  <si>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</si>
  <si>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</si>
  <si>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</si>
  <si>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</si>
  <si>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</si>
  <si>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</si>
  <si>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</si>
  <si>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</si>
  <si>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</si>
  <si>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</si>
  <si>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</si>
  <si>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</si>
  <si>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</si>
  <si>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</si>
  <si>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</si>
  <si>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</si>
  <si>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</si>
  <si>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</si>
  <si>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</si>
  <si>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</si>
  <si>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</si>
  <si>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</si>
  <si>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</si>
  <si>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</si>
  <si>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</si>
  <si>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</si>
  <si>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</si>
  <si>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</si>
  <si>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</si>
  <si>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</si>
  <si>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</si>
  <si>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</si>
  <si>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</si>
  <si>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</si>
  <si>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</si>
  <si>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</si>
  <si>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</si>
  <si>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</si>
  <si>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</si>
  <si>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</si>
  <si>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</si>
  <si>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</si>
  <si>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</si>
  <si>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</si>
  <si>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</si>
  <si>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</si>
  <si>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</si>
  <si>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</si>
  <si>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</si>
  <si>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</si>
  <si>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</si>
  <si>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</si>
  <si>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</si>
  <si>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</si>
  <si>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</si>
  <si>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</si>
  <si>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</si>
  <si>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</si>
  <si>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</si>
  <si>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</si>
  <si>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</si>
  <si>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</si>
  <si>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</si>
  <si>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</si>
  <si>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</si>
  <si>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</si>
  <si>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</si>
  <si>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</si>
  <si>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</si>
  <si>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</si>
  <si>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</si>
  <si>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</si>
  <si>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</si>
  <si>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</si>
  <si>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</si>
  <si>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</si>
  <si>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</si>
  <si>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</si>
  <si>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</si>
  <si>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</si>
  <si>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</si>
  <si>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</si>
  <si>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</si>
  <si>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</si>
  <si>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</si>
  <si>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</si>
  <si>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</si>
  <si>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</si>
  <si>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</si>
  <si>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</si>
  <si>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</si>
  <si>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</si>
  <si>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</si>
  <si>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</si>
  <si>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</si>
  <si>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</si>
  <si>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</si>
  <si>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</si>
  <si>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</si>
  <si>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</si>
  <si>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</si>
  <si>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</si>
  <si>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</si>
  <si>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</si>
  <si>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</si>
  <si>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</si>
  <si>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</si>
  <si>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</si>
  <si>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</si>
  <si>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</si>
  <si>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</si>
  <si>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</si>
  <si>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</si>
  <si>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</si>
  <si>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</si>
  <si>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</si>
  <si>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</si>
  <si>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</si>
  <si>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</si>
  <si>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</si>
  <si>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</si>
  <si>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</si>
  <si>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</si>
  <si>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</si>
  <si>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</si>
  <si>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</si>
  <si>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</si>
  <si>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</si>
  <si>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</si>
  <si>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</si>
  <si>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</si>
  <si>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</si>
  <si>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</si>
  <si>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</si>
  <si>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</si>
  <si>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</si>
  <si>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</si>
  <si>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</si>
  <si>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</si>
  <si>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</si>
  <si>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</si>
  <si>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</si>
  <si>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</si>
  <si>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</si>
  <si>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</si>
  <si>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</si>
  <si>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</si>
  <si>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</si>
  <si>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</si>
  <si>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</si>
  <si>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</si>
  <si>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</si>
  <si>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</si>
  <si>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</si>
  <si>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</si>
  <si>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</si>
  <si>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</si>
  <si>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</si>
  <si>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</si>
  <si>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</si>
  <si>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</si>
  <si>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</si>
  <si>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</si>
  <si>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</si>
  <si>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</si>
  <si>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</si>
  <si>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</si>
  <si>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</si>
  <si>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</si>
  <si>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</si>
  <si>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</si>
  <si>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</si>
  <si>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</si>
  <si>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</si>
  <si>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</si>
  <si>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</si>
  <si>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</si>
  <si>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</si>
  <si>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</si>
  <si>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</si>
  <si>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</si>
  <si>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</si>
  <si>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</si>
  <si>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</si>
  <si>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</si>
  <si>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</si>
  <si>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</si>
  <si>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</si>
  <si>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</si>
  <si>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</si>
  <si>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</si>
  <si>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</si>
  <si>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</si>
  <si>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</si>
  <si>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</si>
  <si>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</si>
  <si>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</si>
  <si>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</si>
  <si>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</si>
  <si>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</si>
  <si>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</si>
  <si>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</si>
  <si>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</si>
  <si>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</si>
  <si>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</si>
  <si>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</si>
  <si>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</si>
  <si>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</si>
  <si>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</si>
  <si>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</si>
  <si>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</si>
  <si>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</si>
  <si>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</si>
  <si>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</si>
  <si>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</si>
  <si>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</si>
  <si>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</si>
  <si>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</si>
  <si>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</si>
  <si>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</si>
  <si>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</si>
  <si>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</si>
  <si>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</si>
  <si>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</si>
  <si>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</si>
  <si>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</si>
  <si>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</si>
  <si>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</si>
  <si>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</si>
  <si>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</si>
  <si>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</si>
  <si>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</si>
  <si>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</si>
  <si>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</si>
  <si>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</si>
  <si>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</si>
  <si>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</si>
  <si>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</si>
  <si>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</si>
  <si>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</si>
  <si>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</si>
  <si>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</si>
  <si>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</si>
  <si>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</si>
  <si>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</si>
  <si>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</si>
  <si>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</si>
  <si>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</si>
  <si>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</si>
  <si>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</si>
  <si>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</si>
  <si>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</si>
  <si>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</si>
  <si>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</si>
  <si>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</si>
  <si>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</si>
  <si>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</si>
  <si>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</si>
  <si>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</si>
  <si>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</si>
  <si>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</si>
  <si>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</si>
  <si>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</si>
  <si>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</si>
  <si>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</si>
  <si>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</si>
  <si>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</si>
  <si>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</si>
  <si>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</si>
  <si>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</si>
  <si>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</si>
  <si>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</si>
  <si>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</si>
  <si>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</si>
  <si>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</si>
  <si>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</si>
  <si>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</si>
  <si>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</si>
  <si>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</si>
  <si>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</si>
  <si>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</si>
  <si>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</si>
  <si>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</si>
  <si>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</si>
  <si>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</si>
  <si>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</si>
  <si>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</si>
  <si>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</si>
  <si>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</si>
  <si>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</si>
  <si>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</si>
  <si>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</si>
  <si>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</si>
  <si>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</si>
  <si>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</si>
  <si>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</si>
  <si>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</si>
  <si>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</si>
  <si>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</si>
  <si>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</si>
  <si>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</si>
  <si>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</si>
  <si>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</si>
  <si>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</si>
  <si>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</si>
  <si>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</si>
  <si>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</si>
  <si>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</si>
  <si>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</si>
  <si>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</si>
  <si>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</si>
  <si>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</si>
  <si>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</si>
  <si>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</si>
  <si>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</si>
  <si>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</si>
  <si>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</si>
  <si>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</si>
  <si>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</si>
  <si>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</si>
  <si>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</si>
  <si>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</si>
  <si>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</si>
  <si>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</si>
  <si>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</si>
  <si>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</si>
  <si>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</si>
  <si>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</si>
  <si>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</si>
  <si>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</si>
  <si>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</si>
  <si>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</si>
  <si>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</si>
  <si>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</si>
  <si>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</si>
  <si>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</si>
  <si>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</si>
  <si>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</si>
  <si>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</si>
  <si>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</si>
  <si>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</si>
  <si>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</si>
  <si>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</si>
  <si>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</si>
  <si>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</si>
  <si>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</si>
  <si>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</si>
  <si>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</si>
  <si>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</si>
  <si>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</si>
  <si>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</si>
  <si>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</si>
  <si>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</si>
  <si>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</si>
  <si>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</si>
  <si>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</si>
  <si>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</si>
  <si>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</si>
  <si>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</si>
  <si>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</si>
  <si>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</si>
  <si>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</si>
  <si>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</si>
  <si>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</si>
  <si>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</si>
  <si>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</si>
  <si>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</si>
  <si>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</si>
  <si>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</si>
  <si>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</si>
  <si>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</si>
  <si>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</si>
  <si>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</si>
  <si>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</si>
  <si>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</si>
  <si>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</si>
  <si>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</si>
  <si>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</si>
  <si>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</si>
  <si>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</si>
  <si>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</si>
  <si>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</si>
  <si>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</si>
  <si>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</si>
  <si>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</si>
  <si>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</si>
  <si>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</si>
  <si>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</si>
  <si>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</si>
  <si>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</si>
  <si>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</si>
  <si>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</si>
  <si>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</si>
  <si>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</si>
  <si>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</si>
  <si>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</si>
  <si>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</si>
  <si>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</si>
  <si>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</si>
  <si>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</si>
  <si>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</si>
  <si>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</si>
  <si>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</si>
  <si>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</si>
  <si>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</si>
  <si>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</si>
  <si>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</si>
  <si>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</si>
  <si>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</si>
  <si>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</si>
  <si>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</si>
  <si>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</si>
  <si>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</si>
  <si>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</si>
  <si>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</si>
  <si>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</si>
  <si>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</si>
  <si>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</si>
  <si>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</si>
  <si>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</si>
  <si>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</si>
  <si>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</si>
  <si>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</si>
  <si>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</si>
  <si>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</si>
  <si>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</si>
  <si>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</si>
  <si>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</si>
  <si>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</si>
  <si>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</si>
  <si>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</si>
  <si>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</si>
  <si>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</si>
  <si>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</si>
  <si>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</si>
  <si>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</si>
  <si>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</si>
  <si>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</si>
  <si>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</si>
  <si>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</si>
  <si>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</si>
  <si>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</si>
  <si>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</si>
  <si>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</si>
  <si>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</si>
  <si>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</si>
  <si>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</si>
  <si>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</si>
  <si>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</si>
  <si>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</si>
  <si>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</si>
  <si>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</si>
  <si>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</si>
  <si>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</si>
  <si>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</si>
  <si>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</si>
  <si>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</si>
  <si>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</si>
  <si>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</si>
  <si>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</si>
  <si>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</si>
  <si>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</si>
  <si>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</si>
  <si>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</si>
  <si>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</si>
  <si>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</si>
  <si>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</si>
  <si>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</si>
  <si>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</si>
  <si>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</si>
  <si>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</si>
  <si>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</si>
  <si>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</si>
  <si>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</si>
  <si>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</si>
  <si>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</si>
  <si>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</si>
  <si>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</si>
  <si>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</si>
  <si>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</si>
  <si>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</si>
  <si>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</si>
  <si>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</si>
  <si>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</si>
  <si>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</si>
  <si>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</si>
  <si>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</si>
  <si>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</si>
  <si>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</si>
  <si>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</si>
  <si>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</si>
  <si>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</si>
  <si>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</si>
  <si>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</si>
  <si>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</si>
  <si>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</si>
  <si>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</si>
  <si>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</si>
  <si>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</si>
  <si>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</si>
  <si>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</si>
  <si>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</si>
  <si>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</si>
  <si>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</si>
  <si>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</si>
  <si>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</si>
  <si>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</si>
  <si>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</si>
  <si>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</si>
  <si>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</si>
  <si>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</si>
  <si>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</si>
  <si>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</si>
  <si>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</si>
  <si>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</si>
  <si>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</si>
  <si>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</si>
  <si>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</si>
  <si>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</si>
  <si>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</si>
  <si>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</si>
  <si>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</si>
  <si>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</si>
  <si>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</si>
  <si>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</si>
  <si>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</si>
  <si>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</si>
  <si>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</si>
  <si>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</si>
  <si>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</si>
  <si>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</si>
  <si>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</si>
  <si>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</si>
  <si>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</si>
  <si>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</si>
  <si>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</si>
  <si>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</si>
  <si>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</si>
  <si>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</si>
  <si>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</si>
  <si>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</si>
  <si>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</si>
  <si>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</si>
  <si>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</si>
  <si>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</si>
  <si>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</si>
  <si>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</si>
  <si>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</si>
  <si>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</si>
  <si>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</si>
  <si>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</si>
  <si>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</si>
  <si>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</si>
  <si>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</si>
  <si>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</si>
  <si>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</si>
  <si>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</si>
  <si>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</si>
  <si>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</si>
  <si>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</si>
  <si>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</si>
  <si>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</si>
  <si>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</si>
  <si>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</si>
  <si>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</si>
  <si>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</si>
  <si>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</si>
  <si>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</si>
  <si>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</si>
  <si>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</si>
  <si>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</si>
  <si>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</si>
  <si>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</si>
  <si>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</si>
  <si>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</si>
  <si>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</si>
  <si>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</si>
  <si>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</si>
  <si>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</si>
  <si>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</si>
  <si>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</si>
  <si>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</si>
  <si>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</si>
  <si>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</si>
  <si>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</si>
  <si>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</si>
  <si>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</si>
  <si>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</si>
  <si>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</si>
  <si>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</si>
  <si>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</si>
  <si>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</si>
  <si>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</si>
  <si>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</si>
  <si>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</si>
  <si>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</si>
  <si>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</si>
  <si>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</si>
  <si>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</si>
  <si>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</si>
  <si>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</si>
  <si>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</si>
  <si>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</si>
  <si>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</si>
  <si>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</si>
  <si>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</si>
  <si>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</si>
  <si>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</si>
  <si>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</si>
  <si>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</si>
  <si>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</si>
  <si>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</si>
  <si>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</si>
  <si>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</si>
  <si>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</si>
  <si>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</si>
  <si>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</si>
  <si>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</si>
  <si>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</si>
  <si>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</si>
  <si>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</si>
  <si>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</si>
  <si>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</si>
  <si>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</si>
  <si>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</si>
  <si>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</si>
  <si>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</si>
  <si>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</si>
  <si>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</si>
  <si>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</si>
  <si>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</si>
  <si>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</si>
  <si>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</si>
  <si>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</si>
  <si>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</si>
  <si>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</si>
  <si>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</si>
  <si>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</si>
  <si>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</si>
  <si>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</si>
  <si>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</si>
  <si>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</si>
  <si>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</si>
  <si>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</si>
  <si>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</si>
  <si>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</si>
  <si>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</si>
  <si>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</si>
  <si>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</si>
  <si>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</si>
  <si>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</si>
  <si>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</si>
  <si>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</si>
  <si>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</si>
  <si>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</si>
  <si>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</si>
  <si>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</si>
  <si>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</si>
  <si>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</si>
  <si>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</si>
  <si>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</si>
  <si>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</si>
  <si>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</si>
  <si>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</si>
  <si>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</si>
  <si>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</si>
  <si>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</si>
  <si>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</si>
  <si>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</si>
  <si>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</si>
  <si>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</si>
  <si>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</si>
  <si>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</si>
  <si>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</si>
  <si>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</si>
  <si>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</si>
  <si>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</si>
  <si>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</si>
  <si>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</si>
  <si>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</si>
  <si>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</si>
  <si>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</si>
  <si>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</si>
  <si>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</si>
  <si>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</si>
  <si>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</si>
  <si>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</si>
  <si>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</si>
  <si>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</si>
  <si>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</si>
  <si>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</si>
  <si>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</si>
  <si>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</si>
  <si>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</si>
  <si>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</si>
  <si>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</si>
  <si>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</si>
  <si>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</si>
  <si>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</si>
  <si>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</si>
  <si>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</si>
  <si>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</si>
  <si>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</si>
  <si>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</si>
  <si>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</si>
  <si>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</si>
  <si>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</si>
  <si>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</si>
  <si>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</si>
  <si>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</si>
  <si>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</si>
  <si>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</si>
  <si>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</si>
  <si>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</si>
  <si>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</si>
  <si>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</si>
  <si>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</si>
  <si>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</si>
  <si>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</si>
  <si>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</si>
  <si>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</si>
  <si>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</si>
  <si>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</si>
  <si>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</si>
  <si>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</si>
  <si>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</si>
  <si>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</si>
  <si>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</si>
  <si>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</si>
  <si>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</si>
  <si>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</si>
  <si>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</si>
  <si>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</si>
  <si>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</si>
  <si>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</si>
  <si>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</si>
  <si>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</si>
  <si>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</si>
  <si>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</si>
  <si>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</si>
  <si>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</si>
  <si>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</si>
  <si>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</si>
  <si>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</si>
  <si>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</si>
  <si>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</si>
  <si>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</si>
  <si>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</si>
  <si>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</si>
  <si>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</si>
  <si>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</si>
  <si>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</si>
  <si>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</si>
  <si>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</si>
  <si>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</si>
  <si>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</si>
  <si>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</si>
  <si>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</si>
  <si>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</si>
  <si>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</si>
  <si>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</si>
  <si>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</si>
  <si>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</si>
  <si>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</si>
  <si>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</si>
  <si>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</si>
  <si>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</si>
  <si>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</si>
  <si>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</si>
  <si>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</si>
  <si>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</si>
  <si>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</si>
  <si>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</si>
  <si>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</si>
  <si>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</si>
  <si>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</si>
  <si>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</si>
  <si>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</si>
  <si>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</si>
  <si>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</si>
  <si>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</si>
  <si>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</si>
  <si>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</si>
  <si>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</si>
  <si>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</si>
  <si>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</si>
  <si>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</si>
  <si>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</si>
  <si>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</si>
  <si>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</si>
  <si>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</si>
  <si>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</si>
  <si>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</si>
  <si>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</si>
  <si>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</si>
  <si>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</si>
  <si>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</si>
  <si>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</si>
  <si>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</si>
  <si>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</si>
  <si>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</si>
  <si>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</si>
  <si>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</si>
  <si>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</si>
  <si>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</si>
  <si>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</si>
  <si>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</si>
  <si>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</si>
  <si>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</si>
  <si>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</si>
  <si>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</si>
  <si>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</si>
  <si>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</si>
  <si>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</si>
  <si>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</si>
  <si>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</si>
  <si>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</si>
  <si>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</si>
  <si>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</si>
  <si>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</si>
  <si>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</si>
  <si>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</si>
  <si>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</si>
  <si>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</si>
  <si>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</si>
  <si>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</si>
  <si>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</si>
  <si>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</si>
  <si>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</si>
  <si>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</si>
  <si>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</si>
  <si>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</si>
  <si>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</si>
  <si>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</si>
  <si>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</si>
  <si>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</si>
  <si>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</si>
  <si>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</si>
  <si>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</si>
  <si>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</si>
  <si>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</si>
  <si>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</si>
  <si>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</si>
  <si>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</si>
  <si>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</si>
  <si>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</si>
  <si>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</si>
  <si>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</si>
  <si>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</si>
  <si>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</si>
  <si>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</si>
  <si>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</si>
  <si>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</si>
  <si>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</si>
  <si>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</si>
  <si>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</si>
  <si>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</si>
  <si>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</si>
  <si>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</si>
  <si>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</si>
  <si>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</si>
  <si>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</si>
  <si>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</si>
  <si>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</si>
  <si>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</si>
  <si>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</si>
  <si>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</si>
  <si>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</si>
  <si>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</si>
  <si>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</si>
  <si>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</si>
  <si>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</si>
  <si>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</si>
  <si>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</si>
  <si>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</si>
  <si>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</si>
  <si>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</si>
  <si>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</si>
  <si>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</si>
  <si>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</si>
  <si>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</si>
  <si>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</si>
  <si>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</si>
  <si>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</si>
  <si>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</si>
  <si>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</si>
  <si>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</si>
  <si>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</si>
  <si>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</si>
  <si>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</si>
  <si>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</si>
  <si>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</si>
  <si>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</si>
  <si>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</si>
  <si>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</si>
  <si>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</si>
  <si>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</si>
  <si>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</si>
  <si>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</si>
  <si>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</si>
  <si>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</si>
  <si>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</si>
  <si>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</si>
  <si>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</si>
  <si>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</si>
  <si>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</si>
  <si>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</si>
  <si>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</si>
  <si>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</si>
  <si>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</si>
  <si>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</si>
  <si>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</si>
  <si>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</si>
  <si>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</si>
  <si>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</si>
  <si>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</si>
  <si>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</si>
  <si>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</si>
  <si>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</si>
  <si>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</si>
  <si>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</si>
  <si>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</si>
  <si>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</si>
  <si>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</si>
  <si>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</si>
  <si>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</si>
  <si>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</si>
  <si>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</si>
  <si>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</si>
  <si>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</si>
  <si>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</si>
  <si>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</si>
  <si>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</si>
  <si>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</si>
  <si>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</si>
  <si>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</si>
  <si>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</si>
  <si>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</si>
  <si>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</si>
  <si>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</si>
  <si>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</si>
  <si>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</si>
  <si>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</si>
  <si>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</si>
  <si>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</si>
  <si>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</si>
  <si>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</si>
  <si>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</si>
  <si>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</si>
  <si>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</si>
  <si>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</si>
  <si>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</si>
  <si>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</si>
  <si>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</si>
  <si>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</si>
  <si>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</si>
  <si>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</si>
  <si>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</si>
  <si>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</si>
  <si>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</si>
  <si>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</si>
  <si>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</si>
  <si>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</si>
  <si>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</si>
  <si>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</si>
  <si>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</si>
  <si>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</si>
  <si>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</si>
  <si>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</si>
  <si>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</si>
  <si>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</si>
  <si>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</si>
  <si>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</si>
  <si>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</si>
  <si>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</si>
  <si>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</si>
  <si>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</si>
  <si>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</si>
  <si>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</si>
  <si>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</si>
  <si>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</si>
  <si>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</si>
  <si>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</si>
  <si>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</si>
  <si>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</si>
  <si>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</si>
  <si>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</si>
  <si>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</si>
  <si>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</si>
  <si>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</si>
  <si>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</si>
  <si>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</si>
  <si>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</si>
  <si>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</si>
  <si>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</si>
  <si>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</si>
  <si>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</si>
  <si>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</si>
  <si>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</si>
  <si>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</si>
  <si>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</si>
  <si>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</si>
  <si>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</si>
  <si>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</si>
  <si>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</si>
  <si>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</si>
  <si>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</si>
  <si>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</si>
  <si>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</si>
  <si>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</si>
  <si>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</si>
  <si>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</si>
  <si>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</si>
  <si>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</si>
  <si>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</si>
  <si>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</si>
  <si>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</si>
  <si>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</si>
  <si>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</si>
  <si>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</si>
  <si>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</si>
  <si>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</si>
  <si>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</si>
  <si>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</si>
  <si>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</si>
  <si>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</si>
  <si>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</si>
  <si>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</si>
  <si>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</si>
  <si>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</si>
  <si>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</si>
  <si>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</si>
  <si>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</si>
  <si>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</si>
  <si>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</si>
  <si>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</si>
  <si>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</si>
  <si>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</si>
  <si>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</si>
  <si>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</si>
  <si>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</si>
  <si>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</si>
  <si>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</si>
  <si>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</si>
  <si>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</si>
  <si>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</si>
  <si>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</si>
  <si>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</si>
  <si>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</si>
  <si>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</si>
  <si>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</si>
  <si>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</si>
  <si>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</si>
  <si>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</si>
  <si>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</si>
  <si>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</si>
  <si>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</si>
  <si>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</si>
  <si>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</si>
  <si>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</si>
  <si>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</si>
  <si>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</si>
  <si>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</si>
  <si>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</si>
  <si>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</si>
  <si>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</si>
  <si>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</si>
  <si>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</si>
  <si>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</si>
  <si>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</si>
  <si>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</si>
  <si>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</si>
  <si>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</si>
  <si>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</si>
  <si>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</si>
  <si>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</si>
  <si>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</si>
  <si>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</si>
  <si>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</si>
  <si>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</si>
  <si>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</si>
  <si>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</si>
  <si>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</si>
  <si>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</si>
  <si>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</si>
  <si>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</si>
  <si>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</si>
  <si>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</si>
  <si>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</si>
  <si>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</si>
  <si>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</si>
  <si>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</si>
  <si>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</si>
  <si>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</si>
  <si>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</si>
  <si>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</si>
  <si>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</si>
  <si>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</si>
  <si>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</si>
  <si>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</si>
  <si>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</si>
  <si>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</si>
  <si>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</si>
  <si>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</si>
  <si>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</si>
  <si>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</si>
  <si>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</si>
  <si>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</si>
  <si>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</si>
  <si>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</si>
  <si>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</si>
  <si>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</si>
  <si>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</si>
  <si>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</si>
  <si>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</si>
  <si>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</si>
  <si>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</si>
  <si>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</si>
  <si>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</si>
  <si>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</si>
  <si>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</si>
  <si>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</si>
  <si>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</si>
  <si>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</si>
  <si>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</si>
  <si>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</si>
  <si>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</si>
  <si>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</si>
  <si>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</si>
  <si>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</si>
  <si>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</si>
  <si>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</si>
  <si>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</si>
  <si>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</si>
  <si>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</si>
  <si>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</si>
  <si>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</si>
  <si>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</si>
  <si>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</si>
  <si>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</si>
  <si>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</si>
  <si>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</si>
  <si>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</si>
  <si>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</si>
  <si>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</si>
  <si>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</si>
  <si>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</si>
  <si>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</si>
  <si>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</si>
  <si>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</si>
  <si>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</si>
  <si>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</si>
  <si>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</si>
  <si>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</si>
  <si>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</si>
  <si>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</si>
  <si>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</si>
  <si>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</si>
  <si>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</si>
  <si>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</si>
  <si>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</si>
  <si>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</si>
  <si>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</si>
  <si>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</si>
  <si>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</si>
  <si>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</si>
  <si>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</si>
  <si>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</si>
  <si>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</si>
  <si>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</si>
  <si>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</si>
  <si>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</si>
  <si>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</si>
  <si>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</si>
  <si>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</si>
  <si>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</si>
  <si>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</si>
  <si>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</si>
  <si>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</si>
  <si>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</si>
  <si>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</si>
  <si>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</si>
  <si>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</si>
  <si>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</si>
  <si>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</si>
  <si>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</si>
  <si>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</si>
  <si>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</si>
  <si>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</si>
  <si>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</si>
  <si>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</si>
  <si>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</si>
  <si>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</si>
  <si>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</si>
  <si>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</si>
  <si>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</si>
  <si>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</si>
  <si>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</si>
  <si>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</si>
  <si>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</si>
  <si>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</si>
  <si>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</si>
  <si>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</si>
  <si>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</si>
  <si>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</si>
  <si>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</si>
  <si>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</si>
  <si>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</si>
  <si>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</si>
  <si>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</si>
  <si>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</si>
  <si>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</si>
  <si>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</si>
  <si>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</si>
  <si>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</si>
  <si>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</si>
  <si>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</si>
  <si>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</si>
  <si>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</si>
  <si>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</si>
  <si>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</si>
  <si>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</si>
  <si>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</si>
  <si>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</si>
  <si>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</si>
  <si>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</si>
  <si>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</si>
  <si>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</si>
  <si>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</si>
  <si>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</si>
  <si>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</si>
  <si>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</si>
  <si>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</si>
  <si>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</si>
  <si>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</si>
  <si>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</si>
  <si>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</si>
  <si>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</si>
  <si>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</si>
  <si>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</si>
  <si>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</si>
  <si>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</si>
  <si>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</si>
  <si>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</si>
  <si>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</si>
  <si>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</si>
  <si>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</si>
  <si>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</si>
  <si>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</si>
  <si>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</si>
  <si>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</si>
  <si>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</si>
  <si>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</si>
  <si>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</si>
  <si>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</si>
  <si>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</si>
  <si>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</si>
  <si>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</si>
  <si>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</si>
  <si>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</si>
  <si>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</si>
  <si>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</si>
  <si>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</si>
  <si>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</si>
  <si>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</si>
  <si>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</si>
  <si>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</si>
  <si>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</si>
  <si>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</si>
  <si>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</si>
  <si>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</si>
  <si>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</si>
  <si>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</si>
  <si>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</si>
  <si>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</si>
  <si>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</si>
  <si>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</si>
  <si>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</si>
  <si>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</si>
  <si>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</si>
  <si>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</si>
  <si>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</si>
  <si>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</si>
  <si>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</si>
  <si>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</si>
  <si>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</si>
  <si>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</si>
  <si>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</si>
  <si>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</si>
  <si>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</si>
  <si>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</si>
  <si>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</si>
  <si>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</si>
  <si>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</si>
  <si>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</si>
  <si>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</si>
  <si>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</si>
  <si>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</si>
  <si>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</si>
  <si>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</si>
  <si>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</si>
  <si>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</si>
  <si>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</si>
  <si>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</si>
  <si>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</si>
  <si>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</si>
  <si>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</si>
  <si>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</si>
  <si>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</si>
  <si>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</si>
  <si>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</si>
  <si>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</si>
  <si>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</si>
  <si>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</si>
  <si>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</si>
  <si>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</si>
  <si>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</si>
  <si>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</si>
  <si>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</si>
  <si>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</si>
  <si>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</si>
  <si>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</si>
  <si>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</si>
  <si>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</si>
  <si>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</si>
  <si>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</si>
  <si>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</si>
  <si>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</si>
  <si>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</si>
  <si>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</si>
  <si>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</si>
  <si>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</si>
  <si>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</si>
  <si>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</si>
  <si>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</si>
  <si>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</si>
  <si>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</si>
  <si>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</si>
  <si>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</si>
  <si>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</si>
  <si>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</si>
  <si>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</si>
  <si>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</si>
  <si>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</si>
  <si>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</si>
  <si>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</si>
  <si>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</si>
  <si>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</si>
  <si>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</si>
  <si>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</si>
  <si>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</si>
  <si>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</si>
  <si>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</si>
  <si>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</si>
  <si>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</si>
  <si>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</si>
  <si>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</si>
  <si>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</si>
  <si>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</si>
  <si>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</si>
  <si>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</si>
  <si>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</si>
  <si>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</si>
  <si>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</si>
  <si>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</si>
  <si>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</si>
  <si>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</si>
  <si>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</si>
  <si>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</si>
  <si>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</si>
  <si>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</si>
  <si>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</si>
  <si>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</si>
  <si>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</si>
  <si>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</si>
  <si>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</si>
  <si>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</si>
  <si>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</si>
  <si>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</si>
  <si>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</si>
  <si>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</si>
  <si>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</si>
  <si>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</si>
  <si>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</si>
  <si>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</si>
  <si>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</si>
  <si>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</si>
  <si>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</si>
  <si>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</si>
  <si>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</si>
  <si>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</si>
  <si>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</si>
  <si>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</si>
  <si>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</si>
  <si>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</si>
  <si>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</si>
  <si>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</si>
  <si>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</si>
  <si>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</si>
  <si>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</si>
  <si>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</si>
  <si>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</si>
  <si>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</si>
  <si>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</si>
  <si>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</si>
  <si>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</si>
  <si>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</si>
  <si>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</si>
  <si>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</si>
  <si>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</si>
  <si>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</si>
  <si>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</si>
  <si>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</si>
  <si>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</si>
  <si>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</si>
  <si>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</si>
  <si>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</si>
  <si>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</si>
  <si>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</si>
  <si>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</si>
  <si>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</si>
  <si>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</si>
  <si>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</si>
  <si>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</si>
  <si>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</si>
  <si>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</si>
  <si>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</si>
  <si>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</si>
  <si>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</si>
  <si>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</si>
  <si>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</si>
  <si>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</si>
  <si>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</si>
  <si>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</si>
  <si>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</si>
  <si>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</si>
  <si>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</si>
  <si>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</si>
  <si>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</si>
  <si>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</si>
  <si>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</si>
  <si>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</si>
  <si>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</si>
  <si>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</si>
  <si>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</si>
  <si>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</si>
  <si>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</si>
  <si>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</si>
  <si>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</si>
  <si>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</si>
  <si>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</si>
  <si>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</si>
  <si>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</si>
  <si>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</si>
  <si>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</si>
  <si>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</si>
  <si>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</si>
  <si>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</si>
  <si>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</si>
  <si>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</si>
  <si>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</si>
  <si>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</si>
  <si>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</si>
  <si>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</si>
  <si>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</si>
  <si>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</si>
  <si>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</si>
  <si>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</si>
  <si>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</si>
  <si>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</si>
  <si>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</si>
  <si>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</si>
  <si>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</si>
  <si>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</si>
  <si>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</si>
  <si>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</si>
  <si>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</si>
  <si>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</si>
  <si>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</si>
  <si>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</si>
  <si>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</si>
  <si>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</si>
  <si>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</si>
  <si>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</si>
  <si>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</si>
  <si>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</si>
  <si>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</si>
  <si>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</si>
  <si>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</si>
  <si>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</si>
  <si>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</si>
  <si>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</si>
  <si>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</si>
  <si>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</si>
  <si>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</si>
  <si>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</si>
  <si>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</si>
  <si>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</si>
  <si>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</si>
  <si>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</si>
  <si>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</si>
  <si>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</si>
  <si>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</si>
  <si>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</si>
  <si>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</si>
  <si>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</si>
  <si>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</si>
  <si>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</si>
  <si>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</si>
  <si>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</si>
  <si>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</si>
  <si>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</si>
  <si>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</si>
  <si>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</si>
  <si>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</si>
  <si>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</si>
  <si>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</si>
  <si>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</si>
  <si>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</si>
  <si>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</si>
  <si>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</si>
  <si>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</si>
  <si>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</si>
  <si>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</si>
  <si>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</si>
  <si>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</si>
  <si>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</si>
  <si>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</si>
  <si>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</si>
  <si>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</si>
  <si>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</si>
  <si>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</si>
  <si>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</si>
  <si>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</si>
  <si>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</si>
  <si>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</si>
  <si>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</si>
  <si>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</si>
  <si>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</si>
  <si>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</si>
  <si>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</si>
  <si>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</si>
  <si>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</si>
  <si>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</si>
  <si>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</si>
  <si>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</si>
  <si>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</si>
  <si>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</si>
  <si>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</si>
  <si>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</si>
  <si>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</si>
  <si>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</si>
  <si>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</si>
  <si>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</si>
  <si>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</si>
  <si>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</si>
  <si>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</si>
  <si>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</si>
  <si>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</si>
  <si>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</si>
  <si>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</si>
  <si>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</si>
  <si>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</si>
  <si>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</si>
  <si>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</si>
  <si>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</si>
  <si>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</si>
  <si>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</si>
  <si>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</si>
  <si>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</si>
  <si>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</si>
  <si>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</si>
  <si>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</si>
  <si>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</si>
  <si>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</si>
  <si>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</si>
  <si>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</si>
  <si>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</si>
  <si>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</si>
  <si>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</si>
  <si>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</si>
  <si>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</si>
  <si>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</si>
  <si>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</si>
  <si>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</si>
  <si>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</si>
  <si>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</si>
  <si>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</si>
  <si>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</si>
  <si>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</si>
  <si>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</si>
  <si>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</si>
  <si>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</si>
  <si>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</si>
  <si>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</si>
  <si>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</si>
  <si>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</si>
  <si>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</si>
  <si>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</si>
  <si>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</si>
  <si>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</si>
  <si>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</si>
  <si>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</si>
  <si>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</si>
  <si>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</si>
  <si>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</si>
  <si>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</si>
  <si>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</si>
  <si>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</si>
  <si>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</si>
  <si>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</si>
  <si>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</si>
  <si>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</si>
  <si>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</si>
  <si>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</si>
  <si>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</si>
  <si>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</si>
  <si>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</si>
  <si>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</si>
  <si>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</si>
  <si>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</si>
  <si>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</si>
  <si>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</si>
  <si>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</si>
  <si>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</si>
  <si>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</si>
  <si>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</si>
  <si>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</si>
  <si>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</si>
  <si>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</si>
  <si>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</si>
  <si>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</si>
  <si>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</si>
  <si>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</si>
  <si>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</si>
  <si>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</si>
  <si>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</si>
  <si>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</si>
  <si>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</si>
  <si>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</si>
  <si>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</si>
  <si>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</si>
  <si>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</si>
  <si>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</si>
  <si>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</si>
  <si>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</si>
  <si>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</si>
  <si>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</si>
  <si>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</si>
  <si>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</si>
  <si>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</si>
  <si>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</si>
  <si>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</si>
  <si>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</si>
  <si>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</si>
  <si>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</si>
  <si>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</si>
  <si>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</si>
  <si>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</si>
  <si>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</si>
  <si>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</si>
  <si>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</si>
  <si>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</si>
  <si>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</si>
  <si>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</si>
  <si>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</si>
  <si>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</si>
  <si>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</si>
  <si>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</si>
  <si>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</si>
  <si>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</si>
  <si>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</si>
  <si>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</si>
  <si>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</si>
  <si>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</si>
  <si>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</si>
  <si>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</si>
  <si>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</si>
  <si>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</si>
  <si>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</si>
  <si>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</si>
  <si>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</si>
  <si>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</si>
  <si>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</si>
  <si>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</si>
  <si>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</si>
  <si>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</si>
  <si>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</si>
  <si>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</si>
  <si>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</si>
  <si>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</si>
  <si>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</si>
  <si>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</si>
  <si>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</si>
  <si>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</si>
  <si>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</si>
  <si>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</si>
  <si>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</si>
  <si>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</si>
  <si>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</si>
  <si>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</si>
  <si>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</si>
  <si>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</si>
  <si>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</si>
  <si>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</si>
  <si>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</si>
  <si>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</si>
  <si>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</si>
  <si>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</si>
  <si>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</si>
  <si>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</si>
  <si>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</si>
  <si>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</si>
  <si>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</si>
  <si>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</si>
  <si>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</si>
  <si>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</si>
  <si>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</si>
  <si>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</si>
  <si>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</si>
  <si>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</si>
  <si>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</si>
  <si>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</si>
  <si>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</si>
  <si>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</si>
  <si>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</si>
  <si>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</si>
  <si>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</si>
  <si>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</si>
  <si>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</si>
  <si>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</si>
  <si>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</si>
  <si>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</si>
  <si>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</si>
  <si>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</si>
  <si>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</si>
  <si>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</si>
  <si>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</si>
  <si>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</si>
  <si>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</si>
  <si>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</si>
  <si>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</si>
  <si>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</si>
  <si>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</si>
  <si>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</si>
  <si>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</si>
  <si>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</si>
  <si>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</si>
  <si>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</si>
  <si>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</si>
  <si>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</si>
  <si>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</si>
  <si>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</si>
  <si>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</si>
  <si>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</si>
  <si>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</si>
  <si>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</si>
  <si>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</si>
  <si>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</si>
  <si>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</si>
  <si>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</si>
  <si>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</si>
  <si>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</si>
  <si>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</si>
  <si>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</si>
  <si>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</si>
  <si>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</si>
  <si>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</si>
  <si>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</si>
  <si>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</si>
  <si>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</si>
  <si>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</si>
  <si>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</si>
  <si>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</si>
  <si>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</si>
  <si>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</si>
  <si>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</si>
  <si>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</si>
  <si>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</si>
  <si>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</si>
  <si>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</si>
  <si>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</si>
  <si>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</si>
  <si>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</si>
  <si>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</si>
  <si>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</si>
  <si>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</si>
  <si>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</si>
  <si>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</si>
  <si>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</si>
  <si>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</si>
  <si>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</si>
  <si>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</si>
  <si>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</si>
  <si>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</si>
  <si>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</si>
  <si>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</si>
  <si>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</si>
  <si>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</si>
  <si>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</si>
  <si>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</si>
  <si>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</si>
  <si>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</si>
  <si>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</si>
  <si>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</si>
  <si>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</si>
  <si>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</si>
  <si>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</si>
  <si>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</si>
  <si>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</si>
  <si>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</si>
  <si>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</si>
  <si>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</si>
  <si>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</si>
  <si>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</si>
  <si>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</si>
  <si>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</si>
  <si>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</si>
  <si>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</si>
  <si>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</si>
  <si>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</si>
  <si>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</si>
  <si>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</si>
  <si>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</si>
  <si>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</si>
  <si>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</si>
  <si>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</si>
  <si>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</si>
  <si>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</si>
  <si>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</si>
  <si>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</si>
  <si>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</si>
  <si>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</si>
  <si>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</si>
  <si>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</si>
  <si>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</si>
  <si>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</si>
  <si>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</si>
  <si>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</si>
  <si>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</si>
  <si>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</si>
  <si>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</si>
  <si>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</si>
  <si>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</si>
  <si>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</si>
  <si>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</si>
  <si>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</si>
  <si>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</si>
  <si>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</si>
  <si>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</si>
  <si>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</si>
  <si>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</si>
  <si>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</si>
  <si>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</si>
  <si>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</si>
  <si>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</si>
  <si>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</si>
  <si>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</si>
  <si>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</si>
  <si>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</si>
  <si>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</si>
  <si>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</si>
  <si>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</si>
  <si>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</si>
  <si>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</si>
  <si>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</si>
  <si>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</si>
  <si>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</si>
  <si>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</si>
  <si>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</si>
  <si>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</si>
  <si>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</si>
  <si>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</si>
  <si>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</si>
  <si>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</si>
  <si>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</si>
  <si>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</si>
  <si>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</si>
  <si>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</si>
  <si>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</si>
  <si>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</si>
  <si>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</si>
  <si>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</si>
  <si>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</si>
  <si>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</si>
  <si>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</si>
  <si>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</si>
  <si>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</si>
  <si>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</si>
  <si>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</si>
  <si>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</si>
  <si>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</si>
  <si>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</si>
  <si>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</si>
  <si>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</si>
  <si>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</si>
  <si>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</si>
  <si>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</si>
  <si>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</si>
  <si>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</si>
  <si>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</si>
  <si>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</si>
  <si>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</si>
  <si>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</si>
  <si>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</si>
  <si>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</si>
  <si>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</si>
  <si>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</si>
  <si>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</si>
  <si>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</si>
  <si>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</si>
  <si>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</si>
  <si>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</si>
  <si>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</si>
  <si>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</si>
  <si>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</si>
  <si>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</si>
  <si>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</si>
  <si>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</si>
  <si>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</si>
  <si>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</si>
  <si>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</si>
  <si>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</si>
  <si>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</si>
  <si>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</si>
  <si>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</si>
  <si>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</si>
  <si>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</si>
  <si>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</si>
  <si>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</si>
  <si>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</si>
  <si>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</si>
  <si>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</si>
  <si>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</si>
  <si>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</si>
  <si>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</si>
  <si>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</si>
  <si>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</si>
  <si>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</si>
  <si>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</si>
  <si>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</si>
  <si>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</si>
  <si>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</si>
  <si>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</si>
  <si>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</si>
  <si>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</si>
  <si>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</si>
  <si>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</si>
  <si>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</si>
  <si>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</si>
  <si>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</si>
  <si>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</si>
  <si>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</si>
  <si>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</si>
  <si>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</si>
  <si>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</si>
  <si>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</si>
  <si>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</si>
  <si>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</si>
  <si>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</si>
  <si>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</si>
  <si>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</si>
  <si>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</si>
  <si>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</si>
  <si>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</si>
  <si>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</si>
  <si>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</si>
  <si>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</si>
  <si>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</si>
  <si>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</si>
  <si>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</si>
  <si>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</si>
  <si>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</si>
  <si>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</si>
  <si>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</si>
  <si>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</si>
  <si>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</si>
  <si>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</si>
  <si>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</si>
  <si>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</si>
  <si>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</si>
  <si>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</si>
  <si>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</si>
  <si>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</si>
  <si>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</si>
  <si>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</si>
  <si>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</si>
  <si>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</si>
  <si>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</si>
  <si>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</si>
  <si>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</si>
  <si>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</si>
  <si>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</si>
  <si>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</si>
  <si>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</si>
  <si>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</si>
  <si>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</si>
  <si>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</si>
  <si>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</si>
  <si>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</si>
  <si>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</si>
  <si>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</si>
  <si>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</si>
  <si>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</si>
  <si>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</si>
  <si>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</si>
  <si>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</si>
  <si>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</si>
  <si>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</si>
  <si>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</si>
  <si>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</si>
  <si>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</si>
  <si>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</si>
  <si>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</si>
  <si>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</si>
  <si>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</si>
  <si>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</si>
  <si>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</si>
  <si>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</si>
  <si>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</si>
  <si>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</si>
  <si>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</si>
  <si>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</si>
  <si>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</si>
  <si>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</si>
  <si>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</si>
  <si>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</si>
  <si>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</si>
  <si>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</si>
  <si>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</si>
  <si>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</si>
  <si>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</si>
  <si>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</si>
  <si>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</si>
  <si>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</si>
  <si>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</si>
  <si>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</si>
  <si>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</si>
  <si>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</si>
  <si>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</si>
  <si>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</si>
  <si>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</si>
  <si>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</si>
  <si>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</si>
  <si>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</si>
  <si>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</si>
  <si>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</si>
  <si>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</si>
  <si>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</si>
  <si>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</si>
  <si>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</si>
  <si>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</si>
  <si>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</si>
  <si>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</si>
  <si>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</si>
  <si>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</si>
  <si>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</si>
  <si>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</si>
  <si>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</si>
  <si>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</si>
  <si>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</si>
  <si>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</si>
  <si>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</si>
  <si>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</si>
  <si>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</si>
  <si>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</si>
  <si>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</si>
  <si>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</si>
  <si>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</si>
  <si>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</si>
  <si>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</si>
  <si>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</si>
  <si>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</si>
  <si>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</si>
  <si>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</si>
  <si>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</si>
  <si>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</si>
  <si>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</si>
  <si>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</si>
  <si>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</si>
  <si>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</si>
  <si>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</si>
  <si>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</si>
  <si>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</si>
  <si>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</si>
  <si>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</si>
  <si>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</si>
  <si>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</si>
  <si>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</si>
  <si>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</si>
  <si>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</si>
  <si>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</si>
  <si>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</si>
  <si>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</si>
  <si>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</si>
  <si>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</si>
  <si>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</si>
  <si>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</si>
  <si>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</si>
  <si>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</si>
  <si>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</si>
  <si>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</si>
  <si>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</si>
  <si>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</si>
  <si>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</si>
  <si>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</si>
  <si>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</si>
  <si>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</si>
  <si>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</si>
  <si>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</si>
  <si>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</si>
  <si>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</si>
  <si>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</si>
  <si>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</si>
  <si>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</si>
  <si>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</si>
  <si>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</si>
  <si>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</si>
  <si>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</si>
  <si>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</si>
  <si>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</si>
  <si>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</si>
  <si>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</si>
  <si>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</si>
  <si>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</si>
  <si>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</si>
  <si>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</si>
  <si>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</si>
  <si>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</si>
  <si>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</si>
  <si>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</si>
  <si>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</si>
  <si>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</si>
  <si>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</si>
  <si>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</si>
  <si>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</si>
  <si>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</si>
  <si>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</si>
  <si>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</si>
  <si>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</si>
  <si>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</si>
  <si>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</si>
  <si>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</si>
  <si>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</si>
  <si>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</si>
  <si>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</si>
  <si>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</si>
  <si>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</si>
  <si>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</si>
  <si>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</si>
  <si>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</si>
  <si>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</si>
  <si>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</si>
  <si>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</si>
  <si>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</si>
  <si>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</si>
  <si>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</si>
  <si>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</si>
  <si>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</si>
  <si>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</si>
  <si>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</si>
  <si>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</si>
  <si>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</si>
  <si>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</si>
  <si>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</si>
  <si>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</si>
  <si>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</si>
  <si>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</si>
  <si>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</si>
  <si>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</si>
  <si>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</si>
  <si>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</si>
  <si>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</si>
  <si>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</si>
  <si>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</si>
  <si>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</si>
  <si>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</si>
  <si>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</si>
  <si>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</si>
  <si>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</si>
  <si>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</si>
  <si>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</si>
  <si>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</si>
  <si>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</si>
  <si>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</si>
  <si>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</si>
  <si>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</si>
  <si>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</si>
  <si>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</si>
  <si>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</si>
  <si>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</si>
  <si>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</si>
  <si>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</si>
  <si>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</si>
  <si>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</si>
  <si>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</si>
  <si>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</si>
  <si>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</si>
  <si>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</si>
  <si>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</si>
  <si>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</si>
  <si>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</si>
  <si>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</si>
  <si>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</si>
  <si>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</si>
  <si>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</si>
  <si>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</si>
  <si>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</si>
  <si>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</si>
  <si>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</si>
  <si>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</si>
  <si>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</si>
  <si>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</si>
  <si>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</si>
  <si>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</si>
  <si>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</si>
  <si>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</si>
  <si>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</si>
  <si>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</si>
  <si>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</si>
  <si>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</si>
  <si>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</si>
  <si>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</si>
  <si>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</si>
  <si>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</si>
  <si>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</si>
  <si>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</si>
  <si>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</si>
  <si>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</si>
  <si>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</si>
  <si>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</si>
  <si>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</si>
  <si>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</si>
  <si>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</si>
  <si>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</si>
  <si>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</si>
  <si>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</si>
  <si>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</si>
  <si>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</si>
  <si>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</si>
  <si>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</si>
  <si>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</si>
  <si>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</si>
  <si>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</si>
  <si>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</si>
  <si>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</si>
  <si>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</si>
  <si>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</si>
  <si>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</si>
  <si>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</si>
  <si>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</si>
  <si>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</si>
  <si>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</si>
  <si>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</si>
  <si>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</si>
  <si>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</si>
  <si>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</si>
  <si>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</si>
  <si>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</si>
  <si>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</si>
  <si>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</si>
  <si>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</si>
  <si>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</si>
  <si>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</si>
  <si>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</si>
  <si>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</si>
  <si>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</si>
  <si>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</si>
  <si>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</si>
  <si>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</si>
  <si>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</si>
  <si>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</si>
  <si>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</si>
  <si>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</si>
  <si>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</si>
  <si>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</si>
  <si>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</si>
  <si>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</si>
  <si>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</si>
  <si>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</si>
  <si>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</si>
  <si>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</si>
  <si>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</si>
  <si>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</si>
  <si>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</si>
  <si>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</si>
  <si>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</si>
  <si>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</si>
  <si>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</si>
  <si>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</si>
  <si>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</si>
  <si>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</si>
  <si>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</si>
  <si>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</si>
  <si>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</si>
  <si>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</si>
  <si>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</si>
  <si>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</si>
  <si>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</si>
  <si>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</si>
  <si>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</si>
  <si>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</si>
  <si>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</si>
  <si>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</si>
  <si>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</si>
  <si>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</si>
  <si>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</si>
  <si>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</si>
  <si>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</si>
  <si>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</si>
  <si>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</si>
  <si>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</si>
  <si>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</si>
  <si>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</si>
  <si>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</si>
  <si>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</si>
  <si>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</si>
  <si>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</si>
  <si>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</si>
  <si>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</si>
  <si>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</si>
  <si>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</si>
  <si>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</si>
  <si>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</si>
  <si>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</si>
  <si>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</si>
  <si>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</si>
  <si>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</si>
  <si>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</si>
  <si>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</si>
  <si>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</si>
  <si>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</si>
  <si>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</si>
  <si>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</si>
  <si>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</si>
  <si>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</si>
  <si>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</si>
  <si>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</si>
  <si>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</si>
  <si>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</si>
  <si>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</si>
  <si>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</si>
  <si>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</si>
  <si>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</si>
  <si>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</si>
  <si>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</si>
  <si>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</si>
  <si>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</si>
  <si>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</si>
  <si>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</si>
  <si>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</si>
  <si>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</si>
  <si>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</si>
  <si>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</si>
  <si>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</si>
  <si>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</si>
  <si>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</si>
  <si>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</si>
  <si>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</si>
  <si>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</si>
  <si>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</si>
  <si>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</si>
  <si>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</si>
  <si>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</si>
  <si>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</si>
  <si>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</si>
  <si>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</si>
  <si>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</si>
  <si>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</si>
  <si>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</si>
  <si>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</si>
  <si>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</si>
  <si>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</si>
  <si>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</si>
  <si>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</si>
  <si>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</si>
  <si>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</si>
  <si>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</si>
  <si>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</si>
  <si>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</si>
  <si>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</si>
  <si>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</si>
  <si>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</si>
  <si>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</si>
  <si>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</si>
  <si>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</si>
  <si>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</si>
  <si>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</si>
  <si>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</si>
  <si>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</si>
  <si>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</si>
  <si>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</si>
  <si>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</si>
  <si>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</si>
  <si>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</si>
  <si>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</si>
  <si>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</si>
  <si>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</si>
  <si>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</si>
  <si>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</si>
  <si>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</si>
  <si>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</si>
  <si>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</si>
  <si>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</si>
  <si>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</si>
  <si>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</si>
  <si>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</si>
  <si>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</si>
  <si>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</si>
  <si>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</si>
  <si>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</si>
  <si>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</si>
  <si>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</si>
  <si>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</si>
  <si>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</si>
  <si>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</si>
  <si>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</si>
  <si>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</si>
  <si>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</si>
  <si>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</si>
  <si>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</si>
  <si>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</si>
  <si>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</si>
  <si>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</si>
  <si>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</si>
  <si>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</si>
  <si>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</si>
  <si>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</si>
  <si>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</si>
  <si>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</si>
  <si>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</si>
  <si>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</si>
  <si>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</si>
  <si>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</si>
  <si>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</si>
  <si>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</si>
  <si>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</si>
  <si>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</si>
  <si>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</si>
  <si>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</si>
  <si>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</si>
  <si>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</si>
  <si>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</si>
  <si>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</si>
  <si>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</si>
  <si>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</si>
  <si>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</si>
  <si>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</si>
  <si>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</si>
  <si>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</si>
  <si>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</si>
  <si>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</si>
  <si>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</si>
  <si>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</si>
  <si>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</si>
  <si>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</si>
  <si>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</si>
  <si>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</si>
  <si>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</si>
  <si>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</si>
  <si>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</si>
  <si>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</si>
  <si>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</si>
  <si>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</si>
  <si>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</si>
  <si>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</si>
  <si>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</si>
  <si>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</si>
  <si>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</si>
  <si>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</si>
  <si>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</si>
  <si>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</si>
  <si>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</si>
  <si>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</si>
  <si>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</si>
  <si>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</si>
  <si>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</si>
  <si>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</si>
  <si>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</si>
  <si>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</si>
  <si>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</si>
  <si>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</si>
  <si>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</si>
  <si>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</si>
  <si>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</si>
  <si>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</si>
  <si>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</si>
  <si>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</si>
  <si>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</si>
  <si>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</si>
  <si>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</si>
  <si>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</si>
  <si>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</si>
  <si>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</si>
  <si>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</si>
  <si>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</si>
  <si>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</si>
  <si>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</si>
  <si>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</si>
  <si>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</si>
  <si>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</si>
  <si>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</si>
  <si>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</si>
  <si>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</si>
  <si>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</si>
  <si>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</si>
  <si>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</si>
  <si>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</si>
  <si>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</si>
  <si>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</si>
  <si>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</si>
  <si>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</si>
  <si>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</si>
  <si>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</si>
  <si>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</si>
  <si>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</si>
  <si>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</si>
  <si>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</si>
  <si>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</si>
  <si>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</si>
  <si>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</si>
  <si>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</si>
  <si>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</si>
  <si>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</si>
  <si>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</si>
  <si>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</si>
  <si>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</si>
  <si>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</si>
  <si>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</si>
  <si>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</si>
  <si>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</si>
  <si>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</si>
  <si>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</si>
  <si>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</si>
  <si>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</si>
  <si>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</si>
  <si>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</si>
  <si>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</si>
  <si>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</si>
  <si>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</si>
  <si>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</si>
  <si>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</si>
  <si>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</si>
  <si>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</si>
  <si>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</si>
  <si>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</si>
  <si>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</si>
  <si>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</si>
  <si>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</si>
  <si>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</si>
  <si>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</si>
  <si>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</si>
  <si>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</si>
  <si>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</si>
  <si>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</si>
  <si>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</si>
  <si>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</si>
  <si>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</si>
  <si>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</si>
  <si>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</si>
  <si>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</si>
  <si>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</si>
  <si>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</si>
  <si>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</si>
  <si>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</si>
  <si>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</si>
  <si>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</si>
  <si>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</si>
  <si>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</si>
  <si>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</si>
  <si>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</si>
  <si>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</si>
  <si>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</si>
  <si>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</si>
  <si>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</si>
  <si>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</si>
  <si>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</si>
  <si>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</si>
  <si>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</si>
  <si>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</si>
  <si>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</si>
  <si>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</si>
  <si>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</si>
  <si>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</si>
  <si>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Column Labels</t>
  </si>
  <si>
    <t>Grand Total</t>
  </si>
  <si>
    <t>Row Labels</t>
  </si>
  <si>
    <t>Count of outcomes</t>
  </si>
  <si>
    <t>(All)</t>
  </si>
  <si>
    <t>Date Created Conversion</t>
  </si>
  <si>
    <t>Date 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</si>
  <si>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</si>
  <si>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</si>
  <si>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</si>
  <si>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</si>
  <si>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</si>
  <si>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</si>
  <si>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</si>
  <si>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</si>
  <si>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</si>
  <si>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</si>
  <si>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</si>
  <si>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</si>
  <si>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</si>
  <si>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</si>
  <si>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</si>
  <si>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</si>
  <si>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</si>
  <si>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</si>
  <si>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</si>
  <si>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</si>
  <si>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</si>
  <si>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</si>
  <si>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</si>
  <si>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Median of Goal</t>
  </si>
  <si>
    <t>Median of Pledged</t>
  </si>
  <si>
    <t>Parent Category</t>
  </si>
  <si>
    <t>Mean of Goal</t>
  </si>
  <si>
    <t>Mean of Pledged</t>
  </si>
  <si>
    <t>Standard Deviation of Goal</t>
  </si>
  <si>
    <t>Upper Quartile of Goal</t>
  </si>
  <si>
    <t>IQR of Goal</t>
  </si>
  <si>
    <t>Standard Deviation of Pledged</t>
  </si>
  <si>
    <t>Upper Quartile of Pledged</t>
  </si>
  <si>
    <t>IQR of Pledged</t>
  </si>
  <si>
    <t>Lower Quartile of Goal</t>
  </si>
  <si>
    <t>Lower Quartile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</si>
</sst>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5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3" borderId="1" xfId="0" applyFont="1" applyFill="1" applyBorder="1"/>
    <xf numFmtId="0" fontId="0" fillId="3" borderId="2" xfId="0" applyFont="1" applyFill="1" applyBorder="1"/>
    <xf numFmtId="0" fontId="0" fillId="0" borderId="1" xfId="0" applyFont="1" applyBorder="1"/>
    <xf numFmtId="0" fontId="0" fillId="0" borderId="2" xfId="0" applyFont="1" applyBorder="1"/>
    <xf numFmtId="9" fontId="0" fillId="0" borderId="0" xfId="1" applyFont="1"/>
    <xf numFmtId="9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vertical="top"/>
    </xf>
    <xf numFmtId="0" fontId="0" fillId="3" borderId="2" xfId="0" applyFont="1" applyFill="1" applyBorder="1" applyAlignment="1">
      <alignment wrapText="1"/>
    </xf>
    <xf numFmtId="164" fontId="0" fillId="3" borderId="2" xfId="0" applyNumberFormat="1" applyFont="1" applyFill="1" applyBorder="1"/>
    <xf numFmtId="44" fontId="0" fillId="3" borderId="2" xfId="0" applyNumberFormat="1" applyFont="1" applyFill="1" applyBorder="1"/>
    <xf numFmtId="9" fontId="0" fillId="3" borderId="2" xfId="0" applyNumberFormat="1" applyFont="1" applyFill="1" applyBorder="1"/>
    <xf numFmtId="14" fontId="0" fillId="3" borderId="2" xfId="0" applyNumberFormat="1" applyFont="1" applyFill="1" applyBorder="1"/>
    <xf numFmtId="14" fontId="0" fillId="3" borderId="3" xfId="0" applyNumberFormat="1" applyFont="1" applyFill="1" applyBorder="1"/>
    <xf numFmtId="0" fontId="0" fillId="0" borderId="2" xfId="0" applyFont="1" applyBorder="1" applyAlignment="1">
      <alignment wrapText="1"/>
    </xf>
    <xf numFmtId="164" fontId="0" fillId="0" borderId="2" xfId="0" applyNumberFormat="1" applyFont="1" applyBorder="1"/>
    <xf numFmtId="44" fontId="0" fillId="0" borderId="2" xfId="0" applyNumberFormat="1" applyFont="1" applyBorder="1"/>
    <xf numFmtId="9" fontId="0" fillId="0" borderId="2" xfId="0" applyNumberFormat="1" applyFont="1" applyBorder="1"/>
    <xf numFmtId="14" fontId="0" fillId="0" borderId="2" xfId="0" applyNumberFormat="1" applyFont="1" applyBorder="1"/>
    <xf numFmtId="14" fontId="0" fillId="0" borderId="3" xfId="0" applyNumberFormat="1" applyFont="1" applyBorder="1"/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 wrapText="1"/>
    </xf>
    <xf numFmtId="164" fontId="3" fillId="2" borderId="2" xfId="0" applyNumberFormat="1" applyFont="1" applyFill="1" applyBorder="1" applyAlignment="1">
      <alignment horizontal="center"/>
    </xf>
    <xf numFmtId="44" fontId="3" fillId="2" borderId="2" xfId="0" applyNumberFormat="1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14" fontId="3" fillId="2" borderId="2" xfId="0" applyNumberFormat="1" applyFont="1" applyFill="1" applyBorder="1" applyAlignment="1">
      <alignment horizontal="center"/>
    </xf>
    <xf numFmtId="14" fontId="3" fillId="2" borderId="3" xfId="0" applyNumberFormat="1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 wrapText="1"/>
    </xf>
    <xf numFmtId="164" fontId="3" fillId="2" borderId="4" xfId="0" applyNumberFormat="1" applyFont="1" applyFill="1" applyBorder="1" applyAlignment="1">
      <alignment horizontal="center"/>
    </xf>
    <xf numFmtId="44" fontId="3" fillId="2" borderId="4" xfId="0" applyNumberFormat="1" applyFont="1" applyFill="1" applyBorder="1" applyAlignment="1">
      <alignment horizontal="center"/>
    </xf>
    <xf numFmtId="14" fontId="3" fillId="2" borderId="4" xfId="0" applyNumberFormat="1" applyFont="1" applyFill="1" applyBorder="1" applyAlignment="1">
      <alignment horizontal="center"/>
    </xf>
    <xf numFmtId="0" fontId="0" fillId="0" borderId="5" xfId="0" applyFont="1" applyBorder="1"/>
    <xf numFmtId="0" fontId="0" fillId="0" borderId="5" xfId="0" applyFont="1" applyBorder="1" applyAlignment="1">
      <alignment wrapText="1"/>
    </xf>
    <xf numFmtId="164" fontId="0" fillId="0" borderId="5" xfId="0" applyNumberFormat="1" applyFont="1" applyBorder="1"/>
    <xf numFmtId="44" fontId="0" fillId="0" borderId="5" xfId="0" applyNumberFormat="1" applyFont="1" applyBorder="1"/>
    <xf numFmtId="9" fontId="0" fillId="0" borderId="5" xfId="0" applyNumberFormat="1" applyFont="1" applyBorder="1"/>
    <xf numFmtId="14" fontId="0" fillId="0" borderId="5" xfId="0" applyNumberFormat="1" applyFont="1" applyBorder="1"/>
  </cellXfs>
  <cellStyles count="2">
    <cellStyle name="Normal" xfId="0" builtinId="0"/>
    <cellStyle name="Percent" xfId="1" builtinId="5"/>
  </cellStyles>
  <dxfs count="44"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numFmt numFmtId="19" formatCode="yyyy/mm/dd"/>
    </dxf>
    <dxf>
      <numFmt numFmtId="19" formatCode="yyyy/mm/dd"/>
    </dxf>
    <dxf>
      <numFmt numFmtId="34" formatCode="_-&quot;$&quot;* #,##0.00_-;\-&quot;$&quot;* #,##0.00_-;_-&quot;$&quot;* &quot;-&quot;??_-;_-@_-"/>
    </dxf>
    <dxf>
      <numFmt numFmtId="13" formatCode="0%"/>
    </dxf>
    <dxf>
      <numFmt numFmtId="34" formatCode="_-&quot;$&quot;* #,##0.00_-;\-&quot;$&quot;* #,##0.00_-;_-&quot;$&quot;* &quot;-&quot;??_-;_-@_-"/>
    </dxf>
    <dxf>
      <numFmt numFmtId="16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yyyy/mm/dd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yyyy/mm/dd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$&quot;* #,##0.00_-;\-&quot;$&quot;* #,##0.00_-;_-&quot;$&quot;* &quot;-&quot;??_-;_-@_-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$&quot;* #,##0.00_-;\-&quot;$&quot;* #,##0.00_-;_-&quot;$&quot;* &quot;-&quot;??_-;_-@_-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.00_);_(&quot;$&quot;* \(#,##0.00\);_(&quot;$&quot;* &quot;-&quot;??_);_(@_)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Outcomes</a:t>
            </a:r>
          </a:p>
        </c:rich>
      </c:tx>
      <c:layout>
        <c:manualLayout>
          <c:xMode val="edge"/>
          <c:yMode val="edge"/>
          <c:x val="0.33232124095432597"/>
          <c:y val="7.8717666718395418E-2"/>
        </c:manualLayout>
      </c:layout>
      <c:overlay val="1"/>
      <c:spPr>
        <a:noFill/>
        <a:ln>
          <a:noFill/>
        </a:ln>
        <a:effectLst/>
      </c:sp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5F9-4FFA-916F-38C5B73B7956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5F9-4FFA-916F-38C5B73B7956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5F9-4FFA-916F-38C5B73B7956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5F9-4FFA-916F-38C5B73B7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2411744"/>
        <c:axId val="481203936"/>
      </c:barChart>
      <c:catAx>
        <c:axId val="47241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203936"/>
        <c:crosses val="autoZero"/>
        <c:auto val="1"/>
        <c:lblAlgn val="ctr"/>
        <c:lblOffset val="100"/>
        <c:noMultiLvlLbl val="0"/>
      </c:catAx>
      <c:valAx>
        <c:axId val="48120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41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BB-437D-88D4-3946FCBF29E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BB-437D-88D4-3946FCBF29E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BB-437D-88D4-3946FCBF29E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BB-437D-88D4-3946FCBF2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4239104"/>
        <c:axId val="622430848"/>
      </c:barChart>
      <c:catAx>
        <c:axId val="62423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430848"/>
        <c:crosses val="autoZero"/>
        <c:auto val="1"/>
        <c:lblAlgn val="ctr"/>
        <c:lblOffset val="100"/>
        <c:noMultiLvlLbl val="0"/>
      </c:catAx>
      <c:valAx>
        <c:axId val="62243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23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78-406D-BBAC-AF4356A5A4FB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1</c:v>
                </c:pt>
                <c:pt idx="1">
                  <c:v>6</c:v>
                </c:pt>
                <c:pt idx="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78-406D-BBAC-AF4356A5A4FB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C78-406D-BBAC-AF4356A5A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9467632"/>
        <c:axId val="622425440"/>
      </c:lineChart>
      <c:catAx>
        <c:axId val="53946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425440"/>
        <c:crosses val="autoZero"/>
        <c:auto val="1"/>
        <c:lblAlgn val="ctr"/>
        <c:lblOffset val="100"/>
        <c:noMultiLvlLbl val="0"/>
      </c:catAx>
      <c:valAx>
        <c:axId val="62242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467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426720</xdr:colOff>
      <xdr:row>0</xdr:row>
      <xdr:rowOff>163830</xdr:rowOff>
    </xdr:from>
    <xdr:to>
      <xdr:col>18</xdr:col>
      <xdr:colOff>251460</xdr:colOff>
      <xdr:row>29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C49594-3AF8-4A78-9912-BF1411C0C6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0</xdr:row>
      <xdr:rowOff>137160</xdr:rowOff>
    </xdr:from>
    <xdr:to>
      <xdr:col>18</xdr:col>
      <xdr:colOff>7620</xdr:colOff>
      <xdr:row>24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541A83-9B42-4840-88E5-269B62FA96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0</xdr:row>
      <xdr:rowOff>110490</xdr:rowOff>
    </xdr:from>
    <xdr:to>
      <xdr:col>16</xdr:col>
      <xdr:colOff>533400</xdr:colOff>
      <xdr:row>27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512FFD-BAB9-4D49-BEC6-B75BF22B3B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an Holko" refreshedDate="44067.563185300925" createdVersion="6" refreshedVersion="6" minRefreshableVersion="3" recordCount="4114" xr:uid="{20696A58-E1AF-4AA1-A59D-67FE1864CAC2}">
  <cacheSource type="worksheet">
    <worksheetSource name="Table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GB"/>
        <s v="CA"/>
        <s v="AU"/>
        <s v="NL"/>
        <s v="NZ"/>
        <s v="DK"/>
        <s v="SE"/>
        <s v="NO"/>
        <s v="IE"/>
        <s v="DE"/>
        <s v="FR"/>
        <s v="ES"/>
        <s v="IT"/>
        <s v="CH"/>
        <s v="LU"/>
        <s v="AT"/>
        <s v="BE"/>
        <s v="HK"/>
        <s v="MX"/>
        <s v="SG"/>
      </sharedItems>
    </cacheField>
    <cacheField name="currency" numFmtId="0">
      <sharedItems count="13">
        <s v="USD"/>
        <s v="GBP"/>
        <s v="CAD"/>
        <s v="AUD"/>
        <s v="EUR"/>
        <s v="NZD"/>
        <s v="DKK"/>
        <s v="SEK"/>
        <s v="NOK"/>
        <s v="CHF"/>
        <s v="HKD"/>
        <s v="MXN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0">
      <sharedItems count="9">
        <s v="film &amp; video"/>
        <s v="music"/>
        <s v="publishing"/>
        <s v="technology"/>
        <s v="games"/>
        <s v="photography"/>
        <s v="theater"/>
        <s v="food"/>
        <s v="journalism"/>
      </sharedItems>
    </cacheField>
    <cacheField name="Subcategory" numFmtId="0">
      <sharedItems count="41">
        <s v="documentary"/>
        <s v="rock"/>
        <s v="animation"/>
        <s v="indie rock"/>
        <s v="fiction"/>
        <s v="art books"/>
        <s v="jazz"/>
        <s v="hardware"/>
        <s v="classical music"/>
        <s v="video games"/>
        <s v="shorts"/>
        <s v="photobooks"/>
        <s v="pop"/>
        <s v="spaces"/>
        <s v="nonfiction"/>
        <s v="plays"/>
        <s v="world music"/>
        <s v="radio &amp; podcasts"/>
        <s v="children's books"/>
        <s v="tabletop games"/>
        <s v="electronic music"/>
        <s v="space exploration"/>
        <s v="television"/>
        <s v="metal"/>
        <s v="makerspaces"/>
        <s v="wearables"/>
        <s v="small batch"/>
        <s v="food trucks"/>
        <s v="mobile games"/>
        <s v="musical"/>
        <s v="gadgets"/>
        <s v="science fiction"/>
        <s v="places"/>
        <s v="faith"/>
        <s v="drama"/>
        <s v="translations"/>
        <s v="people"/>
        <s v="web"/>
        <s v="restaurants"/>
        <s v="audio"/>
        <s v="nature"/>
      </sharedItems>
    </cacheField>
    <cacheField name="Percentage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09-05-17T03:55:13"/>
        <d v="2009-07-13T16:54:07"/>
        <d v="2009-08-18T21:29:28"/>
        <d v="2009-08-25T15:26:54"/>
        <d v="2009-09-12T01:21:59"/>
        <d v="2009-09-14T06:05:30"/>
        <d v="2009-09-14T21:38:02"/>
        <d v="2009-09-23T13:35:16"/>
        <d v="2009-09-23T17:24:10"/>
        <d v="2009-10-02T02:31:46"/>
        <d v="2009-10-16T22:02:00"/>
        <d v="2009-11-05T18:02:20"/>
        <d v="2009-11-06T20:07:09"/>
        <d v="2009-11-10T16:48:32"/>
        <d v="2010-01-14T13:00:49"/>
        <d v="2010-01-16T22:04:52"/>
        <d v="2010-01-20T10:11:47"/>
        <d v="2010-01-27T04:11:47"/>
        <d v="2010-02-04T07:45:59"/>
        <d v="2010-02-06T22:03:26"/>
        <d v="2010-02-26T21:36:31"/>
        <d v="2010-03-10T21:15:51"/>
        <d v="2010-03-11T20:02:24"/>
        <d v="2010-03-13T05:48:38"/>
        <d v="2010-03-17T10:48:29"/>
        <d v="2010-03-18T17:52:16"/>
        <d v="2010-03-29T15:54:18"/>
        <d v="2010-03-30T05:53:50"/>
        <d v="2010-04-06T17:52:59"/>
        <d v="2010-04-23T19:28:34"/>
        <d v="2010-05-01T05:45:32"/>
        <d v="2010-05-06T04:48:03"/>
        <d v="2010-05-12T06:54:15"/>
        <d v="2010-05-14T21:58:26"/>
        <d v="2010-05-15T22:19:59"/>
        <d v="2010-05-24T12:56:43"/>
        <d v="2010-05-26T15:54:01"/>
        <d v="2010-06-01T18:07:59"/>
        <d v="2010-06-03T21:16:52"/>
        <d v="2010-06-03T22:10:20"/>
        <d v="2010-06-06T19:09:14"/>
        <d v="2010-06-09T00:28:50"/>
        <d v="2010-06-11T19:14:15"/>
        <d v="2010-06-14T02:01:34"/>
        <d v="2010-06-18T03:00:52"/>
        <d v="2010-06-18T20:06:26"/>
        <d v="2010-06-25T02:46:20"/>
        <d v="2010-06-26T00:35:56"/>
        <d v="2010-06-28T05:28:14"/>
        <d v="2010-07-19T21:26:13"/>
        <d v="2010-07-20T05:32:35"/>
        <d v="2010-07-20T18:38:04"/>
        <d v="2010-08-05T17:09:12"/>
        <d v="2010-08-09T01:34:51"/>
        <d v="2010-08-27T00:16:16"/>
        <d v="2010-09-08T20:04:28"/>
        <d v="2010-09-09T14:30:14"/>
        <d v="2010-09-10T03:03:49"/>
        <d v="2010-09-13T20:28:54"/>
        <d v="2010-09-15T16:25:05"/>
        <d v="2010-10-05T22:54:16"/>
        <d v="2010-10-07T19:34:30"/>
        <d v="2010-10-13T00:40:35"/>
        <d v="2010-10-14T15:43:35"/>
        <d v="2010-10-18T05:24:20"/>
        <d v="2010-10-27T06:20:03"/>
        <d v="2010-10-29T08:43:25"/>
        <d v="2010-11-05T14:54:46"/>
        <d v="2010-11-20T19:34:51"/>
        <d v="2010-11-23T03:08:53"/>
        <d v="2010-11-23T05:35:24"/>
        <d v="2010-11-25T05:45:26"/>
        <d v="2010-12-01T18:10:54"/>
        <d v="2010-12-02T02:34:58"/>
        <d v="2010-12-04T02:06:11"/>
        <d v="2010-12-14T08:51:37"/>
        <d v="2010-12-19T21:17:07"/>
        <d v="2010-12-24T02:40:38"/>
        <d v="2010-12-30T20:08:34"/>
        <d v="2011-01-12T05:57:08"/>
        <d v="2011-01-12T07:44:38"/>
        <d v="2011-01-12T07:49:21"/>
        <d v="2011-01-14T10:18:49"/>
        <d v="2011-01-21T01:56:41"/>
        <d v="2011-01-21T15:35:13"/>
        <d v="2011-01-21T23:52:34"/>
        <d v="2011-01-22T00:46:49"/>
        <d v="2011-01-24T16:40:10"/>
        <d v="2011-01-24T19:48:47"/>
        <d v="2011-01-25T23:20:30"/>
        <d v="2011-01-27T00:37:10"/>
        <d v="2011-02-02T12:57:07"/>
        <d v="2011-02-11T19:07:25"/>
        <d v="2011-02-13T02:03:10"/>
        <d v="2011-02-13T18:09:44"/>
        <d v="2011-02-14T12:38:02"/>
        <d v="2011-02-16T18:24:19"/>
        <d v="2011-02-18T16:54:42"/>
        <d v="2011-02-21T11:55:55"/>
        <d v="2011-03-10T16:41:06"/>
        <d v="2011-03-17T02:19:59"/>
        <d v="2011-03-17T09:39:24"/>
        <d v="2011-03-22T04:21:13"/>
        <d v="2011-03-23T21:37:00"/>
        <d v="2011-03-24T20:01:36"/>
        <d v="2011-03-24T23:02:18"/>
        <d v="2011-03-30T22:36:25"/>
        <d v="2011-03-31T03:42:17"/>
        <d v="2011-04-02T23:34:47"/>
        <d v="2011-04-03T16:10:25"/>
        <d v="2011-04-04T20:47:50"/>
        <d v="2011-04-05T02:13:53"/>
        <d v="2011-04-05T03:53:57"/>
        <d v="2011-04-05T19:52:20"/>
        <d v="2011-04-05T20:50:48"/>
        <d v="2011-04-11T03:49:20"/>
        <d v="2011-04-13T00:20:49"/>
        <d v="2011-04-13T02:22:42"/>
        <d v="2011-04-15T18:11:26"/>
        <d v="2011-04-25T04:33:21"/>
        <d v="2011-04-30T02:04:48"/>
        <d v="2011-05-02T22:47:58"/>
        <d v="2011-05-03T23:21:54"/>
        <d v="2011-05-05T19:33:10"/>
        <d v="2011-05-07T12:10:33"/>
        <d v="2011-05-08T15:18:01"/>
        <d v="2011-05-08T21:06:11"/>
        <d v="2011-05-09T17:31:01"/>
        <d v="2011-05-12T17:02:24"/>
        <d v="2011-05-16T17:50:01"/>
        <d v="2011-05-19T01:14:26"/>
        <d v="2011-05-19T21:14:06"/>
        <d v="2011-05-24T00:31:06"/>
        <d v="2011-05-24T06:51:37"/>
        <d v="2011-05-25T00:35:27"/>
        <d v="2011-05-26T13:42:03"/>
        <d v="2011-05-27T19:45:12"/>
        <d v="2011-05-28T18:54:48"/>
        <d v="2011-05-31T15:19:23"/>
        <d v="2011-06-01T19:05:20"/>
        <d v="2011-06-02T15:34:15"/>
        <d v="2011-06-03T11:57:46"/>
        <d v="2011-06-07T04:42:01"/>
        <d v="2011-06-09T04:43:45"/>
        <d v="2011-06-09T05:37:31"/>
        <d v="2011-06-11T03:02:21"/>
        <d v="2011-06-12T03:14:42"/>
        <d v="2011-06-12T07:08:19"/>
        <d v="2011-06-16T17:32:54"/>
        <d v="2011-06-17T18:46:23"/>
        <d v="2011-06-19T15:07:55"/>
        <d v="2011-06-24T07:27:21"/>
        <d v="2011-06-24T20:08:56"/>
        <d v="2011-06-29T01:17:16"/>
        <d v="2011-06-29T01:39:05"/>
        <d v="2011-07-06T02:32:06"/>
        <d v="2011-07-06T21:05:38"/>
        <d v="2011-07-06T21:30:45"/>
        <d v="2011-07-07T14:38:56"/>
        <d v="2011-07-07T20:05:57"/>
        <d v="2011-07-08T20:12:50"/>
        <d v="2011-07-12T02:45:37"/>
        <d v="2011-07-12T16:01:58"/>
        <d v="2011-07-15T01:39:46"/>
        <d v="2011-07-23T00:18:33"/>
        <d v="2011-07-26T08:10:54"/>
        <d v="2011-07-26T17:02:33"/>
        <d v="2011-07-27T18:04:45"/>
        <d v="2011-07-27T19:32:47"/>
        <d v="2011-07-28T18:57:11"/>
        <d v="2011-07-29T18:12:08"/>
        <d v="2011-07-30T17:30:08"/>
        <d v="2011-08-02T21:20:31"/>
        <d v="2011-08-03T17:36:13"/>
        <d v="2011-08-04T20:39:10"/>
        <d v="2011-08-06T14:30:22"/>
        <d v="2011-08-08T16:35:39"/>
        <d v="2011-08-08T16:58:52"/>
        <d v="2011-08-08T17:12:51"/>
        <d v="2011-08-09T04:54:18"/>
        <d v="2011-08-10T21:02:43"/>
        <d v="2011-08-11T01:00:22"/>
        <d v="2011-08-12T04:37:03"/>
        <d v="2011-08-16T22:00:03"/>
        <d v="2011-08-17T20:22:12"/>
        <d v="2011-08-23T18:28:49"/>
        <d v="2011-08-24T03:00:37"/>
        <d v="2011-08-27T03:58:22"/>
        <d v="2011-08-29T00:18:17"/>
        <d v="2011-08-30T16:12:01"/>
        <d v="2011-08-31T04:30:25"/>
        <d v="2011-09-02T07:08:37"/>
        <d v="2011-09-02T18:52:37"/>
        <d v="2011-09-07T23:57:59"/>
        <d v="2011-09-09T17:07:13"/>
        <d v="2011-09-09T19:41:01"/>
        <d v="2011-09-10T00:01:49"/>
        <d v="2011-09-13T20:56:40"/>
        <d v="2011-09-14T15:22:07"/>
        <d v="2011-09-16T17:35:40"/>
        <d v="2011-09-16T23:09:01"/>
        <d v="2011-09-20T20:54:10"/>
        <d v="2011-09-23T03:39:38"/>
        <d v="2011-09-25T02:53:16"/>
        <d v="2011-09-26T19:16:39"/>
        <d v="2011-10-02T14:02:15"/>
        <d v="2011-10-05T04:23:43"/>
        <d v="2011-10-13T20:58:04"/>
        <d v="2011-10-17T04:48:41"/>
        <d v="2011-10-17T15:11:48"/>
        <d v="2011-10-22T01:02:29"/>
        <d v="2011-10-24T14:46:44"/>
        <d v="2011-10-28T16:35:58"/>
        <d v="2011-10-29T01:13:16"/>
        <d v="2011-10-29T03:35:39"/>
        <d v="2011-10-31T04:06:16"/>
        <d v="2011-11-01T04:45:36"/>
        <d v="2011-11-03T02:39:56"/>
        <d v="2011-11-05T21:21:10"/>
        <d v="2011-11-07T17:53:11"/>
        <d v="2011-11-08T18:21:44"/>
        <d v="2011-11-11T18:17:29"/>
        <d v="2011-11-13T16:05:32"/>
        <d v="2011-11-14T06:34:48"/>
        <d v="2011-11-15T11:49:50"/>
        <d v="2011-11-16T00:19:14"/>
        <d v="2011-11-16T01:26:35"/>
        <d v="2011-11-18T01:00:51"/>
        <d v="2011-11-18T20:48:41"/>
        <d v="2011-11-21T05:16:32"/>
        <d v="2011-11-22T16:12:15"/>
        <d v="2011-11-23T18:35:09"/>
        <d v="2011-11-29T04:04:19"/>
        <d v="2011-11-30T06:01:26"/>
        <d v="2011-12-01T18:11:50"/>
        <d v="2011-12-02T19:05:47"/>
        <d v="2011-12-05T11:33:36"/>
        <d v="2011-12-06T00:34:49"/>
        <d v="2011-12-06T22:47:01"/>
        <d v="2011-12-06T23:06:07"/>
        <d v="2011-12-07T01:36:01"/>
        <d v="2011-12-15T03:35:14"/>
        <d v="2011-12-16T13:14:29"/>
        <d v="2011-12-16T23:49:52"/>
        <d v="2011-12-17T21:46:01"/>
        <d v="2011-12-18T21:33:05"/>
        <d v="2011-12-19T21:12:36"/>
        <d v="2011-12-21T02:08:30"/>
        <d v="2011-12-27T17:43:00"/>
        <d v="2011-12-29T18:54:07"/>
        <d v="2012-01-01T15:34:51"/>
        <d v="2012-01-03T19:26:13"/>
        <d v="2012-01-10T17:44:04"/>
        <d v="2012-01-12T21:43:03"/>
        <d v="2012-01-13T02:49:26"/>
        <d v="2012-01-13T22:03:51"/>
        <d v="2012-01-15T17:31:08"/>
        <d v="2012-01-16T15:37:15"/>
        <d v="2012-01-17T14:23:31"/>
        <d v="2012-01-18T01:08:55"/>
        <d v="2012-01-18T07:39:27"/>
        <d v="2012-01-19T00:53:15"/>
        <d v="2012-01-19T11:21:47"/>
        <d v="2012-01-19T17:33:46"/>
        <d v="2012-01-25T19:14:45"/>
        <d v="2012-01-25T20:33:58"/>
        <d v="2012-01-25T20:34:02"/>
        <d v="2012-01-26T09:01:39"/>
        <d v="2012-01-27T00:07:21"/>
        <d v="2012-01-28T16:17:03"/>
        <d v="2012-01-29T16:18:34"/>
        <d v="2012-01-30T01:29:58"/>
        <d v="2012-01-31T00:28:50"/>
        <d v="2012-01-31T18:16:58"/>
        <d v="2012-01-31T20:06:15"/>
        <d v="2012-01-31T22:46:14"/>
        <d v="2012-01-31T23:30:39"/>
        <d v="2012-02-02T04:47:45"/>
        <d v="2012-02-02T15:39:25"/>
        <d v="2012-02-06T20:17:15"/>
        <d v="2012-02-07T02:43:55"/>
        <d v="2012-02-07T21:10:26"/>
        <d v="2012-02-09T01:00:49"/>
        <d v="2012-02-09T01:56:15"/>
        <d v="2012-02-09T04:02:09"/>
        <d v="2012-02-09T15:07:29"/>
        <d v="2012-02-10T23:36:27"/>
        <d v="2012-02-13T15:17:15"/>
        <d v="2012-02-17T01:35:10"/>
        <d v="2012-02-17T13:17:05"/>
        <d v="2012-02-19T17:12:52"/>
        <d v="2012-02-20T17:37:32"/>
        <d v="2012-02-21T20:40:39"/>
        <d v="2012-02-22T01:22:35"/>
        <d v="2012-02-22T06:03:05"/>
        <d v="2012-02-24T14:42:46"/>
        <d v="2012-02-28T01:57:54"/>
        <d v="2012-02-28T14:45:23"/>
        <d v="2012-03-01T21:53:49"/>
        <d v="2012-03-02T18:00:03"/>
        <d v="2012-03-02T21:00:58"/>
        <d v="2012-03-03T00:03:42"/>
        <d v="2012-03-05T00:55:30"/>
        <d v="2012-03-05T17:25:47"/>
        <d v="2012-03-05T17:46:15"/>
        <d v="2012-03-05T18:33:23"/>
        <d v="2012-03-06T19:00:20"/>
        <d v="2012-03-09T19:19:38"/>
        <d v="2012-03-09T22:45:08"/>
        <d v="2012-03-10T03:00:04"/>
        <d v="2012-03-10T05:42:49"/>
        <d v="2012-03-13T17:02:45"/>
        <d v="2012-03-13T19:15:46"/>
        <d v="2012-03-15T01:20:34"/>
        <d v="2012-03-17T11:02:07"/>
        <d v="2012-03-19T16:31:12"/>
        <d v="2012-03-19T16:44:36"/>
        <d v="2012-03-19T18:34:09"/>
        <d v="2012-03-19T18:38:21"/>
        <d v="2012-03-19T20:02:14"/>
        <d v="2012-03-19T21:22:40"/>
        <d v="2012-03-19T23:26:58"/>
        <d v="2012-03-22T01:12:06"/>
        <d v="2012-03-22T17:01:25"/>
        <d v="2012-03-22T21:49:20"/>
        <d v="2012-03-23T16:59:36"/>
        <d v="2012-03-27T00:35:01"/>
        <d v="2012-03-28T15:31:34"/>
        <d v="2012-03-28T16:00:46"/>
        <d v="2012-03-28T23:51:28"/>
        <d v="2012-03-29T03:28:37"/>
        <d v="2012-03-29T06:10:24"/>
        <d v="2012-03-29T06:30:57"/>
        <d v="2012-03-30T01:13:43"/>
        <d v="2012-03-31T15:30:08"/>
        <d v="2012-04-03T23:00:26"/>
        <d v="2012-04-04T14:33:35"/>
        <d v="2012-04-05T03:20:19"/>
        <d v="2012-04-05T03:45:55"/>
        <d v="2012-04-05T17:25:43"/>
        <d v="2012-04-05T19:15:33"/>
        <d v="2012-04-06T10:59:18"/>
        <d v="2012-04-06T21:41:56"/>
        <d v="2012-04-10T20:20:08"/>
        <d v="2012-04-11T14:53:15"/>
        <d v="2012-04-14T18:54:06"/>
        <d v="2012-04-14T19:44:55"/>
        <d v="2012-04-14T22:28:39"/>
        <d v="2012-04-18T21:15:04"/>
        <d v="2012-04-19T17:05:05"/>
        <d v="2012-04-20T19:01:58"/>
        <d v="2012-04-21T06:31:21"/>
        <d v="2012-04-23T15:29:04"/>
        <d v="2012-04-24T01:47:35"/>
        <d v="2012-04-24T05:27:56"/>
        <d v="2012-04-24T18:46:08"/>
        <d v="2012-04-25T23:39:48"/>
        <d v="2012-04-26T20:58:51"/>
        <d v="2012-04-27T01:59:57"/>
        <d v="2012-04-27T15:43:13"/>
        <d v="2012-04-27T22:52:24"/>
        <d v="2012-04-27T23:00:55"/>
        <d v="2012-04-27T23:54:23"/>
        <d v="2012-05-01T07:00:31"/>
        <d v="2012-05-01T17:16:27"/>
        <d v="2012-05-02T19:43:09"/>
        <d v="2012-05-03T01:42:26"/>
        <d v="2012-05-05T15:45:30"/>
        <d v="2012-05-05T17:19:55"/>
        <d v="2012-05-07T22:42:55"/>
        <d v="2012-05-08T13:14:17"/>
        <d v="2012-05-08T19:55:05"/>
        <d v="2012-05-08T21:25:09"/>
        <d v="2012-05-10T05:24:52"/>
        <d v="2012-05-10T09:49:37"/>
        <d v="2012-05-12T04:01:23"/>
        <d v="2012-05-15T15:33:17"/>
        <d v="2012-05-15T23:42:48"/>
        <d v="2012-05-22T04:03:13"/>
        <d v="2012-05-24T04:49:23"/>
        <d v="2012-05-24T18:32:55"/>
        <d v="2012-05-24T19:24:11"/>
        <d v="2012-05-25T20:20:48"/>
        <d v="2012-05-29T20:16:11"/>
        <d v="2012-05-30T00:09:48"/>
        <d v="2012-05-30T02:51:21"/>
        <d v="2012-05-30T04:27:23"/>
        <d v="2012-06-05T20:35:37"/>
        <d v="2012-06-07T17:46:51"/>
        <d v="2012-06-07T19:51:29"/>
        <d v="2012-06-07T22:46:52"/>
        <d v="2012-06-08T12:29:29"/>
        <d v="2012-06-09T02:07:27"/>
        <d v="2012-06-12T17:45:32"/>
        <d v="2012-06-13T01:13:02"/>
        <d v="2012-06-14T05:19:03"/>
        <d v="2012-06-14T17:26:56"/>
        <d v="2012-06-14T20:02:21"/>
        <d v="2012-06-15T05:42:31"/>
        <d v="2012-06-15T14:00:04"/>
        <d v="2012-06-15T20:03:07"/>
        <d v="2012-06-18T21:35:45"/>
        <d v="2012-06-18T21:53:18"/>
        <d v="2012-06-19T21:03:31"/>
        <d v="2012-06-20T23:02:45"/>
        <d v="2012-06-21T16:34:00"/>
        <d v="2012-06-22T01:40:02"/>
        <d v="2012-06-22T13:33:26"/>
        <d v="2012-06-25T16:45:17"/>
        <d v="2012-06-28T16:35:45"/>
        <d v="2012-06-29T04:28:16"/>
        <d v="2012-07-05T21:37:00"/>
        <d v="2012-07-09T02:15:10"/>
        <d v="2012-07-09T17:49:38"/>
        <d v="2012-07-09T23:12:24"/>
        <d v="2012-07-10T03:48:47"/>
        <d v="2012-07-11T21:44:48"/>
        <d v="2012-07-17T01:16:25"/>
        <d v="2012-07-17T03:07:25"/>
        <d v="2012-07-17T17:26:34"/>
        <d v="2012-07-17T20:22:46"/>
        <d v="2012-07-20T16:19:24"/>
        <d v="2012-07-21T04:27:41"/>
        <d v="2012-07-23T04:46:47"/>
        <d v="2012-07-23T18:32:14"/>
        <d v="2012-07-23T23:14:45"/>
        <d v="2012-07-24T02:16:37"/>
        <d v="2012-07-26T16:33:45"/>
        <d v="2012-07-26T18:11:42"/>
        <d v="2012-07-26T18:19:07"/>
        <d v="2012-07-27T21:37:03"/>
        <d v="2012-07-30T21:11:21"/>
        <d v="2012-07-31T13:29:07"/>
        <d v="2012-08-02T00:32:04"/>
        <d v="2012-08-02T01:21:02"/>
        <d v="2012-08-03T11:30:48"/>
        <d v="2012-08-04T06:47:45"/>
        <d v="2012-08-06T19:29:43"/>
        <d v="2012-08-08T22:37:44"/>
        <d v="2012-08-13T11:24:43"/>
        <d v="2012-08-13T18:02:14"/>
        <d v="2012-08-14T04:13:00"/>
        <d v="2012-08-14T16:18:54"/>
        <d v="2012-08-14T16:47:33"/>
        <d v="2012-08-15T18:40:03"/>
        <d v="2012-08-15T20:35:36"/>
        <d v="2012-08-22T19:38:14"/>
        <d v="2012-08-23T10:07:02"/>
        <d v="2012-08-23T17:01:40"/>
        <d v="2012-08-23T18:19:16"/>
        <d v="2012-08-24T17:15:48"/>
        <d v="2012-08-25T19:46:52"/>
        <d v="2012-08-27T04:40:17"/>
        <d v="2012-08-28T19:06:20"/>
        <d v="2012-08-28T22:54:54"/>
        <d v="2012-08-29T21:39:09"/>
        <d v="2012-08-30T16:59:59"/>
        <d v="2012-09-01T01:35:37"/>
        <d v="2012-09-04T23:00:57"/>
        <d v="2012-09-04T23:07:13"/>
        <d v="2012-09-05T01:01:49"/>
        <d v="2012-09-05T22:44:10"/>
        <d v="2012-09-06T23:51:15"/>
        <d v="2012-09-08T20:55:31"/>
        <d v="2012-09-10T16:08:09"/>
        <d v="2012-09-11T00:17:02"/>
        <d v="2012-09-12T00:58:59"/>
        <d v="2012-09-12T20:37:41"/>
        <d v="2012-09-17T20:17:39"/>
        <d v="2012-09-22T03:42:01"/>
        <d v="2012-09-23T01:26:00"/>
        <d v="2012-09-24T16:26:16"/>
        <d v="2012-09-25T01:26:57"/>
        <d v="2012-09-27T02:21:53"/>
        <d v="2012-09-27T07:42:18"/>
        <d v="2012-09-28T20:41:53"/>
        <d v="2012-10-02T04:00:40"/>
        <d v="2012-10-02T06:40:18"/>
        <d v="2012-10-02T20:22:48"/>
        <d v="2012-10-04T07:21:24"/>
        <d v="2012-10-10T18:07:07"/>
        <d v="2012-10-10T18:12:15"/>
        <d v="2012-10-11T00:46:06"/>
        <d v="2012-10-11T17:57:49"/>
        <d v="2012-10-12T02:37:27"/>
        <d v="2012-10-12T13:53:48"/>
        <d v="2012-10-12T17:10:21"/>
        <d v="2012-10-15T18:04:46"/>
        <d v="2012-10-16T14:40:52"/>
        <d v="2012-10-19T00:17:24"/>
        <d v="2012-10-23T04:45:35"/>
        <d v="2012-10-23T16:58:09"/>
        <d v="2012-10-23T20:30:32"/>
        <d v="2012-10-26T00:14:41"/>
        <d v="2012-10-29T16:31:48"/>
        <d v="2012-10-30T23:54:56"/>
        <d v="2012-10-31T06:06:45"/>
        <d v="2012-11-01T19:04:34"/>
        <d v="2012-11-05T09:23:41"/>
        <d v="2012-11-07T22:23:42"/>
        <d v="2012-11-09T23:47:37"/>
        <d v="2012-11-10T05:19:27"/>
        <d v="2012-11-13T00:25:00"/>
        <d v="2012-11-13T15:33:57"/>
        <d v="2012-11-13T22:17:32"/>
        <d v="2012-11-13T22:58:23"/>
        <d v="2012-11-14T15:24:05"/>
        <d v="2012-11-15T15:36:17"/>
        <d v="2012-11-15T18:52:08"/>
        <d v="2012-11-15T22:11:50"/>
        <d v="2012-11-17T18:33:17"/>
        <d v="2012-11-20T11:58:45"/>
        <d v="2012-11-22T01:18:34"/>
        <d v="2012-11-26T20:04:12"/>
        <d v="2012-11-30T04:44:32"/>
        <d v="2012-11-30T08:48:55"/>
        <d v="2012-12-03T20:59:44"/>
        <d v="2012-12-04T00:29:09"/>
        <d v="2012-12-04T01:31:33"/>
        <d v="2012-12-06T10:46:30"/>
        <d v="2012-12-06T17:58:41"/>
        <d v="2012-12-07T00:37:18"/>
        <d v="2012-12-07T19:51:03"/>
        <d v="2012-12-12T20:00:24"/>
        <d v="2012-12-14T12:45:40"/>
        <d v="2012-12-14T22:48:33"/>
        <d v="2012-12-18T18:25:39"/>
        <d v="2012-12-21T17:21:20"/>
        <d v="2012-12-21T20:29:34"/>
        <d v="2012-12-27T05:09:34"/>
        <d v="2012-12-27T22:54:16"/>
        <d v="2012-12-31T18:38:30"/>
        <d v="2013-01-02T01:08:59"/>
        <d v="2013-01-02T11:55:27"/>
        <d v="2013-01-02T20:19:25"/>
        <d v="2013-01-03T04:28:00"/>
        <d v="2013-01-08T00:25:52"/>
        <d v="2013-01-08T22:40:01"/>
        <d v="2013-01-14T16:29:28"/>
        <d v="2013-01-14T22:37:49"/>
        <d v="2013-01-15T23:59:29"/>
        <d v="2013-01-16T14:21:49"/>
        <d v="2013-01-17T15:52:38"/>
        <d v="2013-01-24T12:14:21"/>
        <d v="2013-01-25T09:09:15"/>
        <d v="2013-01-25T19:02:26"/>
        <d v="2013-01-25T21:04:32"/>
        <d v="2013-01-27T15:42:15"/>
        <d v="2013-01-29T01:03:23"/>
        <d v="2013-01-29T14:15:15"/>
        <d v="2013-01-30T18:01:51"/>
        <d v="2013-01-30T19:59:48"/>
        <d v="2013-01-30T23:05:37"/>
        <d v="2013-01-31T19:25:29"/>
        <d v="2013-02-02T23:42:17"/>
        <d v="2013-02-04T02:49:48"/>
        <d v="2013-02-05T23:15:45"/>
        <d v="2013-02-06T03:02:08"/>
        <d v="2013-02-06T19:11:18"/>
        <d v="2013-02-07T07:28:39"/>
        <d v="2013-02-07T17:42:15"/>
        <d v="2013-02-07T21:08:19"/>
        <d v="2013-02-08T18:07:31"/>
        <d v="2013-02-08T19:35:24"/>
        <d v="2013-02-08T23:38:28"/>
        <d v="2013-02-11T02:54:10"/>
        <d v="2013-02-14T08:23:59"/>
        <d v="2013-02-14T18:27:47"/>
        <d v="2013-02-15T17:13:09"/>
        <d v="2013-02-16T08:09:00"/>
        <d v="2013-02-19T04:38:21"/>
        <d v="2013-02-19T05:08:59"/>
        <d v="2013-02-19T19:03:35"/>
        <d v="2013-02-20T12:37:05"/>
        <d v="2013-02-21T21:52:18"/>
        <d v="2013-02-21T23:42:41"/>
        <d v="2013-02-22T23:54:52"/>
        <d v="2013-02-25T00:55:51"/>
        <d v="2013-02-26T06:04:33"/>
        <d v="2013-02-26T13:19:23"/>
        <d v="2013-02-28T20:05:33"/>
        <d v="2013-03-03T16:52:45"/>
        <d v="2013-03-07T07:16:22"/>
        <d v="2013-03-08T02:40:25"/>
        <d v="2013-03-08T20:54:03"/>
        <d v="2013-03-09T20:17:37"/>
        <d v="2013-03-11T15:54:31"/>
        <d v="2013-03-13T01:01:27"/>
        <d v="2013-03-15T04:02:20"/>
        <d v="2013-03-15T21:03:52"/>
        <d v="2013-03-18T12:59:35"/>
        <d v="2013-03-18T18:15:42"/>
        <d v="2013-03-21T17:00:11"/>
        <d v="2013-03-22T13:51:18"/>
        <d v="2013-03-22T19:48:43"/>
        <d v="2013-03-24T05:01:12"/>
        <d v="2013-03-27T23:17:40"/>
        <d v="2013-03-28T21:16:31"/>
        <d v="2013-04-01T14:42:50"/>
        <d v="2013-04-01T21:42:37"/>
        <d v="2013-04-01T22:16:33"/>
        <d v="2013-04-03T13:44:05"/>
        <d v="2013-04-04T13:26:49"/>
        <d v="2013-04-04T14:00:34"/>
        <d v="2013-04-06T07:00:55"/>
        <d v="2013-04-06T19:12:16"/>
        <d v="2013-04-07T15:33:14"/>
        <d v="2013-04-09T02:27:33"/>
        <d v="2013-04-09T13:54:44"/>
        <d v="2013-04-09T16:33:59"/>
        <d v="2013-04-11T01:22:24"/>
        <d v="2013-04-11T16:51:11"/>
        <d v="2013-04-12T18:27:26"/>
        <d v="2013-04-14T16:47:40"/>
        <d v="2013-04-15T12:22:43"/>
        <d v="2013-04-17T12:08:19"/>
        <d v="2013-04-18T02:18:30"/>
        <d v="2013-04-19T14:31:17"/>
        <d v="2013-04-23T04:07:24"/>
        <d v="2013-04-23T15:38:11"/>
        <d v="2013-04-24T00:30:37"/>
        <d v="2013-04-25T08:45:23"/>
        <d v="2013-04-25T16:18:34"/>
        <d v="2013-04-25T19:23:48"/>
        <d v="2013-04-26T18:11:10"/>
        <d v="2013-04-27T18:47:23"/>
        <d v="2013-04-30T01:47:14"/>
        <d v="2013-04-30T20:13:07"/>
        <d v="2013-04-30T20:55:13"/>
        <d v="2013-05-05T23:54:34"/>
        <d v="2013-05-06T22:13:50"/>
        <d v="2013-05-07T13:34:51"/>
        <d v="2013-05-07T15:33:26"/>
        <d v="2013-05-08T13:24:42"/>
        <d v="2013-05-08T18:03:12"/>
        <d v="2013-05-09T00:01:14"/>
        <d v="2013-05-13T20:19:27"/>
        <d v="2013-05-15T00:00:32"/>
        <d v="2013-05-15T00:57:37"/>
        <d v="2013-05-15T19:32:37"/>
        <d v="2013-05-16T16:53:45"/>
        <d v="2013-05-17T20:47:55"/>
        <d v="2013-05-21T11:04:18"/>
        <d v="2013-05-22T03:31:36"/>
        <d v="2013-05-22T18:18:58"/>
        <d v="2013-05-23T05:28:23"/>
        <d v="2013-05-28T01:49:11"/>
        <d v="2013-05-28T19:44:52"/>
        <d v="2013-05-29T21:51:41"/>
        <d v="2013-05-30T06:30:21"/>
        <d v="2013-06-01T06:13:51"/>
        <d v="2013-06-05T00:56:00"/>
        <d v="2013-06-07T01:29:20"/>
        <d v="2013-06-08T00:26:21"/>
        <d v="2013-06-13T21:35:25"/>
        <d v="2013-06-17T17:47:24"/>
        <d v="2013-06-18T15:26:42"/>
        <d v="2013-06-18T20:01:43"/>
        <d v="2013-06-19T15:25:22"/>
        <d v="2013-06-20T08:01:09"/>
        <d v="2013-06-20T23:06:22"/>
        <d v="2013-06-22T20:09:12"/>
        <d v="2013-06-24T14:02:38"/>
        <d v="2013-06-25T16:21:28"/>
        <d v="2013-06-26T01:30:35"/>
        <d v="2013-06-27T01:27:16"/>
        <d v="2013-06-28T01:49:54"/>
        <d v="2013-06-28T16:31:29"/>
        <d v="2013-07-01T08:41:53"/>
        <d v="2013-07-01T23:32:57"/>
        <d v="2013-07-03T20:49:47"/>
        <d v="2013-07-08T17:50:36"/>
        <d v="2013-07-09T02:32:46"/>
        <d v="2013-07-09T22:24:59"/>
        <d v="2013-07-09T22:25:31"/>
        <d v="2013-07-10T12:00:15"/>
        <d v="2013-07-11T13:15:20"/>
        <d v="2013-07-11T18:50:44"/>
        <d v="2013-07-16T10:43:28"/>
        <d v="2013-07-22T22:20:31"/>
        <d v="2013-07-26T23:54:51"/>
        <d v="2013-07-28T10:46:58"/>
        <d v="2013-07-29T15:56:31"/>
        <d v="2013-07-31T10:11:01"/>
        <d v="2013-07-31T12:53:40"/>
        <d v="2013-08-01T14:40:12"/>
        <d v="2013-08-02T00:32:03"/>
        <d v="2013-08-02T20:30:06"/>
        <d v="2013-08-05T19:04:29"/>
        <d v="2013-08-07T13:03:18"/>
        <d v="2013-08-08T23:07:34"/>
        <d v="2013-08-09T16:37:23"/>
        <d v="2013-08-13T13:07:20"/>
        <d v="2013-08-14T17:28:12"/>
        <d v="2013-08-14T17:56:20"/>
        <d v="2013-08-16T21:11:25"/>
        <d v="2013-08-20T18:08:48"/>
        <d v="2013-08-20T20:21:10"/>
        <d v="2013-08-21T20:17:27"/>
        <d v="2013-08-23T10:14:17"/>
        <d v="2013-08-23T21:44:38"/>
        <d v="2013-08-27T02:34:27"/>
        <d v="2013-09-02T00:06:49"/>
        <d v="2013-09-03T13:27:54"/>
        <d v="2013-09-04T14:49:00"/>
        <d v="2013-09-07T01:21:58"/>
        <d v="2013-09-07T20:36:19"/>
        <d v="2013-09-09T08:18:07"/>
        <d v="2013-09-09T10:27:17"/>
        <d v="2013-09-09T14:13:03"/>
        <d v="2013-09-09T14:33:35"/>
        <d v="2013-09-09T17:00:52"/>
        <d v="2013-09-12T01:31:05"/>
        <d v="2013-09-16T13:01:43"/>
        <d v="2013-09-17T13:38:05"/>
        <d v="2013-09-18T19:30:18"/>
        <d v="2013-09-18T21:38:08"/>
        <d v="2013-09-19T12:13:06"/>
        <d v="2013-09-20T20:51:34"/>
        <d v="2013-09-24T02:33:58"/>
        <d v="2013-09-25T23:00:10"/>
        <d v="2013-09-26T17:39:50"/>
        <d v="2013-09-26T23:42:49"/>
        <d v="2013-09-29T15:56:28"/>
        <d v="2013-09-29T18:01:31"/>
        <d v="2013-09-30T15:54:43"/>
        <d v="2013-09-30T16:40:01"/>
        <d v="2013-10-01T00:04:50"/>
        <d v="2013-10-01T17:56:17"/>
        <d v="2013-10-02T15:03:46"/>
        <d v="2013-10-03T10:57:14"/>
        <d v="2013-10-03T19:03:16"/>
        <d v="2013-10-03T20:49:27"/>
        <d v="2013-10-03T22:09:05"/>
        <d v="2013-10-04T19:09:17"/>
        <d v="2013-10-08T01:00:03"/>
        <d v="2013-10-08T20:58:03"/>
        <d v="2013-10-10T00:18:59"/>
        <d v="2013-10-10T18:44:06"/>
        <d v="2013-10-10T22:47:33"/>
        <d v="2013-10-12T13:19:08"/>
        <d v="2013-10-14T12:01:01"/>
        <d v="2013-10-14T16:24:19"/>
        <d v="2013-10-14T19:22:35"/>
        <d v="2013-10-15T16:07:02"/>
        <d v="2013-10-16T11:39:08"/>
        <d v="2013-10-17T04:39:33"/>
        <d v="2013-10-22T13:48:53"/>
        <d v="2013-10-22T16:46:19"/>
        <d v="2013-10-23T11:35:13"/>
        <d v="2013-10-24T23:57:40"/>
        <d v="2013-10-25T05:30:59"/>
        <d v="2013-10-25T11:49:53"/>
        <d v="2013-10-25T23:00:14"/>
        <d v="2013-10-28T05:41:54"/>
        <d v="2013-10-28T12:39:23"/>
        <d v="2013-10-28T21:08:31"/>
        <d v="2013-10-29T20:01:42"/>
        <d v="2013-10-30T01:05:25"/>
        <d v="2013-10-30T13:28:15"/>
        <d v="2013-10-31T05:02:33"/>
        <d v="2013-10-31T22:15:03"/>
        <d v="2013-11-01T17:37:20"/>
        <d v="2013-11-01T20:17:32"/>
        <d v="2013-11-01T20:21:07"/>
        <d v="2013-11-05T02:00:56"/>
        <d v="2013-11-05T03:14:59"/>
        <d v="2013-11-08T11:24:15"/>
        <d v="2013-11-11T16:14:43"/>
        <d v="2013-11-12T06:08:27"/>
        <d v="2013-11-13T17:42:41"/>
        <d v="2013-11-13T23:08:56"/>
        <d v="2013-11-15T01:58:05"/>
        <d v="2013-11-16T04:58:10"/>
        <d v="2013-11-18T21:55:21"/>
        <d v="2013-11-19T18:56:00"/>
        <d v="2013-11-20T04:13:24"/>
        <d v="2013-11-20T10:04:52"/>
        <d v="2013-11-21T20:32:11"/>
        <d v="2013-11-22T12:55:40"/>
        <d v="2013-11-25T08:00:29"/>
        <d v="2013-11-26T00:32:17"/>
        <d v="2013-11-26T23:54:54"/>
        <d v="2013-11-27T04:01:29"/>
        <d v="2013-11-27T20:50:34"/>
        <d v="2013-11-29T19:56:26"/>
        <d v="2013-12-02T19:03:58"/>
        <d v="2013-12-03T22:01:27"/>
        <d v="2013-12-04T02:24:21"/>
        <d v="2013-12-04T21:53:33"/>
        <d v="2013-12-05T04:09:05"/>
        <d v="2013-12-06T13:31:00"/>
        <d v="2013-12-06T15:38:09"/>
        <d v="2013-12-08T00:39:58"/>
        <d v="2013-12-09T21:54:14"/>
        <d v="2013-12-11T23:57:34"/>
        <d v="2013-12-12T21:02:25"/>
        <d v="2013-12-12T21:36:41"/>
        <d v="2013-12-12T22:21:14"/>
        <d v="2013-12-18T18:15:55"/>
        <d v="2013-12-18T21:59:27"/>
        <d v="2013-12-20T20:00:30"/>
        <d v="2013-12-23T21:39:59"/>
        <d v="2013-12-26T17:09:51"/>
        <d v="2013-12-26T19:07:42"/>
        <d v="2013-12-30T08:13:47"/>
        <d v="2014-01-03T00:07:25"/>
        <d v="2014-01-03T18:02:06"/>
        <d v="2014-01-04T11:41:32"/>
        <d v="2014-01-06T19:58:17"/>
        <d v="2014-01-06T20:48:53"/>
        <d v="2014-01-07T15:04:22"/>
        <d v="2014-01-07T19:00:48"/>
        <d v="2014-01-08T15:10:27"/>
        <d v="2014-01-09T09:30:31"/>
        <d v="2014-01-11T00:21:41"/>
        <d v="2014-01-13T17:49:11"/>
        <d v="2014-01-15T22:43:20"/>
        <d v="2014-01-16T17:01:24"/>
        <d v="2014-01-17T18:18:12"/>
        <d v="2014-01-18T22:10:17"/>
        <d v="2014-01-18T23:38:31"/>
        <d v="2014-01-21T17:00:17"/>
        <d v="2014-01-21T19:01:17"/>
        <d v="2014-01-22T09:08:42"/>
        <d v="2014-01-23T01:08:24"/>
        <d v="2014-01-23T20:31:11"/>
        <d v="2014-01-24T12:00:57"/>
        <d v="2014-01-24T13:39:51"/>
        <d v="2014-01-24T18:43:38"/>
        <d v="2014-01-25T16:25:07"/>
        <d v="2014-01-27T20:13:40"/>
        <d v="2014-01-27T22:11:35"/>
        <d v="2014-01-28T06:36:27"/>
        <d v="2014-01-28T19:45:32"/>
        <d v="2014-01-29T14:33:19"/>
        <d v="2014-02-01T22:29:05"/>
        <d v="2014-02-04T01:30:50"/>
        <d v="2014-02-04T02:02:19"/>
        <d v="2014-02-05T03:35:19"/>
        <d v="2014-02-10T08:38:22"/>
        <d v="2014-02-10T14:00:06"/>
        <d v="2014-02-11T04:33:10"/>
        <d v="2014-02-12T01:41:38"/>
        <d v="2014-02-12T02:22:50"/>
        <d v="2014-02-12T05:40:31"/>
        <d v="2014-02-12T19:20:30"/>
        <d v="2014-02-13T19:58:29"/>
        <d v="2014-02-16T16:55:30"/>
        <d v="2014-02-19T03:36:01"/>
        <d v="2014-02-19T22:01:52"/>
        <d v="2014-02-22T02:01:10"/>
        <d v="2014-02-22T03:15:27"/>
        <d v="2014-02-24T09:24:15"/>
        <d v="2014-02-24T20:10:33"/>
        <d v="2014-02-25T00:24:10"/>
        <d v="2014-02-26T19:36:40"/>
        <d v="2014-03-03T21:38:37"/>
        <d v="2014-03-05T17:19:39"/>
        <d v="2014-03-06T03:59:39"/>
        <d v="2014-03-06T17:39:45"/>
        <d v="2014-03-11T11:07:28"/>
        <d v="2014-03-12T14:15:46"/>
        <d v="2014-03-13T04:03:29"/>
        <d v="2014-03-14T18:18:15"/>
        <d v="2014-03-17T20:59:41"/>
        <d v="2014-03-18T15:11:18"/>
        <d v="2014-03-18T17:13:42"/>
        <d v="2014-03-18T18:50:25"/>
        <d v="2014-03-20T01:01:58"/>
        <d v="2014-03-20T12:34:08"/>
        <d v="2014-03-20T21:04:35"/>
        <d v="2014-03-21T13:10:45"/>
        <d v="2014-03-21T16:01:54"/>
        <d v="2014-03-21T21:18:37"/>
        <d v="2014-03-24T15:59:33"/>
        <d v="2014-03-24T19:01:04"/>
        <d v="2014-03-25T19:11:07"/>
        <d v="2014-03-25T22:52:53"/>
        <d v="2014-03-26T18:38:13"/>
        <d v="2014-03-26T21:08:47"/>
        <d v="2014-03-27T01:58:38"/>
        <d v="2014-03-28T17:06:22"/>
        <d v="2014-03-31T16:51:20"/>
        <d v="2014-04-01T06:38:31"/>
        <d v="2014-04-01T14:01:30"/>
        <d v="2014-04-01T15:55:29"/>
        <d v="2014-04-01T17:00:12"/>
        <d v="2014-04-01T23:57:42"/>
        <d v="2014-04-02T12:30:10"/>
        <d v="2014-04-02T19:59:42"/>
        <d v="2014-04-03T11:30:44"/>
        <d v="2014-04-04T17:11:40"/>
        <d v="2014-04-04T17:41:24"/>
        <d v="2014-04-07T00:06:29"/>
        <d v="2014-04-07T13:11:42"/>
        <d v="2014-04-07T21:35:30"/>
        <d v="2014-04-08T02:20:24"/>
        <d v="2014-04-08T16:25:55"/>
        <d v="2014-04-09T20:45:19"/>
        <d v="2014-04-10T12:36:26"/>
        <d v="2014-04-11T03:18:53"/>
        <d v="2014-04-11T11:50:52"/>
        <d v="2014-04-13T18:43:56"/>
        <d v="2014-04-15T06:58:51"/>
        <d v="2014-04-15T14:10:35"/>
        <d v="2014-04-15T17:53:06"/>
        <d v="2014-04-16T15:15:47"/>
        <d v="2014-04-16T19:49:50"/>
        <d v="2014-04-16T20:17:25"/>
        <d v="2014-04-16T21:23:30"/>
        <d v="2014-04-17T04:32:45"/>
        <d v="2014-04-18T11:18:58"/>
        <d v="2014-04-18T20:52:36"/>
        <d v="2014-04-18T21:17:22"/>
        <d v="2014-04-23T20:01:47"/>
        <d v="2014-04-24T12:22:50"/>
        <d v="2014-04-24T14:14:19"/>
        <d v="2014-04-24T15:15:31"/>
        <d v="2014-04-24T18:11:35"/>
        <d v="2014-04-25T01:07:48"/>
        <d v="2014-04-25T13:32:38"/>
        <d v="2014-04-25T17:53:09"/>
        <d v="2014-04-26T02:49:19"/>
        <d v="2014-04-26T11:26:29"/>
        <d v="2014-04-28T23:24:01"/>
        <d v="2014-04-29T20:00:20"/>
        <d v="2014-04-29T20:09:08"/>
        <d v="2014-04-30T03:21:04"/>
        <d v="2014-04-30T13:01:15"/>
        <d v="2014-04-30T16:06:09"/>
        <d v="2014-04-30T22:09:16"/>
        <d v="2014-05-01T02:38:02"/>
        <d v="2014-05-01T19:06:51"/>
        <d v="2014-05-01T19:40:52"/>
        <d v="2014-05-01T21:49:01"/>
        <d v="2014-05-01T22:27:25"/>
        <d v="2014-05-02T12:13:33"/>
        <d v="2014-05-02T19:26:37"/>
        <d v="2014-05-02T22:37:19"/>
        <d v="2014-05-05T10:43:09"/>
        <d v="2014-05-06T14:39:33"/>
        <d v="2014-05-06T22:11:30"/>
        <d v="2014-05-06T22:31:40"/>
        <d v="2014-05-07T01:44:24"/>
        <d v="2014-05-07T14:48:54"/>
        <d v="2014-05-07T16:36:32"/>
        <d v="2014-05-07T17:13:56"/>
        <d v="2014-05-07T19:20:15"/>
        <d v="2014-05-07T23:17:44"/>
        <d v="2014-05-08T14:05:25"/>
        <d v="2014-05-08T15:36:30"/>
        <d v="2014-05-08T15:45:53"/>
        <d v="2014-05-09T20:12:22"/>
        <d v="2014-05-12T09:50:21"/>
        <d v="2014-05-12T13:44:03"/>
        <d v="2014-05-12T15:38:47"/>
        <d v="2014-05-12T19:33:18"/>
        <d v="2014-05-13T02:32:33"/>
        <d v="2014-05-13T15:47:04"/>
        <d v="2014-05-13T16:26:58"/>
        <d v="2014-05-13T17:28:10"/>
        <d v="2014-05-13T19:08:05"/>
        <d v="2014-05-14T00:12:35"/>
        <d v="2014-05-14T07:04:10"/>
        <d v="2014-05-14T22:22:51"/>
        <d v="2014-05-15T14:23:54"/>
        <d v="2014-05-15T15:37:44"/>
        <d v="2014-05-15T17:41:22"/>
        <d v="2014-05-16T15:16:04"/>
        <d v="2014-05-16T17:08:07"/>
        <d v="2014-05-16T18:05:25"/>
        <d v="2014-05-16T20:36:20"/>
        <d v="2014-05-17T01:30:55"/>
        <d v="2014-05-17T06:50:05"/>
        <d v="2014-05-19T04:38:49"/>
        <d v="2014-05-19T13:09:12"/>
        <d v="2014-05-19T15:17:38"/>
        <d v="2014-05-19T18:24:05"/>
        <d v="2014-05-19T21:58:12"/>
        <d v="2014-05-20T01:06:09"/>
        <d v="2014-05-20T07:26:27"/>
        <d v="2014-05-20T15:33:51"/>
        <d v="2014-05-20T15:35:01"/>
        <d v="2014-05-20T15:47:20"/>
        <d v="2014-05-20T16:40:56"/>
        <d v="2014-05-20T17:22:53"/>
        <d v="2014-05-21T01:12:08"/>
        <d v="2014-05-21T01:37:59"/>
        <d v="2014-05-21T09:54:09"/>
        <d v="2014-05-21T12:37:21"/>
        <d v="2014-05-21T17:06:34"/>
        <d v="2014-05-21T17:53:10"/>
        <d v="2014-05-21T18:51:27"/>
        <d v="2014-05-21T20:37:52"/>
        <d v="2014-05-22T01:05:03"/>
        <d v="2014-05-22T02:18:32"/>
        <d v="2014-05-22T16:00:09"/>
        <d v="2014-05-22T17:12:52"/>
        <d v="2014-05-22T19:21:54"/>
        <d v="2014-05-22T20:31:20"/>
        <d v="2014-05-23T17:48:03"/>
        <d v="2014-05-24T15:25:50"/>
        <d v="2014-05-25T18:57:09"/>
        <d v="2014-05-25T22:51:35"/>
        <d v="2014-05-26T10:51:39"/>
        <d v="2014-05-26T16:59:06"/>
        <d v="2014-05-26T17:27:18"/>
        <d v="2014-05-27T13:19:26"/>
        <d v="2014-05-27T14:44:41"/>
        <d v="2014-05-27T15:22:23"/>
        <d v="2014-05-27T15:48:51"/>
        <d v="2014-05-27T18:16:21"/>
        <d v="2014-05-27T23:02:02"/>
        <d v="2014-05-28T05:14:15"/>
        <d v="2014-05-28T16:21:24"/>
        <d v="2014-05-28T21:33:28"/>
        <d v="2014-05-29T04:00:45"/>
        <d v="2014-05-29T09:09:57"/>
        <d v="2014-05-29T14:05:24"/>
        <d v="2014-05-29T14:09:34"/>
        <d v="2014-05-29T22:04:24"/>
        <d v="2014-05-30T01:55:44"/>
        <d v="2014-05-30T05:08:08"/>
        <d v="2014-05-30T07:55:39"/>
        <d v="2014-05-30T17:26:51"/>
        <d v="2014-05-30T21:26:47"/>
        <d v="2014-05-30T21:31:24"/>
        <d v="2014-06-01T01:22:32"/>
        <d v="2014-06-01T11:49:36"/>
        <d v="2014-06-01T17:07:05"/>
        <d v="2014-06-01T23:50:31"/>
        <d v="2014-06-02T05:08:50"/>
        <d v="2014-06-02T13:01:54"/>
        <d v="2014-06-02T15:29:12"/>
        <d v="2014-06-02T16:01:00"/>
        <d v="2014-06-02T16:29:55"/>
        <d v="2014-06-03T00:42:23"/>
        <d v="2014-06-03T04:07:58"/>
        <d v="2014-06-03T04:36:18"/>
        <d v="2014-06-03T15:49:43"/>
        <d v="2014-06-03T16:03:01"/>
        <d v="2014-06-03T17:02:44"/>
        <d v="2014-06-03T19:32:32"/>
        <d v="2014-06-04T01:44:10"/>
        <d v="2014-06-04T02:59:56"/>
        <d v="2014-06-04T19:37:14"/>
        <d v="2014-06-04T23:32:49"/>
        <d v="2014-06-05T12:40:28"/>
        <d v="2014-06-05T14:22:27"/>
        <d v="2014-06-05T23:07:12"/>
        <d v="2014-06-06T10:08:09"/>
        <d v="2014-06-06T12:45:39"/>
        <d v="2014-06-06T18:31:06"/>
        <d v="2014-06-08T22:34:00"/>
        <d v="2014-06-09T06:13:01"/>
        <d v="2014-06-09T12:34:56"/>
        <d v="2014-06-09T16:27:42"/>
        <d v="2014-06-09T17:24:25"/>
        <d v="2014-06-09T19:32:39"/>
        <d v="2014-06-09T19:56:05"/>
        <d v="2014-06-10T09:07:49"/>
        <d v="2014-06-10T10:09:11"/>
        <d v="2014-06-10T12:38:27"/>
        <d v="2014-06-10T14:31:03"/>
        <d v="2014-06-10T19:40:11"/>
        <d v="2014-06-10T23:01:40"/>
        <d v="2014-06-11T02:52:54"/>
        <d v="2014-06-11T17:04:38"/>
        <d v="2014-06-12T13:46:58"/>
        <d v="2014-06-12T14:54:06"/>
        <d v="2014-06-12T18:11:07"/>
        <d v="2014-06-12T18:58:06"/>
        <d v="2014-06-12T22:38:50"/>
        <d v="2014-06-13T02:47:07"/>
        <d v="2014-06-13T10:58:33"/>
        <d v="2014-06-13T16:37:37"/>
        <d v="2014-06-13T21:08:09"/>
        <d v="2014-06-14T22:29:24"/>
        <d v="2014-06-15T21:29:10"/>
        <d v="2014-06-16T02:33:45"/>
        <d v="2014-06-16T09:29:25"/>
        <d v="2014-06-16T14:31:15"/>
        <d v="2014-06-16T15:17:46"/>
        <d v="2014-06-16T16:03:49"/>
        <d v="2014-06-16T19:03:28"/>
        <d v="2014-06-17T02:50:38"/>
        <d v="2014-06-17T13:43:27"/>
        <d v="2014-06-17T14:59:06"/>
        <d v="2014-06-17T16:33:43"/>
        <d v="2014-06-17T16:50:46"/>
        <d v="2014-06-18T00:38:08"/>
        <d v="2014-06-18T04:45:52"/>
        <d v="2014-06-18T15:35:24"/>
        <d v="2014-06-18T16:04:11"/>
        <d v="2014-06-18T21:08:57"/>
        <d v="2014-06-18T23:48:24"/>
        <d v="2014-06-19T02:57:08"/>
        <d v="2014-06-19T03:43:24"/>
        <d v="2014-06-19T09:14:38"/>
        <d v="2014-06-19T09:21:30"/>
        <d v="2014-06-19T11:21:31"/>
        <d v="2014-06-19T18:05:47"/>
        <d v="2014-06-19T20:38:50"/>
        <d v="2014-06-20T03:24:46"/>
        <d v="2014-06-21T12:52:06"/>
        <d v="2014-06-21T13:19:52"/>
        <d v="2014-06-22T16:09:28"/>
        <d v="2014-06-22T18:35:11"/>
        <d v="2014-06-23T15:54:40"/>
        <d v="2014-06-23T18:23:11"/>
        <d v="2014-06-23T20:40:24"/>
        <d v="2014-06-23T22:31:45"/>
        <d v="2014-06-24T08:49:38"/>
        <d v="2014-06-24T18:51:44"/>
        <d v="2014-06-25T13:39:40"/>
        <d v="2014-06-25T18:35:45"/>
        <d v="2014-06-25T19:33:40"/>
        <d v="2014-06-25T22:15:02"/>
        <d v="2014-06-26T19:29:25"/>
        <d v="2014-06-26T22:48:32"/>
        <d v="2014-06-27T14:17:25"/>
        <d v="2014-06-27T20:31:12"/>
        <d v="2014-06-27T20:47:40"/>
        <d v="2014-06-28T16:52:43"/>
        <d v="2014-06-30T15:04:27"/>
        <d v="2014-06-30T15:20:26"/>
        <d v="2014-06-30T18:03:16"/>
        <d v="2014-06-30T18:38:02"/>
        <d v="2014-06-30T20:53:59"/>
        <d v="2014-06-30T21:57:05"/>
        <d v="2014-06-30T22:41:41"/>
        <d v="2014-07-01T00:29:40"/>
        <d v="2014-07-01T04:56:07"/>
        <d v="2014-07-01T09:46:21"/>
        <d v="2014-07-01T16:45:59"/>
        <d v="2014-07-02T00:58:19"/>
        <d v="2014-07-02T10:01:50"/>
        <d v="2014-07-02T13:48:03"/>
        <d v="2014-07-02T21:43:02"/>
        <d v="2014-07-04T15:48:04"/>
        <d v="2014-07-05T01:19:32"/>
        <d v="2014-07-05T11:39:39"/>
        <d v="2014-07-05T18:59:22"/>
        <d v="2014-07-06T14:52:09"/>
        <d v="2014-07-06T20:54:35"/>
        <d v="2014-07-07T14:31:17"/>
        <d v="2014-07-07T16:10:46"/>
        <d v="2014-07-07T21:45:38"/>
        <d v="2014-07-07T21:50:19"/>
        <d v="2014-07-07T22:03:36"/>
        <d v="2014-07-07T23:45:24"/>
        <d v="2014-07-08T05:30:28"/>
        <d v="2014-07-08T12:21:47"/>
        <d v="2014-07-08T12:22:24"/>
        <d v="2014-07-08T15:30:42"/>
        <d v="2014-07-08T15:35:17"/>
        <d v="2014-07-08T15:56:49"/>
        <d v="2014-07-08T17:41:10"/>
        <d v="2014-07-08T18:57:31"/>
        <d v="2014-07-08T22:08:59"/>
        <d v="2014-07-08T23:13:48"/>
        <d v="2014-07-09T07:48:43"/>
        <d v="2014-07-09T12:03:49"/>
        <d v="2014-07-09T14:12:29"/>
        <d v="2014-07-09T14:23:42"/>
        <d v="2014-07-09T17:37:20"/>
        <d v="2014-07-09T17:41:30"/>
        <d v="2014-07-09T18:53:24"/>
        <d v="2014-07-09T18:55:05"/>
        <d v="2014-07-09T19:05:51"/>
        <d v="2014-07-09T21:20:12"/>
        <d v="2014-07-09T21:31:03"/>
        <d v="2014-07-09T21:53:24"/>
        <d v="2014-07-09T22:27:26"/>
        <d v="2014-07-09T23:10:22"/>
        <d v="2014-07-09T23:27:21"/>
        <d v="2014-07-10T00:48:54"/>
        <d v="2014-07-10T05:37:12"/>
        <d v="2014-07-10T06:25:04"/>
        <d v="2014-07-10T13:05:48"/>
        <d v="2014-07-10T14:44:07"/>
        <d v="2014-07-10T17:22:00"/>
        <d v="2014-07-10T19:41:37"/>
        <d v="2014-07-10T20:36:01"/>
        <d v="2014-07-10T22:43:42"/>
        <d v="2014-07-11T01:26:32"/>
        <d v="2014-07-11T16:12:03"/>
        <d v="2014-07-11T16:45:02"/>
        <d v="2014-07-11T16:56:00"/>
        <d v="2014-07-11T17:12:18"/>
        <d v="2014-07-11T17:20:48"/>
        <d v="2014-07-11T17:49:52"/>
        <d v="2014-07-11T20:19:26"/>
        <d v="2014-07-11T20:26:39"/>
        <d v="2014-07-11T21:13:07"/>
        <d v="2014-07-12T02:04:23"/>
        <d v="2014-07-12T16:08:40"/>
        <d v="2014-07-12T20:27:47"/>
        <d v="2014-07-13T02:09:15"/>
        <d v="2014-07-13T10:48:23"/>
        <d v="2014-07-13T15:51:50"/>
        <d v="2014-07-13T22:50:11"/>
        <d v="2014-07-14T03:14:56"/>
        <d v="2014-07-14T03:19:26"/>
        <d v="2014-07-14T14:04:40"/>
        <d v="2014-07-14T16:41:12"/>
        <d v="2014-07-14T18:49:08"/>
        <d v="2014-07-14T22:53:34"/>
        <d v="2014-07-14T23:31:52"/>
        <d v="2014-07-15T03:02:36"/>
        <d v="2014-07-15T12:58:18"/>
        <d v="2014-07-15T13:56:40"/>
        <d v="2014-07-15T15:20:23"/>
        <d v="2014-07-15T15:59:33"/>
        <d v="2014-07-15T18:20:08"/>
        <d v="2014-07-15T19:42:34"/>
        <d v="2014-07-15T22:50:34"/>
        <d v="2014-07-15T23:27:00"/>
        <d v="2014-07-16T04:34:57"/>
        <d v="2014-07-16T11:18:30"/>
        <d v="2014-07-16T14:17:33"/>
        <d v="2014-07-16T15:00:22"/>
        <d v="2014-07-16T20:20:34"/>
        <d v="2014-07-17T05:03:11"/>
        <d v="2014-07-17T07:45:08"/>
        <d v="2014-07-17T18:25:12"/>
        <d v="2014-07-17T19:55:03"/>
        <d v="2014-07-17T21:44:12"/>
        <d v="2014-07-17T23:38:22"/>
        <d v="2014-07-18T09:04:10"/>
        <d v="2014-07-18T11:24:19"/>
        <d v="2014-07-18T12:52:58"/>
        <d v="2014-07-18T19:58:18"/>
        <d v="2014-07-18T20:10:17"/>
        <d v="2014-07-19T00:08:10"/>
        <d v="2014-07-19T04:13:01"/>
        <d v="2014-07-19T05:06:39"/>
        <d v="2014-07-19T17:32:33"/>
        <d v="2014-07-20T23:36:18"/>
        <d v="2014-07-21T06:21:27"/>
        <d v="2014-07-21T07:43:21"/>
        <d v="2014-07-21T13:31:54"/>
        <d v="2014-07-21T15:38:18"/>
        <d v="2014-07-21T16:22:32"/>
        <d v="2014-07-21T18:18:21"/>
        <d v="2014-07-21T19:41:30"/>
        <d v="2014-07-21T20:24:03"/>
        <d v="2014-07-22T00:45:30"/>
        <d v="2014-07-22T04:49:49"/>
        <d v="2014-07-22T07:01:55"/>
        <d v="2014-07-22T14:34:56"/>
        <d v="2014-07-22T19:53:18"/>
        <d v="2014-07-22T22:00:40"/>
        <d v="2014-07-22T23:32:28"/>
        <d v="2014-07-23T03:44:15"/>
        <d v="2014-07-23T15:10:50"/>
        <d v="2014-07-23T15:25:31"/>
        <d v="2014-07-23T15:57:03"/>
        <d v="2014-07-23T18:32:49"/>
        <d v="2014-07-23T18:36:01"/>
        <d v="2014-07-24T03:00:10"/>
        <d v="2014-07-24T18:31:23"/>
        <d v="2014-07-24T20:59:10"/>
        <d v="2014-07-24T22:08:38"/>
        <d v="2014-07-25T19:25:12"/>
        <d v="2014-07-25T20:48:11"/>
        <d v="2014-07-25T23:14:09"/>
        <d v="2014-07-26T08:17:57"/>
        <d v="2014-07-26T16:00:57"/>
        <d v="2014-07-26T23:28:26"/>
        <d v="2014-07-27T22:20:12"/>
        <d v="2014-07-28T00:31:21"/>
        <d v="2014-07-28T16:18:55"/>
        <d v="2014-07-28T18:33:01"/>
        <d v="2014-07-28T20:09:38"/>
        <d v="2014-07-28T20:47:16"/>
        <d v="2014-07-29T00:50:56"/>
        <d v="2014-07-29T13:27:24"/>
        <d v="2014-07-29T21:17:20"/>
        <d v="2014-07-30T00:20:25"/>
        <d v="2014-07-30T09:37:21"/>
        <d v="2014-07-30T18:45:11"/>
        <d v="2014-07-30T20:43:05"/>
        <d v="2014-07-31T04:48:13"/>
        <d v="2014-07-31T12:59:53"/>
        <d v="2014-07-31T15:16:24"/>
        <d v="2014-07-31T16:42:28"/>
        <d v="2014-07-31T16:49:20"/>
        <d v="2014-07-31T18:30:45"/>
        <d v="2014-07-31T23:06:36"/>
        <d v="2014-08-01T12:39:12"/>
        <d v="2014-08-01T15:30:34"/>
        <d v="2014-08-01T15:47:58"/>
        <d v="2014-08-01T15:58:45"/>
        <d v="2014-08-01T17:31:31"/>
        <d v="2014-08-02T05:45:54"/>
        <d v="2014-08-02T13:31:18"/>
        <d v="2014-08-03T09:21:17"/>
        <d v="2014-08-03T14:27:49"/>
        <d v="2014-08-03T17:56:32"/>
        <d v="2014-08-04T13:09:16"/>
        <d v="2014-08-04T18:40:11"/>
        <d v="2014-08-04T18:48:27"/>
        <d v="2014-08-04T18:49:24"/>
        <d v="2014-08-04T20:38:08"/>
        <d v="2014-08-05T00:14:30"/>
        <d v="2014-08-05T16:07:54"/>
        <d v="2014-08-05T17:09:42"/>
        <d v="2014-08-05T20:46:38"/>
        <d v="2014-08-06T04:23:35"/>
        <d v="2014-08-06T20:30:02"/>
        <d v="2014-08-07T00:10:11"/>
        <d v="2014-08-07T05:09:04"/>
        <d v="2014-08-07T08:31:46"/>
        <d v="2014-08-07T18:16:58"/>
        <d v="2014-08-07T19:48:38"/>
        <d v="2014-08-08T22:13:14"/>
        <d v="2014-08-09T21:50:26"/>
        <d v="2014-08-10T01:41:37"/>
        <d v="2014-08-10T12:35:46"/>
        <d v="2014-08-10T18:24:37"/>
        <d v="2014-08-11T18:16:53"/>
        <d v="2014-08-11T19:16:26"/>
        <d v="2014-08-11T20:09:34"/>
        <d v="2014-08-11T20:45:08"/>
        <d v="2014-08-12T06:14:57"/>
        <d v="2014-08-12T08:37:22"/>
        <d v="2014-08-12T10:18:54"/>
        <d v="2014-08-12T10:24:14"/>
        <d v="2014-08-12T12:39:21"/>
        <d v="2014-08-12T14:01:08"/>
        <d v="2014-08-12T15:15:51"/>
        <d v="2014-08-12T17:38:15"/>
        <d v="2014-08-12T18:10:23"/>
        <d v="2014-08-13T01:10:22"/>
        <d v="2014-08-13T12:02:11"/>
        <d v="2014-08-13T18:26:53"/>
        <d v="2014-08-14T13:59:55"/>
        <d v="2014-08-14T15:50:05"/>
        <d v="2014-08-14T21:05:16"/>
        <d v="2014-08-14T21:11:25"/>
        <d v="2014-08-15T00:36:30"/>
        <d v="2014-08-15T15:22:32"/>
        <d v="2014-08-15T19:10:22"/>
        <d v="2014-08-15T22:20:45"/>
        <d v="2014-08-16T02:00:03"/>
        <d v="2014-08-16T15:39:17"/>
        <d v="2014-08-17T22:10:38"/>
        <d v="2014-08-18T12:49:51"/>
        <d v="2014-08-18T13:00:56"/>
        <d v="2014-08-18T16:45:19"/>
        <d v="2014-08-18T17:08:24"/>
        <d v="2014-08-18T17:46:34"/>
        <d v="2014-08-18T19:10:10"/>
        <d v="2014-08-18T20:56:40"/>
        <d v="2014-08-19T20:46:16"/>
        <d v="2014-08-19T20:59:32"/>
        <d v="2014-08-20T15:40:33"/>
        <d v="2014-08-20T18:08:12"/>
        <d v="2014-08-20T20:17:40"/>
        <d v="2014-08-20T23:19:43"/>
        <d v="2014-08-21T06:59:23"/>
        <d v="2014-08-21T12:37:02"/>
        <d v="2014-08-21T19:16:13"/>
        <d v="2014-08-21T19:23:05"/>
        <d v="2014-08-22T19:00:15"/>
        <d v="2014-08-23T02:22:17"/>
        <d v="2014-08-24T01:51:40"/>
        <d v="2014-08-24T22:08:55"/>
        <d v="2014-08-25T04:28:06"/>
        <d v="2014-08-25T10:24:30"/>
        <d v="2014-08-25T16:24:24"/>
        <d v="2014-08-25T17:15:16"/>
        <d v="2014-08-25T19:34:44"/>
        <d v="2014-08-26T05:19:31"/>
        <d v="2014-08-26T15:19:09"/>
        <d v="2014-08-26T21:16:44"/>
        <d v="2014-08-26T21:43:11"/>
        <d v="2014-08-26T21:53:33"/>
        <d v="2014-08-27T03:22:19"/>
        <d v="2014-08-27T12:43:13"/>
        <d v="2014-08-27T15:03:09"/>
        <d v="2014-08-27T21:04:52"/>
        <d v="2014-08-27T21:52:38"/>
        <d v="2014-08-27T22:43:04"/>
        <d v="2014-08-28T01:02:41"/>
        <d v="2014-08-28T03:08:27"/>
        <d v="2014-08-28T21:37:05"/>
        <d v="2014-08-28T21:55:49"/>
        <d v="2014-08-28T23:01:02"/>
        <d v="2014-08-29T01:27:51"/>
        <d v="2014-08-29T01:38:33"/>
        <d v="2014-08-29T18:04:57"/>
        <d v="2014-08-29T18:19:33"/>
        <d v="2014-08-29T18:55:56"/>
        <d v="2014-08-29T19:51:03"/>
        <d v="2014-08-30T08:40:20"/>
        <d v="2014-08-30T10:53:10"/>
        <d v="2014-08-31T14:03:20"/>
        <d v="2014-08-31T14:09:47"/>
        <d v="2014-08-31T22:29:43"/>
        <d v="2014-09-01T22:00:01"/>
        <d v="2014-09-02T01:21:43"/>
        <d v="2014-09-02T14:23:47"/>
        <d v="2014-09-02T14:48:56"/>
        <d v="2014-09-02T20:59:02"/>
        <d v="2014-09-03T05:19:02"/>
        <d v="2014-09-03T11:29:32"/>
        <d v="2014-09-03T12:25:54"/>
        <d v="2014-09-03T14:17:00"/>
        <d v="2014-09-05T02:40:21"/>
        <d v="2014-09-05T07:00:45"/>
        <d v="2014-09-05T09:12:02"/>
        <d v="2014-09-05T13:39:14"/>
        <d v="2014-09-05T18:49:03"/>
        <d v="2014-09-05T19:13:32"/>
        <d v="2014-09-05T19:13:41"/>
        <d v="2014-09-06T16:11:45"/>
        <d v="2014-09-07T00:06:13"/>
        <d v="2014-09-07T18:26:15"/>
        <d v="2014-09-08T02:05:00"/>
        <d v="2014-09-08T03:54:17"/>
        <d v="2014-09-08T04:01:08"/>
        <d v="2014-09-08T12:16:18"/>
        <d v="2014-09-09T15:58:04"/>
        <d v="2014-09-09T16:38:28"/>
        <d v="2014-09-09T18:43:14"/>
        <d v="2014-09-09T23:09:39"/>
        <d v="2014-09-09T23:26:00"/>
        <d v="2014-09-10T16:31:48"/>
        <d v="2014-09-10T23:23:43"/>
        <d v="2014-09-11T00:41:35"/>
        <d v="2014-09-11T07:47:50"/>
        <d v="2014-09-11T18:48:19"/>
        <d v="2014-09-12T15:10:36"/>
        <d v="2014-09-12T21:06:38"/>
        <d v="2014-09-12T21:55:48"/>
        <d v="2014-09-15T03:14:15"/>
        <d v="2014-09-15T12:52:02"/>
        <d v="2014-09-15T14:26:56"/>
        <d v="2014-09-15T15:51:36"/>
        <d v="2014-09-15T16:51:10"/>
        <d v="2014-09-16T04:02:06"/>
        <d v="2014-09-16T15:58:59"/>
        <d v="2014-09-17T07:04:43"/>
        <d v="2014-09-17T15:02:59"/>
        <d v="2014-09-17T15:29:14"/>
        <d v="2014-09-17T19:00:32"/>
        <d v="2014-09-17T19:55:39"/>
        <d v="2014-09-18T05:50:09"/>
        <d v="2014-09-18T12:07:39"/>
        <d v="2014-09-19T06:46:07"/>
        <d v="2014-09-19T13:01:24"/>
        <d v="2014-09-19T16:26:12"/>
        <d v="2014-09-20T01:44:16"/>
        <d v="2014-09-20T08:00:34"/>
        <d v="2014-09-20T14:56:15"/>
        <d v="2014-09-20T20:59:11"/>
        <d v="2014-09-21T21:11:27"/>
        <d v="2014-09-22T01:50:28"/>
        <d v="2014-09-22T09:47:15"/>
        <d v="2014-09-22T15:36:50"/>
        <d v="2014-09-22T18:46:04"/>
        <d v="2014-09-22T20:26:42"/>
        <d v="2014-09-23T00:49:07"/>
        <d v="2014-09-23T10:17:59"/>
        <d v="2014-09-23T15:16:31"/>
        <d v="2014-09-23T16:25:52"/>
        <d v="2014-09-23T19:05:49"/>
        <d v="2014-09-23T19:30:07"/>
        <d v="2014-09-23T22:57:51"/>
        <d v="2014-09-23T23:30:40"/>
        <d v="2014-09-24T19:40:06"/>
        <d v="2014-09-26T15:36:30"/>
        <d v="2014-09-26T23:55:00"/>
        <d v="2014-09-27T21:25:08"/>
        <d v="2014-09-27T23:15:55"/>
        <d v="2014-09-29T15:46:42"/>
        <d v="2014-09-29T22:26:06"/>
        <d v="2014-09-30T12:59:59"/>
        <d v="2014-09-30T15:37:03"/>
        <d v="2014-09-30T20:36:53"/>
        <d v="2014-09-30T22:22:42"/>
        <d v="2014-10-01T07:52:50"/>
        <d v="2014-10-01T12:30:20"/>
        <d v="2014-10-01T18:58:01"/>
        <d v="2014-10-01T22:45:42"/>
        <d v="2014-10-02T02:12:42"/>
        <d v="2014-10-02T02:24:25"/>
        <d v="2014-10-02T07:04:57"/>
        <d v="2014-10-02T14:09:37"/>
        <d v="2014-10-02T22:01:43"/>
        <d v="2014-10-03T00:04:43"/>
        <d v="2014-10-03T09:36:19"/>
        <d v="2014-10-03T10:29:35"/>
        <d v="2014-10-03T17:56:08"/>
        <d v="2014-10-03T18:18:29"/>
        <d v="2014-10-03T21:31:38"/>
        <d v="2014-10-04T14:20:36"/>
        <d v="2014-10-05T17:33:42"/>
        <d v="2014-10-06T15:04:40"/>
        <d v="2014-10-06T16:04:58"/>
        <d v="2014-10-06T17:48:44"/>
        <d v="2014-10-06T19:38:35"/>
        <d v="2014-10-06T21:08:24"/>
        <d v="2014-10-07T03:22:37"/>
        <d v="2014-10-07T18:16:58"/>
        <d v="2014-10-08T02:58:00"/>
        <d v="2014-10-08T18:54:03"/>
        <d v="2014-10-08T23:07:24"/>
        <d v="2014-10-09T06:18:50"/>
        <d v="2014-10-09T06:43:10"/>
        <d v="2014-10-09T09:00:46"/>
        <d v="2014-10-09T18:29:26"/>
        <d v="2014-10-09T20:13:23"/>
        <d v="2014-10-10T12:50:40"/>
        <d v="2014-10-10T15:22:27"/>
        <d v="2014-10-10T17:47:59"/>
        <d v="2014-10-10T18:47:51"/>
        <d v="2014-10-11T08:30:16"/>
        <d v="2014-10-11T18:48:21"/>
        <d v="2014-10-11T20:06:20"/>
        <d v="2014-10-11T20:07:43"/>
        <d v="2014-10-11T20:34:49"/>
        <d v="2014-10-11T22:07:10"/>
        <d v="2014-10-12T23:54:23"/>
        <d v="2014-10-13T21:45:38"/>
        <d v="2014-10-14T07:11:30"/>
        <d v="2014-10-14T11:35:08"/>
        <d v="2014-10-14T13:00:55"/>
        <d v="2014-10-14T14:02:38"/>
        <d v="2014-10-14T16:20:28"/>
        <d v="2014-10-14T17:42:25"/>
        <d v="2014-10-14T20:30:00"/>
        <d v="2014-10-14T22:37:28"/>
        <d v="2014-10-15T01:37:23"/>
        <d v="2014-10-15T02:59:50"/>
        <d v="2014-10-15T05:39:19"/>
        <d v="2014-10-15T07:05:48"/>
        <d v="2014-10-15T17:16:31"/>
        <d v="2014-10-15T20:22:25"/>
        <d v="2014-10-15T20:58:15"/>
        <d v="2014-10-15T22:28:04"/>
        <d v="2014-10-16T00:22:14"/>
        <d v="2014-10-16T04:05:31"/>
        <d v="2014-10-16T16:33:48"/>
        <d v="2014-10-16T21:08:44"/>
        <d v="2014-10-16T21:42:02"/>
        <d v="2014-10-17T03:57:13"/>
        <d v="2014-10-17T04:11:13"/>
        <d v="2014-10-17T06:23:21"/>
        <d v="2014-10-18T05:14:52"/>
        <d v="2014-10-18T23:24:52"/>
        <d v="2014-10-19T16:23:26"/>
        <d v="2014-10-19T23:00:59"/>
        <d v="2014-10-20T00:53:04"/>
        <d v="2014-10-20T07:27:59"/>
        <d v="2014-10-20T17:00:47"/>
        <d v="2014-10-20T17:52:52"/>
        <d v="2014-10-20T19:40:07"/>
        <d v="2014-10-20T20:55:40"/>
        <d v="2014-10-21T06:59:58"/>
        <d v="2014-10-21T14:04:04"/>
        <d v="2014-10-21T20:06:58"/>
        <d v="2014-10-22T14:01:41"/>
        <d v="2014-10-22T17:03:13"/>
        <d v="2014-10-22T20:13:28"/>
        <d v="2014-10-22T21:57:29"/>
        <d v="2014-10-22T23:02:03"/>
        <d v="2014-10-23T01:41:30"/>
        <d v="2014-10-23T05:19:05"/>
        <d v="2014-10-23T12:13:54"/>
        <d v="2014-10-24T00:01:46"/>
        <d v="2014-10-24T00:29:53"/>
        <d v="2014-10-24T15:31:55"/>
        <d v="2014-10-25T22:52:58"/>
        <d v="2014-10-26T17:01:34"/>
        <d v="2014-10-26T17:12:51"/>
        <d v="2014-10-26T19:18:47"/>
        <d v="2014-10-26T21:26:18"/>
        <d v="2014-10-27T00:10:16"/>
        <d v="2014-10-27T13:40:40"/>
        <d v="2014-10-27T19:26:50"/>
        <d v="2014-10-27T19:29:37"/>
        <d v="2014-10-28T00:40:44"/>
        <d v="2014-10-28T14:05:37"/>
        <d v="2014-10-28T14:21:23"/>
        <d v="2014-10-28T15:48:27"/>
        <d v="2014-10-28T16:35:53"/>
        <d v="2014-10-28T21:24:00"/>
        <d v="2014-10-28T23:13:51"/>
        <d v="2014-10-29T02:28:17"/>
        <d v="2014-10-29T10:19:29"/>
        <d v="2014-10-29T12:00:45"/>
        <d v="2014-10-29T14:02:44"/>
        <d v="2014-10-29T16:20:01"/>
        <d v="2014-10-29T16:24:46"/>
        <d v="2014-10-29T18:02:56"/>
        <d v="2014-10-29T19:15:26"/>
        <d v="2014-10-30T15:40:52"/>
        <d v="2014-10-30T20:19:50"/>
        <d v="2014-10-31T03:25:15"/>
        <d v="2014-10-31T07:03:14"/>
        <d v="2014-10-31T14:29:54"/>
        <d v="2014-10-31T18:04:22"/>
        <d v="2014-10-31T18:59:05"/>
        <d v="2014-11-01T12:39:47"/>
        <d v="2014-11-01T20:08:08"/>
        <d v="2014-11-01T21:59:21"/>
        <d v="2014-11-02T00:54:25"/>
        <d v="2014-11-02T03:12:15"/>
        <d v="2014-11-03T00:42:26"/>
        <d v="2014-11-03T05:34:20"/>
        <d v="2014-11-03T15:28:26"/>
        <d v="2014-11-03T16:10:43"/>
        <d v="2014-11-03T21:33:15"/>
        <d v="2014-11-03T22:29:09"/>
        <d v="2014-11-04T01:31:39"/>
        <d v="2014-11-04T10:58:54"/>
        <d v="2014-11-04T18:18:08"/>
        <d v="2014-11-04T22:34:40"/>
        <d v="2014-11-05T00:03:01"/>
        <d v="2014-11-05T00:59:19"/>
        <d v="2014-11-05T13:16:06"/>
        <d v="2014-11-05T13:35:53"/>
        <d v="2014-11-05T17:27:15"/>
        <d v="2014-11-05T18:30:29"/>
        <d v="2014-11-05T22:58:45"/>
        <d v="2014-11-06T16:45:04"/>
        <d v="2014-11-07T02:44:19"/>
        <d v="2014-11-07T06:24:24"/>
        <d v="2014-11-07T07:04:34"/>
        <d v="2014-11-07T20:37:46"/>
        <d v="2014-11-07T22:09:57"/>
        <d v="2014-11-08T16:41:46"/>
        <d v="2014-11-08T18:55:53"/>
        <d v="2014-11-08T23:21:27"/>
        <d v="2014-11-09T02:12:08"/>
        <d v="2014-11-10T02:11:14"/>
        <d v="2014-11-10T03:48:45"/>
        <d v="2014-11-10T18:33:15"/>
        <d v="2014-11-10T20:49:12"/>
        <d v="2014-11-10T22:59:50"/>
        <d v="2014-11-10T23:11:07"/>
        <d v="2014-11-11T05:28:22"/>
        <d v="2014-11-11T13:04:55"/>
        <d v="2014-11-11T16:31:10"/>
        <d v="2014-11-11T17:21:00"/>
        <d v="2014-11-11T20:07:04"/>
        <d v="2014-11-11T20:25:15"/>
        <d v="2014-11-12T00:03:35"/>
        <d v="2014-11-12T20:35:13"/>
        <d v="2014-11-12T20:43:48"/>
        <d v="2014-11-13T00:25:11"/>
        <d v="2014-11-13T06:00:03"/>
        <d v="2014-11-13T20:28:26"/>
        <d v="2014-11-13T22:49:25"/>
        <d v="2014-11-14T18:09:51"/>
        <d v="2014-11-14T20:00:34"/>
        <d v="2014-11-15T06:50:28"/>
        <d v="2014-11-15T13:12:57"/>
        <d v="2014-11-16T08:52:47"/>
        <d v="2014-11-17T02:51:29"/>
        <d v="2014-11-17T17:21:03"/>
        <d v="2014-11-17T18:30:45"/>
        <d v="2014-11-18T04:32:21"/>
        <d v="2014-11-18T11:49:11"/>
        <d v="2014-11-18T19:22:37"/>
        <d v="2014-11-18T19:31:28"/>
        <d v="2014-11-19T01:29:45"/>
        <d v="2014-11-19T02:24:46"/>
        <d v="2014-11-19T14:19:04"/>
        <d v="2014-11-19T17:58:36"/>
        <d v="2014-11-20T01:12:11"/>
        <d v="2014-11-20T12:08:53"/>
        <d v="2014-11-20T18:13:31"/>
        <d v="2014-11-20T20:56:12"/>
        <d v="2014-11-21T07:34:22"/>
        <d v="2014-11-21T08:42:21"/>
        <d v="2014-11-21T17:11:30"/>
        <d v="2014-11-21T18:01:56"/>
        <d v="2014-11-21T20:16:00"/>
        <d v="2014-11-22T14:47:59"/>
        <d v="2014-11-25T04:07:50"/>
        <d v="2014-11-25T06:17:44"/>
        <d v="2014-11-25T16:15:33"/>
        <d v="2014-11-25T19:54:57"/>
        <d v="2014-11-25T20:27:03"/>
        <d v="2014-11-25T22:32:09"/>
        <d v="2014-11-26T04:47:39"/>
        <d v="2014-11-26T18:25:40"/>
        <d v="2014-11-26T20:35:39"/>
        <d v="2014-11-27T02:02:28"/>
        <d v="2014-11-27T15:22:29"/>
        <d v="2014-11-28T00:03:06"/>
        <d v="2014-11-28T15:20:26"/>
        <d v="2014-11-28T20:47:52"/>
        <d v="2014-11-28T21:02:41"/>
        <d v="2014-11-28T21:08:45"/>
        <d v="2014-11-30T17:46:05"/>
        <d v="2014-11-30T20:21:04"/>
        <d v="2014-12-01T05:16:04"/>
        <d v="2014-12-01T16:54:50"/>
        <d v="2014-12-01T17:05:38"/>
        <d v="2014-12-01T17:43:33"/>
        <d v="2014-12-01T17:50:08"/>
        <d v="2014-12-01T19:00:28"/>
        <d v="2014-12-01T21:33:59"/>
        <d v="2014-12-01T21:51:58"/>
        <d v="2014-12-02T02:59:03"/>
        <d v="2014-12-02T07:54:13"/>
        <d v="2014-12-02T08:20:26"/>
        <d v="2014-12-02T15:25:53"/>
        <d v="2014-12-02T16:13:36"/>
        <d v="2014-12-02T16:48:55"/>
        <d v="2014-12-02T20:13:14"/>
        <d v="2014-12-02T21:37:42"/>
        <d v="2014-12-02T22:20:04"/>
        <d v="2014-12-03T07:58:03"/>
        <d v="2014-12-03T21:14:16"/>
        <d v="2014-12-04T00:07:10"/>
        <d v="2014-12-04T00:57:52"/>
        <d v="2014-12-04T18:43:21"/>
        <d v="2014-12-04T21:39:12"/>
        <d v="2014-12-05T04:43:58"/>
        <d v="2014-12-05T18:14:58"/>
        <d v="2014-12-05T22:20:36"/>
        <d v="2014-12-07T18:45:47"/>
        <d v="2014-12-08T01:37:14"/>
        <d v="2014-12-08T13:44:07"/>
        <d v="2014-12-08T18:46:10"/>
        <d v="2014-12-09T03:26:10"/>
        <d v="2014-12-09T16:31:36"/>
        <d v="2014-12-09T17:41:23"/>
        <d v="2014-12-09T18:33:38"/>
        <d v="2014-12-09T20:58:03"/>
        <d v="2014-12-09T21:17:41"/>
        <d v="2014-12-09T21:42:19"/>
        <d v="2014-12-10T02:39:50"/>
        <d v="2014-12-10T18:04:06"/>
        <d v="2014-12-11T16:37:32"/>
        <d v="2014-12-12T01:02:52"/>
        <d v="2014-12-12T10:15:24"/>
        <d v="2014-12-13T02:36:34"/>
        <d v="2014-12-14T19:39:19"/>
        <d v="2014-12-15T13:10:19"/>
        <d v="2014-12-15T14:48:36"/>
        <d v="2014-12-15T19:55:07"/>
        <d v="2014-12-15T23:08:15"/>
        <d v="2014-12-16T05:56:28"/>
        <d v="2014-12-16T15:56:45"/>
        <d v="2014-12-16T19:39:40"/>
        <d v="2014-12-16T20:29:19"/>
        <d v="2014-12-16T21:52:20"/>
        <d v="2014-12-16T21:54:55"/>
        <d v="2014-12-17T10:30:47"/>
        <d v="2014-12-17T12:09:11"/>
        <d v="2014-12-17T14:01:07"/>
        <d v="2014-12-17T14:03:06"/>
        <d v="2014-12-17T14:42:04"/>
        <d v="2014-12-17T23:58:02"/>
        <d v="2014-12-18T00:32:23"/>
        <d v="2014-12-18T12:38:23"/>
        <d v="2014-12-18T17:07:23"/>
        <d v="2014-12-20T04:11:05"/>
        <d v="2014-12-20T17:43:09"/>
        <d v="2014-12-20T19:47:03"/>
        <d v="2014-12-22T02:01:04"/>
        <d v="2014-12-22T18:04:18"/>
        <d v="2014-12-22T20:53:30"/>
        <d v="2014-12-23T19:58:39"/>
        <d v="2014-12-24T12:11:23"/>
        <d v="2014-12-26T03:56:39"/>
        <d v="2014-12-26T20:39:56"/>
        <d v="2014-12-27T07:12:21"/>
        <d v="2014-12-29T13:04:38"/>
        <d v="2014-12-29T19:37:11"/>
        <d v="2014-12-29T22:14:52"/>
        <d v="2014-12-30T15:44:00"/>
        <d v="2014-12-30T22:45:44"/>
        <d v="2014-12-31T16:53:34"/>
        <d v="2015-01-01T05:59:59"/>
        <d v="2015-01-02T00:31:47"/>
        <d v="2015-01-02T21:48:31"/>
        <d v="2015-01-03T00:23:42"/>
        <d v="2015-01-03T18:55:42"/>
        <d v="2015-01-05T11:50:18"/>
        <d v="2015-01-05T15:22:29"/>
        <d v="2015-01-05T19:36:46"/>
        <d v="2015-01-05T23:22:29"/>
        <d v="2015-01-06T16:11:18"/>
        <d v="2015-01-06T19:44:01"/>
        <d v="2015-01-06T23:14:16"/>
        <d v="2015-01-07T04:51:43"/>
        <d v="2015-01-07T13:13:42"/>
        <d v="2015-01-07T15:04:31"/>
        <d v="2015-01-07T22:13:21"/>
        <d v="2015-01-08T18:26:21"/>
        <d v="2015-01-09T01:25:00"/>
        <d v="2015-01-09T03:39:39"/>
        <d v="2015-01-09T10:11:17"/>
        <d v="2015-01-09T21:58:29"/>
        <d v="2015-01-10T19:58:33"/>
        <d v="2015-01-12T01:12:39"/>
        <d v="2015-01-12T02:53:41"/>
        <d v="2015-01-12T15:23:40"/>
        <d v="2015-01-12T16:57:37"/>
        <d v="2015-01-12T19:12:18"/>
        <d v="2015-01-12T19:58:45"/>
        <d v="2015-01-12T22:31:43"/>
        <d v="2015-01-12T23:33:28"/>
        <d v="2015-01-13T14:15:42"/>
        <d v="2015-01-13T20:14:20"/>
        <d v="2015-01-13T21:07:51"/>
        <d v="2015-01-13T21:46:34"/>
        <d v="2015-01-13T22:15:29"/>
        <d v="2015-01-13T23:13:07"/>
        <d v="2015-01-14T01:43:02"/>
        <d v="2015-01-14T16:14:44"/>
        <d v="2015-01-14T22:34:19"/>
        <d v="2015-01-14T22:35:54"/>
        <d v="2015-01-14T23:58:02"/>
        <d v="2015-01-15T14:09:51"/>
        <d v="2015-01-15T16:24:37"/>
        <d v="2015-01-15T17:42:23"/>
        <d v="2015-01-15T18:28:00"/>
        <d v="2015-01-15T23:02:10"/>
        <d v="2015-01-16T14:05:47"/>
        <d v="2015-01-16T16:48:49"/>
        <d v="2015-01-16T18:26:50"/>
        <d v="2015-01-16T19:21:39"/>
        <d v="2015-01-16T20:19:12"/>
        <d v="2015-01-16T20:30:07"/>
        <d v="2015-01-17T03:21:13"/>
        <d v="2015-01-17T07:13:43"/>
        <d v="2015-01-17T18:48:03"/>
        <d v="2015-01-17T19:58:29"/>
        <d v="2015-01-18T00:08:47"/>
        <d v="2015-01-18T01:40:47"/>
        <d v="2015-01-18T15:52:36"/>
        <d v="2015-01-19T03:26:31"/>
        <d v="2015-01-19T15:14:22"/>
        <d v="2015-01-19T19:38:49"/>
        <d v="2015-01-20T16:52:10"/>
        <d v="2015-01-20T20:45:48"/>
        <d v="2015-01-20T21:19:43"/>
        <d v="2015-01-21T03:57:17"/>
        <d v="2015-01-21T08:34:13"/>
        <d v="2015-01-21T15:18:38"/>
        <d v="2015-01-22T04:13:42"/>
        <d v="2015-01-22T08:53:50"/>
        <d v="2015-01-22T14:31:17"/>
        <d v="2015-01-22T16:29:56"/>
        <d v="2015-01-22T21:08:54"/>
        <d v="2015-01-22T22:05:25"/>
        <d v="2015-01-22T22:11:58"/>
        <d v="2015-01-23T01:21:47"/>
        <d v="2015-01-23T03:18:58"/>
        <d v="2015-01-23T08:29:23"/>
        <d v="2015-01-23T19:59:14"/>
        <d v="2015-01-23T20:09:13"/>
        <d v="2015-01-23T20:34:04"/>
        <d v="2015-01-24T02:51:10"/>
        <d v="2015-01-24T11:55:03"/>
        <d v="2015-01-25T01:42:42"/>
        <d v="2015-01-25T03:15:40"/>
        <d v="2015-01-25T21:47:19"/>
        <d v="2015-01-27T00:16:12"/>
        <d v="2015-01-27T03:19:55"/>
        <d v="2015-01-27T08:41:33"/>
        <d v="2015-01-27T11:19:12"/>
        <d v="2015-01-27T15:09:41"/>
        <d v="2015-01-27T16:00:20"/>
        <d v="2015-01-27T18:28:38"/>
        <d v="2015-01-27T20:00:22"/>
        <d v="2015-01-27T20:06:04"/>
        <d v="2015-01-27T21:13:54"/>
        <d v="2015-01-27T22:17:09"/>
        <d v="2015-01-27T23:09:48"/>
        <d v="2015-01-28T04:02:41"/>
        <d v="2015-01-28T06:00:18"/>
        <d v="2015-01-28T12:14:45"/>
        <d v="2015-01-28T16:37:59"/>
        <d v="2015-01-28T17:11:15"/>
        <d v="2015-01-28T19:49:06"/>
        <d v="2015-01-29T00:01:34"/>
        <d v="2015-01-29T07:32:16"/>
        <d v="2015-01-29T12:24:20"/>
        <d v="2015-01-29T13:45:08"/>
        <d v="2015-01-29T14:00:59"/>
        <d v="2015-01-29T20:17:35"/>
        <d v="2015-01-30T08:08:41"/>
        <d v="2015-01-30T15:21:16"/>
        <d v="2015-01-30T18:07:20"/>
        <d v="2015-01-30T20:33:49"/>
        <d v="2015-01-30T22:16:41"/>
        <d v="2015-01-30T23:02:35"/>
        <d v="2015-01-31T00:42:05"/>
        <d v="2015-02-01T05:51:46"/>
        <d v="2015-02-01T16:54:31"/>
        <d v="2015-02-01T23:53:39"/>
        <d v="2015-02-02T02:00:20"/>
        <d v="2015-02-02T14:22:30"/>
        <d v="2015-02-02T18:57:27"/>
        <d v="2015-02-02T18:59:23"/>
        <d v="2015-02-02T22:31:01"/>
        <d v="2015-02-02T22:49:21"/>
        <d v="2015-02-02T23:40:15"/>
        <d v="2015-02-03T17:17:27"/>
        <d v="2015-02-03T19:47:59"/>
        <d v="2015-02-04T04:40:47"/>
        <d v="2015-02-04T09:13:47"/>
        <d v="2015-02-04T21:04:52"/>
        <d v="2015-02-04T22:49:34"/>
        <d v="2015-02-05T15:18:45"/>
        <d v="2015-02-05T19:55:01"/>
        <d v="2015-02-05T19:57:37"/>
        <d v="2015-02-06T04:55:12"/>
        <d v="2015-02-06T05:14:57"/>
        <d v="2015-02-06T13:57:05"/>
        <d v="2015-02-06T17:08:25"/>
        <d v="2015-02-06T17:50:03"/>
        <d v="2015-02-07T04:44:52"/>
        <d v="2015-02-07T14:46:29"/>
        <d v="2015-02-07T16:13:46"/>
        <d v="2015-02-08T03:39:49"/>
        <d v="2015-02-08T14:32:02"/>
        <d v="2015-02-09T04:26:23"/>
        <d v="2015-02-09T06:32:54"/>
        <d v="2015-02-09T17:05:07"/>
        <d v="2015-02-09T17:23:56"/>
        <d v="2015-02-09T18:22:59"/>
        <d v="2015-02-09T22:16:17"/>
        <d v="2015-02-10T00:45:52"/>
        <d v="2015-02-10T12:07:43"/>
        <d v="2015-02-10T18:49:11"/>
        <d v="2015-02-10T20:13:02"/>
        <d v="2015-02-10T20:43:15"/>
        <d v="2015-02-10T22:58:32"/>
        <d v="2015-02-11T01:44:45"/>
        <d v="2015-02-11T18:57:36"/>
        <d v="2015-02-12T01:20:16"/>
        <d v="2015-02-12T01:50:01"/>
        <d v="2015-02-12T03:05:08"/>
        <d v="2015-02-12T09:28:43"/>
        <d v="2015-02-12T17:23:12"/>
        <d v="2015-02-12T18:17:52"/>
        <d v="2015-02-12T19:30:02"/>
        <d v="2015-02-12T21:37:23"/>
        <d v="2015-02-13T04:21:58"/>
        <d v="2015-02-13T17:04:53"/>
        <d v="2015-02-13T19:31:59"/>
        <d v="2015-02-14T17:11:56"/>
        <d v="2015-02-14T17:35:52"/>
        <d v="2015-02-14T20:00:37"/>
        <d v="2015-02-15T00:12:03"/>
        <d v="2015-02-15T00:28:17"/>
        <d v="2015-02-15T23:35:47"/>
        <d v="2015-02-16T03:34:24"/>
        <d v="2015-02-17T15:05:20"/>
        <d v="2015-02-17T16:00:28"/>
        <d v="2015-02-17T18:45:23"/>
        <d v="2015-02-17T19:15:30"/>
        <d v="2015-02-17T20:02:50"/>
        <d v="2015-02-17T22:31:27"/>
        <d v="2015-02-17T22:47:44"/>
        <d v="2015-02-18T01:11:06"/>
        <d v="2015-02-18T01:13:44"/>
        <d v="2015-02-18T02:32:48"/>
        <d v="2015-02-18T04:45:32"/>
        <d v="2015-02-18T16:07:12"/>
        <d v="2015-02-18T16:08:52"/>
        <d v="2015-02-18T16:54:11"/>
        <d v="2015-02-18T17:19:46"/>
        <d v="2015-02-18T17:34:59"/>
        <d v="2015-02-18T17:35:38"/>
        <d v="2015-02-18T22:00:22"/>
        <d v="2015-02-19T00:35:10"/>
        <d v="2015-02-19T17:51:38"/>
        <d v="2015-02-19T20:22:38"/>
        <d v="2015-02-20T06:39:10"/>
        <d v="2015-02-20T14:25:26"/>
        <d v="2015-02-20T17:07:15"/>
        <d v="2015-02-20T17:45:19"/>
        <d v="2015-02-20T23:20:52"/>
        <d v="2015-02-21T00:18:54"/>
        <d v="2015-02-21T02:11:57"/>
        <d v="2015-02-21T03:10:44"/>
        <d v="2015-02-21T15:38:04"/>
        <d v="2015-02-22T04:34:59"/>
        <d v="2015-02-22T06:40:07"/>
        <d v="2015-02-22T12:53:12"/>
        <d v="2015-02-22T21:11:45"/>
        <d v="2015-02-23T05:38:49"/>
        <d v="2015-02-23T08:01:00"/>
        <d v="2015-02-23T14:29:35"/>
        <d v="2015-02-23T17:16:17"/>
        <d v="2015-02-23T19:01:10"/>
        <d v="2015-02-23T19:25:49"/>
        <d v="2015-02-23T21:41:52"/>
        <d v="2015-02-23T22:36:06"/>
        <d v="2015-02-24T02:03:29"/>
        <d v="2015-02-24T06:28:50"/>
        <d v="2015-02-24T10:53:39"/>
        <d v="2015-02-24T16:49:54"/>
        <d v="2015-02-24T23:17:51"/>
        <d v="2015-02-25T00:02:36"/>
        <d v="2015-02-25T00:14:07"/>
        <d v="2015-02-25T00:51:19"/>
        <d v="2015-02-25T01:05:32"/>
        <d v="2015-02-25T16:24:52"/>
        <d v="2015-02-25T21:55:59"/>
        <d v="2015-02-26T02:46:48"/>
        <d v="2015-02-26T03:43:06"/>
        <d v="2015-02-26T05:05:59"/>
        <d v="2015-02-26T16:42:10"/>
        <d v="2015-02-26T23:07:06"/>
        <d v="2015-02-27T00:31:51"/>
        <d v="2015-02-27T07:06:50"/>
        <d v="2015-02-27T16:19:54"/>
        <d v="2015-02-27T20:01:36"/>
        <d v="2015-02-28T17:19:25"/>
        <d v="2015-02-28T20:52:30"/>
        <d v="2015-03-01T05:13:05"/>
        <d v="2015-03-01T05:16:54"/>
        <d v="2015-03-01T15:39:51"/>
        <d v="2015-03-01T18:51:17"/>
        <d v="2015-03-01T19:04:04"/>
        <d v="2015-03-02T01:16:51"/>
        <d v="2015-03-02T02:01:30"/>
        <d v="2015-03-02T04:34:36"/>
        <d v="2015-03-02T18:00:26"/>
        <d v="2015-03-02T18:59:52"/>
        <d v="2015-03-02T19:39:05"/>
        <d v="2015-03-02T21:17:48"/>
        <d v="2015-03-02T21:32:43"/>
        <d v="2015-03-02T21:51:49"/>
        <d v="2015-03-03T17:36:22"/>
        <d v="2015-03-03T23:00:37"/>
        <d v="2015-03-04T00:16:46"/>
        <d v="2015-03-04T05:37:30"/>
        <d v="2015-03-04T14:59:01"/>
        <d v="2015-03-04T17:20:13"/>
        <d v="2015-03-04T21:02:33"/>
        <d v="2015-03-04T22:10:05"/>
        <d v="2015-03-04T22:44:10"/>
        <d v="2015-03-04T23:47:23"/>
        <d v="2015-03-05T05:01:06"/>
        <d v="2015-03-05T07:22:05"/>
        <d v="2015-03-05T15:43:57"/>
        <d v="2015-03-05T19:10:37"/>
        <d v="2015-03-05T19:53:49"/>
        <d v="2015-03-05T21:19:17"/>
        <d v="2015-03-06T02:30:22"/>
        <d v="2015-03-06T09:23:41"/>
        <d v="2015-03-06T21:40:57"/>
        <d v="2015-03-07T01:08:46"/>
        <d v="2015-03-07T16:15:45"/>
        <d v="2015-03-09T08:53:21"/>
        <d v="2015-03-09T11:42:59"/>
        <d v="2015-03-09T13:49:48"/>
        <d v="2015-03-09T17:42:49"/>
        <d v="2015-03-09T18:12:56"/>
        <d v="2015-03-09T18:58:47"/>
        <d v="2015-03-10T15:51:24"/>
        <d v="2015-03-10T19:09:22"/>
        <d v="2015-03-10T22:58:54"/>
        <d v="2015-03-11T01:27:22"/>
        <d v="2015-03-11T05:16:22"/>
        <d v="2015-03-11T22:27:28"/>
        <d v="2015-03-12T04:06:32"/>
        <d v="2015-03-12T19:22:39"/>
        <d v="2015-03-12T22:37:23"/>
        <d v="2015-03-12T23:31:11"/>
        <d v="2015-03-13T02:12:42"/>
        <d v="2015-03-13T03:07:13"/>
        <d v="2015-03-14T02:51:57"/>
        <d v="2015-03-14T03:06:20"/>
        <d v="2015-03-14T15:59:35"/>
        <d v="2015-03-15T05:19:57"/>
        <d v="2015-03-15T08:17:06"/>
        <d v="2015-03-15T19:00:33"/>
        <d v="2015-03-15T19:02:06"/>
        <d v="2015-03-15T23:56:12"/>
        <d v="2015-03-16T15:04:49"/>
        <d v="2015-03-16T17:53:38"/>
        <d v="2015-03-16T20:35:29"/>
        <d v="2015-03-16T21:54:53"/>
        <d v="2015-03-17T18:10:33"/>
        <d v="2015-03-18T12:22:05"/>
        <d v="2015-03-18T17:33:02"/>
        <d v="2015-03-18T18:30:52"/>
        <d v="2015-03-18T20:45:05"/>
        <d v="2015-03-18T21:41:10"/>
        <d v="2015-03-19T01:40:10"/>
        <d v="2015-03-19T13:48:48"/>
        <d v="2015-03-19T13:55:20"/>
        <d v="2015-03-19T16:52:02"/>
        <d v="2015-03-19T19:16:03"/>
        <d v="2015-03-20T01:40:38"/>
        <d v="2015-03-20T01:41:39"/>
        <d v="2015-03-20T21:29:34"/>
        <d v="2015-03-21T21:09:25"/>
        <d v="2015-03-23T14:45:31"/>
        <d v="2015-03-23T19:28:25"/>
        <d v="2015-03-23T19:56:26"/>
        <d v="2015-03-24T08:14:03"/>
        <d v="2015-03-24T16:01:58"/>
        <d v="2015-03-24T18:26:00"/>
        <d v="2015-03-24T19:00:55"/>
        <d v="2015-03-24T19:16:46"/>
        <d v="2015-03-24T21:05:38"/>
        <d v="2015-03-25T01:39:31"/>
        <d v="2015-03-25T17:22:07"/>
        <d v="2015-03-25T21:52:21"/>
        <d v="2015-03-26T09:54:05"/>
        <d v="2015-03-26T11:27:36"/>
        <d v="2015-03-26T17:22:37"/>
        <d v="2015-03-26T17:28:21"/>
        <d v="2015-03-26T19:59:22"/>
        <d v="2015-03-26T20:17:06"/>
        <d v="2015-03-26T21:38:16"/>
        <d v="2015-03-27T03:53:02"/>
        <d v="2015-03-27T19:57:02"/>
        <d v="2015-03-27T21:48:59"/>
        <d v="2015-03-27T21:54:00"/>
        <d v="2015-03-28T18:41:20"/>
        <d v="2015-03-30T03:09:19"/>
        <d v="2015-03-30T04:22:00"/>
        <d v="2015-03-30T14:07:06"/>
        <d v="2015-03-30T18:14:28"/>
        <d v="2015-03-30T18:53:03"/>
        <d v="2015-03-30T20:38:26"/>
        <d v="2015-03-30T22:07:45"/>
        <d v="2015-03-31T02:25:39"/>
        <d v="2015-03-31T05:40:32"/>
        <d v="2015-03-31T16:00:51"/>
        <d v="2015-03-31T19:23:47"/>
        <d v="2015-04-01T05:30:00"/>
        <d v="2015-04-01T05:46:37"/>
        <d v="2015-04-01T08:59:32"/>
        <d v="2015-04-01T22:02:41"/>
        <d v="2015-04-02T09:50:34"/>
        <d v="2015-04-02T13:04:09"/>
        <d v="2015-04-02T15:11:49"/>
        <d v="2015-04-02T16:28:25"/>
        <d v="2015-04-02T16:55:10"/>
        <d v="2015-04-02T22:02:16"/>
        <d v="2015-04-03T15:34:53"/>
        <d v="2015-04-03T17:34:41"/>
        <d v="2015-04-03T18:41:41"/>
        <d v="2015-04-03T18:52:33"/>
        <d v="2015-04-03T20:58:47"/>
        <d v="2015-04-04T05:11:23"/>
        <d v="2015-04-04T07:00:14"/>
        <d v="2015-04-06T02:04:03"/>
        <d v="2015-04-06T15:24:35"/>
        <d v="2015-04-06T17:22:11"/>
        <d v="2015-04-06T17:39:45"/>
        <d v="2015-04-06T22:16:07"/>
        <d v="2015-04-07T10:09:54"/>
        <d v="2015-04-07T14:01:04"/>
        <d v="2015-04-07T15:12:32"/>
        <d v="2015-04-07T16:22:37"/>
        <d v="2015-04-07T17:41:55"/>
        <d v="2015-04-07T18:12:22"/>
        <d v="2015-04-07T19:53:30"/>
        <d v="2015-04-08T00:52:36"/>
        <d v="2015-04-08T03:57:00"/>
        <d v="2015-04-08T15:36:49"/>
        <d v="2015-04-08T17:51:02"/>
        <d v="2015-04-08T20:47:29"/>
        <d v="2015-04-09T00:23:53"/>
        <d v="2015-04-09T00:35:08"/>
        <d v="2015-04-09T01:01:16"/>
        <d v="2015-04-09T03:51:14"/>
        <d v="2015-04-09T09:35:15"/>
        <d v="2015-04-09T12:50:46"/>
        <d v="2015-04-09T13:21:50"/>
        <d v="2015-04-09T16:13:42"/>
        <d v="2015-04-09T21:14:18"/>
        <d v="2015-04-10T18:45:30"/>
        <d v="2015-04-10T20:10:05"/>
        <d v="2015-04-11T01:45:04"/>
        <d v="2015-04-11T06:25:11"/>
        <d v="2015-04-12T15:59:04"/>
        <d v="2015-04-13T01:37:17"/>
        <d v="2015-04-13T03:45:06"/>
        <d v="2015-04-13T14:54:16"/>
        <d v="2015-04-13T16:18:51"/>
        <d v="2015-04-13T16:53:35"/>
        <d v="2015-04-13T20:04:28"/>
        <d v="2015-04-13T20:11:27"/>
        <d v="2015-04-13T20:45:12"/>
        <d v="2015-04-14T01:16:39"/>
        <d v="2015-04-14T12:55:22"/>
        <d v="2015-04-14T16:36:34"/>
        <d v="2015-04-14T23:44:01"/>
        <d v="2015-04-15T17:01:52"/>
        <d v="2015-04-15T18:01:48"/>
        <d v="2015-04-15T19:14:28"/>
        <d v="2015-04-15T19:49:39"/>
        <d v="2015-04-15T21:28:43"/>
        <d v="2015-04-16T03:40:23"/>
        <d v="2015-04-16T07:50:03"/>
        <d v="2015-04-17T15:31:17"/>
        <d v="2015-04-17T16:25:00"/>
        <d v="2015-04-17T17:01:00"/>
        <d v="2015-04-17T17:11:59"/>
        <d v="2015-04-17T21:35:20"/>
        <d v="2015-04-17T21:41:54"/>
        <d v="2015-04-17T23:18:14"/>
        <d v="2015-04-18T00:52:52"/>
        <d v="2015-04-19T02:31:16"/>
        <d v="2015-04-19T13:13:11"/>
        <d v="2015-04-19T21:00:49"/>
        <d v="2015-04-19T23:33:17"/>
        <d v="2015-04-20T06:04:15"/>
        <d v="2015-04-20T17:25:38"/>
        <d v="2015-04-20T19:39:16"/>
        <d v="2015-04-20T19:48:46"/>
        <d v="2015-04-20T22:17:22"/>
        <d v="2015-04-20T22:39:50"/>
        <d v="2015-04-21T01:42:58"/>
        <d v="2015-04-21T02:47:18"/>
        <d v="2015-04-21T03:26:50"/>
        <d v="2015-04-21T13:08:15"/>
        <d v="2015-04-21T15:45:25"/>
        <d v="2015-04-21T17:56:28"/>
        <d v="2015-04-21T20:29:36"/>
        <d v="2015-04-21T21:21:06"/>
        <d v="2015-04-21T22:28:38"/>
        <d v="2015-04-21T22:47:58"/>
        <d v="2015-04-22T13:02:09"/>
        <d v="2015-04-22T17:03:29"/>
        <d v="2015-04-23T21:23:39"/>
        <d v="2015-04-24T03:21:00"/>
        <d v="2015-04-24T08:18:52"/>
        <d v="2015-04-24T13:21:07"/>
        <d v="2015-04-25T19:44:22"/>
        <d v="2015-04-26T12:44:58"/>
        <d v="2015-04-26T15:04:31"/>
        <d v="2015-04-27T05:59:44"/>
        <d v="2015-04-27T08:48:29"/>
        <d v="2015-04-27T16:13:06"/>
        <d v="2015-04-27T18:09:58"/>
        <d v="2015-04-27T19:47:19"/>
        <d v="2015-04-28T00:13:17"/>
        <d v="2015-04-28T15:06:29"/>
        <d v="2015-04-28T16:04:54"/>
        <d v="2015-04-28T16:38:09"/>
        <d v="2015-04-28T17:34:48"/>
        <d v="2015-04-29T04:27:33"/>
        <d v="2015-04-29T15:34:19"/>
        <d v="2015-04-29T16:17:15"/>
        <d v="2015-04-29T20:43:15"/>
        <d v="2015-04-30T14:58:23"/>
        <d v="2015-04-30T20:11:12"/>
        <d v="2015-04-30T20:21:43"/>
        <d v="2015-04-30T21:26:11"/>
        <d v="2015-05-01T01:52:43"/>
        <d v="2015-05-01T07:59:47"/>
        <d v="2015-05-01T14:45:27"/>
        <d v="2015-05-01T15:28:02"/>
        <d v="2015-05-01T15:32:27"/>
        <d v="2015-05-01T18:32:51"/>
        <d v="2015-05-01T21:55:53"/>
        <d v="2015-05-02T21:00:01"/>
        <d v="2015-05-02T22:06:35"/>
        <d v="2015-05-03T01:40:09"/>
        <d v="2015-05-04T10:20:44"/>
        <d v="2015-05-04T14:46:35"/>
        <d v="2015-05-04T15:04:10"/>
        <d v="2015-05-04T15:04:29"/>
        <d v="2015-05-04T17:40:43"/>
        <d v="2015-05-04T19:32:31"/>
        <d v="2015-05-04T19:41:08"/>
        <d v="2015-05-04T19:46:40"/>
        <d v="2015-05-05T05:26:00"/>
        <d v="2015-05-05T12:59:53"/>
        <d v="2015-05-05T18:39:11"/>
        <d v="2015-05-05T19:48:35"/>
        <d v="2015-05-06T08:02:55"/>
        <d v="2015-05-06T11:47:56"/>
        <d v="2015-05-06T18:48:24"/>
        <d v="2015-05-06T19:06:13"/>
        <d v="2015-05-06T20:45:49"/>
        <d v="2015-05-07T10:55:50"/>
        <d v="2015-05-08T00:52:05"/>
        <d v="2015-05-08T13:55:54"/>
        <d v="2015-05-08T19:26:20"/>
        <d v="2015-05-08T21:56:38"/>
        <d v="2015-05-08T22:36:12"/>
        <d v="2015-05-10T04:07:47"/>
        <d v="2015-05-11T05:38:46"/>
        <d v="2015-05-11T14:08:57"/>
        <d v="2015-05-11T14:24:18"/>
        <d v="2015-05-11T16:05:32"/>
        <d v="2015-05-11T19:27:24"/>
        <d v="2015-05-12T00:50:59"/>
        <d v="2015-05-12T02:13:11"/>
        <d v="2015-05-12T04:25:46"/>
        <d v="2015-05-12T05:01:56"/>
        <d v="2015-05-12T06:29:56"/>
        <d v="2015-05-12T07:07:56"/>
        <d v="2015-05-12T10:05:53"/>
        <d v="2015-05-12T12:52:02"/>
        <d v="2015-05-12T16:12:17"/>
        <d v="2015-05-12T18:01:27"/>
        <d v="2015-05-12T18:24:44"/>
        <d v="2015-05-13T09:29:57"/>
        <d v="2015-05-14T12:09:11"/>
        <d v="2015-05-14T16:25:14"/>
        <d v="2015-05-14T16:37:23"/>
        <d v="2015-05-14T19:10:18"/>
        <d v="2015-05-14T22:20:10"/>
        <d v="2015-05-15T00:20:55"/>
        <d v="2015-05-15T12:36:49"/>
        <d v="2015-05-15T13:00:55"/>
        <d v="2015-05-15T18:45:37"/>
        <d v="2015-05-15T19:36:15"/>
        <d v="2015-05-16T04:09:29"/>
        <d v="2015-05-16T10:06:42"/>
        <d v="2015-05-16T17:05:44"/>
        <d v="2015-05-16T21:06:08"/>
        <d v="2015-05-16T22:06:20"/>
        <d v="2015-05-17T12:59:14"/>
        <d v="2015-05-17T17:47:29"/>
        <d v="2015-05-17T18:18:26"/>
        <d v="2015-05-17T22:58:15"/>
        <d v="2015-05-18T12:20:11"/>
        <d v="2015-05-18T18:24:38"/>
        <d v="2015-05-18T18:27:06"/>
        <d v="2015-05-19T10:41:07"/>
        <d v="2015-05-19T11:04:01"/>
        <d v="2015-05-19T17:08:25"/>
        <d v="2015-05-19T19:03:35"/>
        <d v="2015-05-19T22:01:33"/>
        <d v="2015-05-20T01:00:16"/>
        <d v="2015-05-20T05:33:24"/>
        <d v="2015-05-20T09:58:22"/>
        <d v="2015-05-20T13:46:17"/>
        <d v="2015-05-20T18:28:03"/>
        <d v="2015-05-21T17:55:14"/>
        <d v="2015-05-21T22:04:21"/>
        <d v="2015-05-22T04:34:54"/>
        <d v="2015-05-22T13:41:22"/>
        <d v="2015-05-22T17:32:46"/>
        <d v="2015-05-22T20:04:09"/>
        <d v="2015-05-23T17:31:06"/>
        <d v="2015-05-23T17:48:15"/>
        <d v="2015-05-23T19:50:39"/>
        <d v="2015-05-24T16:14:40"/>
        <d v="2015-05-25T13:10:24"/>
        <d v="2015-05-25T22:34:12"/>
        <d v="2015-05-26T11:05:24"/>
        <d v="2015-05-26T11:39:02"/>
        <d v="2015-05-26T17:03:13"/>
        <d v="2015-05-26T18:07:39"/>
        <d v="2015-05-26T18:39:56"/>
        <d v="2015-05-27T01:40:14"/>
        <d v="2015-05-27T04:32:55"/>
        <d v="2015-05-27T05:42:16"/>
        <d v="2015-05-27T16:00:58"/>
        <d v="2015-05-27T21:44:14"/>
        <d v="2015-05-28T06:55:54"/>
        <d v="2015-05-28T12:05:02"/>
        <d v="2015-05-28T15:22:48"/>
        <d v="2015-05-28T18:22:38"/>
        <d v="2015-05-28T21:45:52"/>
        <d v="2015-05-29T15:09:30"/>
        <d v="2015-05-30T15:21:58"/>
        <d v="2015-05-30T17:26:05"/>
        <d v="2015-05-30T19:39:06"/>
        <d v="2015-05-30T20:57:18"/>
        <d v="2015-05-31T03:06:42"/>
        <d v="2015-05-31T03:20:51"/>
        <d v="2015-05-31T03:25:24"/>
        <d v="2015-05-31T16:43:23"/>
        <d v="2015-05-31T22:05:07"/>
        <d v="2015-06-01T12:14:58"/>
        <d v="2015-06-02T06:02:38"/>
        <d v="2015-06-02T11:17:04"/>
        <d v="2015-06-02T14:11:08"/>
        <d v="2015-06-02T14:21:15"/>
        <d v="2015-06-02T15:39:37"/>
        <d v="2015-06-02T21:59:44"/>
        <d v="2015-06-03T00:40:46"/>
        <d v="2015-06-03T01:34:36"/>
        <d v="2015-06-04T05:23:11"/>
        <d v="2015-06-04T11:20:30"/>
        <d v="2015-06-04T15:35:24"/>
        <d v="2015-06-05T13:59:35"/>
        <d v="2015-06-05T15:38:37"/>
        <d v="2015-06-05T17:00:17"/>
        <d v="2015-06-05T17:38:42"/>
        <d v="2015-06-05T22:15:35"/>
        <d v="2015-06-06T18:30:00"/>
        <d v="2015-06-07T03:31:22"/>
        <d v="2015-06-07T17:30:33"/>
        <d v="2015-06-08T07:09:36"/>
        <d v="2015-06-08T14:00:23"/>
        <d v="2015-06-08T15:01:08"/>
        <d v="2015-06-08T15:17:02"/>
        <d v="2015-06-08T21:33:00"/>
        <d v="2015-06-08T22:58:33"/>
        <d v="2015-06-09T04:04:52"/>
        <d v="2015-06-09T07:11:36"/>
        <d v="2015-06-09T14:46:50"/>
        <d v="2015-06-09T16:47:30"/>
        <d v="2015-06-09T21:27:21"/>
        <d v="2015-06-09T21:48:17"/>
        <d v="2015-06-10T00:54:07"/>
        <d v="2015-06-10T11:06:11"/>
        <d v="2015-06-10T18:50:49"/>
        <d v="2015-06-10T19:09:36"/>
        <d v="2015-06-10T22:08:55"/>
        <d v="2015-06-10T23:50:06"/>
        <d v="2015-06-11T05:16:25"/>
        <d v="2015-06-12T00:33:25"/>
        <d v="2015-06-12T04:58:11"/>
        <d v="2015-06-12T10:25:12"/>
        <d v="2015-06-12T12:47:45"/>
        <d v="2015-06-12T12:50:06"/>
        <d v="2015-06-12T19:31:44"/>
        <d v="2015-06-12T21:26:26"/>
        <d v="2015-06-13T07:35:44"/>
        <d v="2015-06-13T13:25:35"/>
        <d v="2015-06-14T19:32:39"/>
        <d v="2015-06-14T23:00:15"/>
        <d v="2015-06-15T10:43:42"/>
        <d v="2015-06-15T17:28:59"/>
        <d v="2015-06-15T20:18:53"/>
        <d v="2015-06-15T21:50:44"/>
        <d v="2015-06-15T23:55:00"/>
        <d v="2015-06-16T00:50:12"/>
        <d v="2015-06-16T07:37:07"/>
        <d v="2015-06-16T09:12:17"/>
        <d v="2015-06-16T17:24:36"/>
        <d v="2015-06-16T17:51:19"/>
        <d v="2015-06-16T18:12:24"/>
        <d v="2015-06-16T18:19:19"/>
        <d v="2015-06-16T19:37:02"/>
        <d v="2015-06-16T19:47:50"/>
        <d v="2015-06-16T19:51:45"/>
        <d v="2015-06-16T21:54:51"/>
        <d v="2015-06-17T10:32:59"/>
        <d v="2015-06-17T14:43:27"/>
        <d v="2015-06-17T16:03:24"/>
        <d v="2015-06-17T16:27:59"/>
        <d v="2015-06-17T18:11:00"/>
        <d v="2015-06-17T19:35:39"/>
        <d v="2015-06-17T21:45:37"/>
        <d v="2015-06-17T23:00:50"/>
        <d v="2015-06-18T06:37:04"/>
        <d v="2015-06-18T11:12:17"/>
        <d v="2015-06-18T16:05:59"/>
        <d v="2015-06-18T17:54:44"/>
        <d v="2015-06-18T19:16:38"/>
        <d v="2015-06-18T20:14:16"/>
        <d v="2015-06-18T23:16:59"/>
        <d v="2015-06-19T18:44:23"/>
        <d v="2015-06-20T18:43:48"/>
        <d v="2015-06-20T19:35:34"/>
        <d v="2015-06-20T22:46:32"/>
        <d v="2015-06-21T10:03:25"/>
        <d v="2015-06-22T00:10:11"/>
        <d v="2015-06-22T11:47:36"/>
        <d v="2015-06-22T13:02:10"/>
        <d v="2015-06-22T18:16:58"/>
        <d v="2015-06-22T19:00:21"/>
        <d v="2015-06-22T23:08:27"/>
        <d v="2015-06-23T06:46:37"/>
        <d v="2015-06-23T14:44:59"/>
        <d v="2015-06-23T19:34:53"/>
        <d v="2015-06-24T03:51:29"/>
        <d v="2015-06-24T07:21:12"/>
        <d v="2015-06-24T08:16:47"/>
        <d v="2015-06-24T15:40:52"/>
        <d v="2015-06-24T20:30:40"/>
        <d v="2015-06-24T21:33:48"/>
        <d v="2015-06-25T03:29:56"/>
        <d v="2015-06-25T04:27:54"/>
        <d v="2015-06-25T09:22:00"/>
        <d v="2015-06-26T21:38:56"/>
        <d v="2015-06-27T00:12:06"/>
        <d v="2015-06-27T01:29:58"/>
        <d v="2015-06-27T02:35:53"/>
        <d v="2015-06-27T05:37:37"/>
        <d v="2015-06-28T05:32:39"/>
        <d v="2015-06-29T04:27:37"/>
        <d v="2015-06-29T05:01:44"/>
        <d v="2015-06-29T13:44:57"/>
        <d v="2015-06-29T15:01:48"/>
        <d v="2015-06-29T15:31:29"/>
        <d v="2015-06-29T19:35:49"/>
        <d v="2015-06-29T20:59:32"/>
        <d v="2015-06-30T01:24:57"/>
        <d v="2015-06-30T06:24:50"/>
        <d v="2015-06-30T09:32:39"/>
        <d v="2015-06-30T12:30:22"/>
        <d v="2015-06-30T13:20:52"/>
        <d v="2015-07-01T00:16:05"/>
        <d v="2015-07-01T06:10:41"/>
        <d v="2015-07-01T20:32:28"/>
        <d v="2015-07-02T03:00:54"/>
        <d v="2015-07-02T06:45:37"/>
        <d v="2015-07-02T22:06:12"/>
        <d v="2015-07-02T22:33:43"/>
        <d v="2015-07-03T00:18:24"/>
        <d v="2015-07-03T06:03:10"/>
        <d v="2015-07-03T11:13:12"/>
        <d v="2015-07-03T19:17:13"/>
        <d v="2015-07-03T19:59:26"/>
        <d v="2015-07-04T00:44:42"/>
        <d v="2015-07-04T16:09:30"/>
        <d v="2015-07-06T00:33:53"/>
        <d v="2015-07-06T08:43:27"/>
        <d v="2015-07-06T16:50:32"/>
        <d v="2015-07-06T19:46:39"/>
        <d v="2015-07-07T11:05:21"/>
        <d v="2015-07-07T14:12:24"/>
        <d v="2015-07-07T15:31:47"/>
        <d v="2015-07-07T16:13:11"/>
        <d v="2015-07-07T19:35:23"/>
        <d v="2015-07-07T21:44:12"/>
        <d v="2015-07-07T22:24:54"/>
        <d v="2015-07-08T11:34:30"/>
        <d v="2015-07-08T15:36:58"/>
        <d v="2015-07-08T17:22:26"/>
        <d v="2015-07-08T18:30:56"/>
        <d v="2015-07-08T19:31:29"/>
        <d v="2015-07-08T22:36:08"/>
        <d v="2015-07-09T02:18:28"/>
        <d v="2015-07-09T08:35:08"/>
        <d v="2015-07-09T15:33:37"/>
        <d v="2015-07-09T18:02:25"/>
        <d v="2015-07-09T20:00:39"/>
        <d v="2015-07-10T04:30:03"/>
        <d v="2015-07-10T15:27:10"/>
        <d v="2015-07-10T17:59:38"/>
        <d v="2015-07-11T00:41:20"/>
        <d v="2015-07-11T04:00:18"/>
        <d v="2015-07-11T22:17:17"/>
        <d v="2015-07-12T18:31:40"/>
        <d v="2015-07-13T13:25:39"/>
        <d v="2015-07-13T16:14:23"/>
        <d v="2015-07-13T16:41:00"/>
        <d v="2015-07-13T18:00:22"/>
        <d v="2015-07-13T18:22:49"/>
        <d v="2015-07-13T18:37:08"/>
        <d v="2015-07-14T07:50:59"/>
        <d v="2015-07-14T08:46:49"/>
        <d v="2015-07-14T13:40:48"/>
        <d v="2015-07-14T14:50:40"/>
        <d v="2015-07-14T15:34:26"/>
        <d v="2015-07-14T15:37:54"/>
        <d v="2015-07-14T20:57:42"/>
        <d v="2015-07-15T06:16:59"/>
        <d v="2015-07-15T13:00:52"/>
        <d v="2015-07-15T13:52:46"/>
        <d v="2015-07-15T15:01:12"/>
        <d v="2015-07-15T15:59:25"/>
        <d v="2015-07-15T16:14:18"/>
        <d v="2015-07-15T18:11:52"/>
        <d v="2015-07-16T10:28:10"/>
        <d v="2015-07-16T16:12:01"/>
        <d v="2015-07-17T06:40:36"/>
        <d v="2015-07-17T14:15:47"/>
        <d v="2015-07-18T10:22:16"/>
        <d v="2015-07-18T16:15:59"/>
        <d v="2015-07-18T16:19:38"/>
        <d v="2015-07-19T21:01:15"/>
        <d v="2015-07-20T04:06:16"/>
        <d v="2015-07-20T17:03:40"/>
        <d v="2015-07-20T17:15:12"/>
        <d v="2015-07-21T18:19:02"/>
        <d v="2015-07-21T20:02:56"/>
        <d v="2015-07-22T06:14:17"/>
        <d v="2015-07-22T14:05:16"/>
        <d v="2015-07-22T17:55:13"/>
        <d v="2015-07-22T19:05:56"/>
        <d v="2015-07-23T15:05:19"/>
        <d v="2015-07-23T16:19:14"/>
        <d v="2015-07-23T20:18:55"/>
        <d v="2015-07-24T13:37:40"/>
        <d v="2015-07-24T14:14:55"/>
        <d v="2015-07-24T16:08:57"/>
        <d v="2015-07-25T10:33:16"/>
        <d v="2015-07-26T15:05:12"/>
        <d v="2015-07-26T17:34:42"/>
        <d v="2015-07-26T22:49:51"/>
        <d v="2015-07-26T23:52:09"/>
        <d v="2015-07-27T14:58:50"/>
        <d v="2015-07-28T00:18:50"/>
        <d v="2015-07-28T12:07:53"/>
        <d v="2015-07-28T15:54:35"/>
        <d v="2015-07-28T19:15:10"/>
        <d v="2015-07-29T16:41:46"/>
        <d v="2015-07-30T15:53:44"/>
        <d v="2015-07-31T23:28:03"/>
        <d v="2015-08-01T16:04:57"/>
        <d v="2015-08-01T20:01:43"/>
        <d v="2015-08-02T04:03:47"/>
        <d v="2015-08-02T20:57:06"/>
        <d v="2015-08-03T00:28:25"/>
        <d v="2015-08-03T04:19:46"/>
        <d v="2015-08-03T06:47:27"/>
        <d v="2015-08-03T15:57:51"/>
        <d v="2015-08-03T21:58:50"/>
        <d v="2015-08-03T22:49:03"/>
        <d v="2015-08-04T19:04:37"/>
        <d v="2015-08-05T15:45:46"/>
        <d v="2015-08-05T16:11:02"/>
        <d v="2015-08-05T19:00:10"/>
        <d v="2015-08-05T21:50:18"/>
        <d v="2015-08-06T14:56:47"/>
        <d v="2015-08-06T17:31:15"/>
        <d v="2015-08-07T02:36:46"/>
        <d v="2015-08-07T09:27:53"/>
        <d v="2015-08-07T14:47:04"/>
        <d v="2015-08-07T14:52:01"/>
        <d v="2015-08-08T02:27:43"/>
        <d v="2015-08-08T09:47:55"/>
        <d v="2015-08-08T18:09:57"/>
        <d v="2015-08-09T12:20:00"/>
        <d v="2015-08-09T13:25:56"/>
        <d v="2015-08-10T07:31:09"/>
        <d v="2015-08-10T15:38:43"/>
        <d v="2015-08-10T16:40:29"/>
        <d v="2015-08-10T22:31:19"/>
        <d v="2015-08-11T04:09:21"/>
        <d v="2015-08-11T19:46:52"/>
        <d v="2015-08-11T22:28:04"/>
        <d v="2015-08-12T01:04:19"/>
        <d v="2015-08-12T03:38:27"/>
        <d v="2015-08-12T15:07:02"/>
        <d v="2015-08-12T15:13:26"/>
        <d v="2015-08-13T19:41:03"/>
        <d v="2015-08-14T01:56:53"/>
        <d v="2015-08-14T05:39:36"/>
        <d v="2015-08-14T11:20:00"/>
        <d v="2015-08-14T13:53:13"/>
        <d v="2015-08-14T15:54:20"/>
        <d v="2015-08-15T19:07:57"/>
        <d v="2015-08-16T03:36:14"/>
        <d v="2015-08-16T16:51:40"/>
        <d v="2015-08-17T08:41:44"/>
        <d v="2015-08-17T16:07:19"/>
        <d v="2015-08-17T17:43:32"/>
        <d v="2015-08-17T17:56:11"/>
        <d v="2015-08-17T18:19:55"/>
        <d v="2015-08-18T02:31:52"/>
        <d v="2015-08-18T14:20:40"/>
        <d v="2015-08-18T14:59:51"/>
        <d v="2015-08-18T18:57:26"/>
        <d v="2015-08-19T02:49:10"/>
        <d v="2015-08-19T18:20:39"/>
        <d v="2015-08-20T03:50:17"/>
        <d v="2015-08-20T06:37:31"/>
        <d v="2015-08-20T14:57:29"/>
        <d v="2015-08-21T00:23:36"/>
        <d v="2015-08-21T04:21:31"/>
        <d v="2015-08-22T00:32:59"/>
        <d v="2015-08-22T03:11:16"/>
        <d v="2015-08-22T17:26:21"/>
        <d v="2015-08-23T10:35:38"/>
        <d v="2015-08-23T13:46:33"/>
        <d v="2015-08-23T22:59:28"/>
        <d v="2015-08-24T20:10:01"/>
        <d v="2015-08-24T20:27:39"/>
        <d v="2015-08-24T20:34:24"/>
        <d v="2015-08-25T10:17:56"/>
        <d v="2015-08-25T14:43:52"/>
        <d v="2015-08-25T19:09:25"/>
        <d v="2015-08-25T20:38:02"/>
        <d v="2015-08-26T02:55:59"/>
        <d v="2015-08-26T23:43:42"/>
        <d v="2015-08-27T04:33:41"/>
        <d v="2015-08-27T15:00:23"/>
        <d v="2015-08-27T18:58:10"/>
        <d v="2015-08-27T23:04:14"/>
        <d v="2015-08-28T18:38:24"/>
        <d v="2015-08-29T00:24:06"/>
        <d v="2015-08-29T05:37:27"/>
        <d v="2015-08-29T06:35:34"/>
        <d v="2015-08-30T18:57:33"/>
        <d v="2015-08-30T21:12:39"/>
        <d v="2015-08-31T11:55:20"/>
        <d v="2015-08-31T14:47:37"/>
        <d v="2015-08-31T19:17:38"/>
        <d v="2015-09-01T12:51:32"/>
        <d v="2015-09-01T15:02:54"/>
        <d v="2015-09-01T15:10:22"/>
        <d v="2015-09-01T15:21:50"/>
        <d v="2015-09-01T16:44:46"/>
        <d v="2015-09-01T17:22:11"/>
        <d v="2015-09-01T19:02:22"/>
        <d v="2015-09-01T21:36:37"/>
        <d v="2015-09-01T22:25:56"/>
        <d v="2015-09-02T01:33:12"/>
        <d v="2015-09-02T16:01:55"/>
        <d v="2015-09-03T14:21:26"/>
        <d v="2015-09-03T16:27:25"/>
        <d v="2015-09-04T04:00:42"/>
        <d v="2015-09-05T06:39:46"/>
        <d v="2015-09-05T11:23:04"/>
        <d v="2015-09-05T18:56:01"/>
        <d v="2015-09-06T15:11:45"/>
        <d v="2015-09-06T16:30:47"/>
        <d v="2015-09-06T22:17:05"/>
        <d v="2015-09-07T06:21:09"/>
        <d v="2015-09-08T07:59:53"/>
        <d v="2015-09-08T14:51:52"/>
        <d v="2015-09-08T16:42:15"/>
        <d v="2015-09-08T19:00:21"/>
        <d v="2015-09-08T22:16:04"/>
        <d v="2015-09-09T09:24:18"/>
        <d v="2015-09-09T18:20:28"/>
        <d v="2015-09-09T23:38:06"/>
        <d v="2015-09-10T00:21:33"/>
        <d v="2015-09-10T14:10:48"/>
        <d v="2015-09-10T21:11:08"/>
        <d v="2015-09-11T07:07:49"/>
        <d v="2015-09-11T15:30:58"/>
        <d v="2015-09-11T18:43:40"/>
        <d v="2015-09-12T13:01:38"/>
        <d v="2015-09-13T12:41:29"/>
        <d v="2015-09-14T12:00:21"/>
        <d v="2015-09-14T15:11:24"/>
        <d v="2015-09-14T22:01:03"/>
        <d v="2015-09-15T02:19:22"/>
        <d v="2015-09-15T02:30:53"/>
        <d v="2015-09-15T09:59:58"/>
        <d v="2015-09-15T20:22:38"/>
        <d v="2015-09-16T16:19:37"/>
        <d v="2015-09-16T16:35:52"/>
        <d v="2015-09-16T22:51:50"/>
        <d v="2015-09-17T07:00:10"/>
        <d v="2015-09-17T14:52:58"/>
        <d v="2015-09-17T23:06:57"/>
        <d v="2015-09-18T00:32:52"/>
        <d v="2015-09-18T16:23:47"/>
        <d v="2015-09-18T19:36:29"/>
        <d v="2015-09-18T19:38:49"/>
        <d v="2015-09-20T17:55:22"/>
        <d v="2015-09-21T00:13:17"/>
        <d v="2015-09-21T03:03:53"/>
        <d v="2015-09-21T12:45:33"/>
        <d v="2015-09-21T15:01:14"/>
        <d v="2015-09-21T15:48:33"/>
        <d v="2015-09-22T03:01:46"/>
        <d v="2015-09-22T23:13:41"/>
        <d v="2015-09-23T13:58:17"/>
        <d v="2015-09-23T17:26:46"/>
        <d v="2015-09-23T19:27:50"/>
        <d v="2015-09-23T21:01:01"/>
        <d v="2015-09-24T04:14:05"/>
        <d v="2015-09-24T06:02:51"/>
        <d v="2015-09-25T02:06:23"/>
        <d v="2015-09-25T12:43:56"/>
        <d v="2015-09-25T17:06:58"/>
        <d v="2015-09-25T22:32:52"/>
        <d v="2015-09-26T02:10:40"/>
        <d v="2015-09-26T21:13:24"/>
        <d v="2015-09-28T14:07:45"/>
        <d v="2015-09-28T17:17:07"/>
        <d v="2015-09-28T17:33:36"/>
        <d v="2015-09-28T18:24:55"/>
        <d v="2015-09-28T20:40:04"/>
        <d v="2015-09-29T01:07:14"/>
        <d v="2015-09-29T02:53:43"/>
        <d v="2015-09-29T14:59:43"/>
        <d v="2015-09-29T21:40:48"/>
        <d v="2015-09-30T14:00:12"/>
        <d v="2015-10-01T02:08:13"/>
        <d v="2015-10-01T10:53:17"/>
        <d v="2015-10-01T11:57:28"/>
        <d v="2015-10-01T15:06:47"/>
        <d v="2015-10-01T15:53:20"/>
        <d v="2015-10-01T15:57:33"/>
        <d v="2015-10-01T22:43:08"/>
        <d v="2015-10-02T16:04:28"/>
        <d v="2015-10-02T18:41:08"/>
        <d v="2015-10-02T19:01:01"/>
        <d v="2015-10-04T03:15:59"/>
        <d v="2015-10-05T04:03:21"/>
        <d v="2015-10-05T15:43:59"/>
        <d v="2015-10-05T16:16:44"/>
        <d v="2015-10-05T17:11:28"/>
        <d v="2015-10-05T18:26:31"/>
        <d v="2015-10-05T18:29:08"/>
        <d v="2015-10-06T09:22:57"/>
        <d v="2015-10-06T13:16:15"/>
        <d v="2015-10-06T14:13:09"/>
        <d v="2015-10-06T20:44:40"/>
        <d v="2015-10-07T12:00:09"/>
        <d v="2015-10-07T12:23:08"/>
        <d v="2015-10-07T16:43:36"/>
        <d v="2015-10-08T03:27:19"/>
        <d v="2015-10-08T21:49:00"/>
        <d v="2015-10-08T21:57:42"/>
        <d v="2015-10-09T15:51:41"/>
        <d v="2015-10-09T17:59:41"/>
        <d v="2015-10-09T20:40:33"/>
        <d v="2015-10-09T21:10:20"/>
        <d v="2015-10-12T16:12:15"/>
        <d v="2015-10-12T18:16:07"/>
        <d v="2015-10-12T21:30:44"/>
        <d v="2015-10-12T22:34:19"/>
        <d v="2015-10-12T22:58:20"/>
        <d v="2015-10-13T01:25:49"/>
        <d v="2015-10-13T11:02:26"/>
        <d v="2015-10-13T14:50:43"/>
        <d v="2015-10-14T11:12:07"/>
        <d v="2015-10-14T13:20:45"/>
        <d v="2015-10-14T13:57:11"/>
        <d v="2015-10-14T14:18:38"/>
        <d v="2015-10-14T17:44:57"/>
        <d v="2015-10-14T19:59:56"/>
        <d v="2015-10-14T20:55:56"/>
        <d v="2015-10-15T00:04:10"/>
        <d v="2015-10-15T02:06:08"/>
        <d v="2015-10-15T06:01:08"/>
        <d v="2015-10-15T10:27:10"/>
        <d v="2015-10-15T11:53:29"/>
        <d v="2015-10-15T12:20:00"/>
        <d v="2015-10-15T12:56:57"/>
        <d v="2015-10-15T16:49:31"/>
        <d v="2015-10-16T19:25:16"/>
        <d v="2015-10-16T20:29:06"/>
        <d v="2015-10-16T22:09:06"/>
        <d v="2015-10-17T10:18:41"/>
        <d v="2015-10-17T15:04:58"/>
        <d v="2015-10-17T19:23:42"/>
        <d v="2015-10-18T18:04:53"/>
        <d v="2015-10-18T21:24:14"/>
        <d v="2015-10-19T03:41:57"/>
        <d v="2015-10-19T06:15:58"/>
        <d v="2015-10-19T14:00:04"/>
        <d v="2015-10-19T15:09:07"/>
        <d v="2015-10-20T02:38:50"/>
        <d v="2015-10-20T10:23:27"/>
        <d v="2015-10-20T16:35:03"/>
        <d v="2015-10-20T17:57:13"/>
        <d v="2015-10-20T17:58:11"/>
        <d v="2015-10-20T19:00:19"/>
        <d v="2015-10-20T19:35:27"/>
        <d v="2015-10-20T19:45:17"/>
        <d v="2015-10-21T08:20:53"/>
        <d v="2015-10-22T03:07:26"/>
        <d v="2015-10-22T18:38:33"/>
        <d v="2015-10-22T22:13:39"/>
        <d v="2015-10-23T14:03:41"/>
        <d v="2015-10-23T19:48:56"/>
        <d v="2015-10-25T16:50:11"/>
        <d v="2015-10-26T14:49:11"/>
        <d v="2015-10-26T15:49:25"/>
        <d v="2015-10-26T16:08:38"/>
        <d v="2015-10-26T21:04:55"/>
        <d v="2015-10-27T05:03:36"/>
        <d v="2015-10-27T19:54:21"/>
        <d v="2015-10-27T22:34:59"/>
        <d v="2015-10-27T22:55:45"/>
        <d v="2015-10-28T16:06:07"/>
        <d v="2015-10-29T20:22:21"/>
        <d v="2015-10-30T00:49:04"/>
        <d v="2015-10-30T04:32:33"/>
        <d v="2015-10-30T12:56:44"/>
        <d v="2015-10-30T21:48:04"/>
        <d v="2015-10-31T05:04:09"/>
        <d v="2015-11-01T04:35:29"/>
        <d v="2015-11-01T18:09:32"/>
        <d v="2015-11-02T23:14:40"/>
        <d v="2015-11-03T05:12:20"/>
        <d v="2015-11-03T14:54:54"/>
        <d v="2015-11-03T15:00:07"/>
        <d v="2015-11-03T17:05:15"/>
        <d v="2015-11-03T18:00:28"/>
        <d v="2015-11-04T04:54:56"/>
        <d v="2015-11-04T19:01:26"/>
        <d v="2015-11-04T20:59:25"/>
        <d v="2015-11-05T00:36:37"/>
        <d v="2015-11-05T16:53:37"/>
        <d v="2015-11-05T22:28:22"/>
        <d v="2015-11-07T16:47:16"/>
        <d v="2015-11-09T07:58:55"/>
        <d v="2015-11-09T19:26:43"/>
        <d v="2015-11-09T19:49:59"/>
        <d v="2015-11-09T22:54:35"/>
        <d v="2015-11-10T00:36:01"/>
        <d v="2015-11-10T02:21:26"/>
        <d v="2015-11-10T14:14:56"/>
        <d v="2015-11-10T14:48:16"/>
        <d v="2015-11-10T16:51:01"/>
        <d v="2015-11-10T22:12:46"/>
        <d v="2015-11-10T22:48:15"/>
        <d v="2015-11-11T00:51:36"/>
        <d v="2015-11-11T11:04:23"/>
        <d v="2015-11-11T20:26:00"/>
        <d v="2015-11-13T02:01:39"/>
        <d v="2015-11-13T02:26:32"/>
        <d v="2015-11-13T06:47:40"/>
        <d v="2015-11-13T15:01:52"/>
        <d v="2015-11-13T15:51:08"/>
        <d v="2015-11-14T00:16:40"/>
        <d v="2015-11-14T00:36:10"/>
        <d v="2015-11-14T15:41:24"/>
        <d v="2015-11-15T04:11:26"/>
        <d v="2015-11-15T13:29:36"/>
        <d v="2015-11-15T17:01:24"/>
        <d v="2015-11-15T19:12:12"/>
        <d v="2015-11-15T23:09:34"/>
        <d v="2015-11-16T18:20:10"/>
        <d v="2015-11-16T18:25:00"/>
        <d v="2015-11-16T23:08:04"/>
        <d v="2015-11-17T04:38:46"/>
        <d v="2015-11-17T10:46:30"/>
        <d v="2015-11-17T16:24:41"/>
        <d v="2015-11-17T16:25:14"/>
        <d v="2015-11-17T22:05:50"/>
        <d v="2015-11-18T16:27:01"/>
        <d v="2015-11-18T19:38:59"/>
        <d v="2015-11-19T11:46:41"/>
        <d v="2015-11-19T16:07:09"/>
        <d v="2015-11-19T19:20:09"/>
        <d v="2015-11-19T19:48:25"/>
        <d v="2015-11-19T20:01:19"/>
        <d v="2015-11-20T13:27:17"/>
        <d v="2015-11-20T17:27:05"/>
        <d v="2015-11-20T18:42:05"/>
        <d v="2015-11-21T14:07:17"/>
        <d v="2015-11-21T20:06:57"/>
        <d v="2015-11-23T09:05:39"/>
        <d v="2015-11-23T13:13:53"/>
        <d v="2015-11-23T16:59:34"/>
        <d v="2015-11-23T20:17:52"/>
        <d v="2015-11-24T21:35:43"/>
        <d v="2015-11-24T21:47:48"/>
        <d v="2015-11-25T07:55:36"/>
        <d v="2015-11-25T14:21:53"/>
        <d v="2015-11-25T14:23:54"/>
        <d v="2015-11-25T14:51:26"/>
        <d v="2015-11-25T16:41:59"/>
        <d v="2015-11-25T17:07:01"/>
        <d v="2015-11-26T00:18:54"/>
        <d v="2015-11-26T11:15:16"/>
        <d v="2015-11-26T19:17:39"/>
        <d v="2015-11-29T00:29:22"/>
        <d v="2015-11-29T19:01:13"/>
        <d v="2015-11-30T14:46:10"/>
        <d v="2015-11-30T16:12:33"/>
        <d v="2015-11-30T17:01:07"/>
        <d v="2015-11-30T20:15:00"/>
        <d v="2015-11-30T23:08:02"/>
        <d v="2015-12-01T06:37:27"/>
        <d v="2015-12-01T20:00:56"/>
        <d v="2015-12-01T23:13:30"/>
        <d v="2015-12-02T04:07:46"/>
        <d v="2015-12-02T08:38:51"/>
        <d v="2015-12-02T16:50:10"/>
        <d v="2015-12-02T20:20:12"/>
        <d v="2015-12-02T23:19:51"/>
        <d v="2015-12-03T04:20:07"/>
        <d v="2015-12-03T13:47:00"/>
        <d v="2015-12-03T14:11:28"/>
        <d v="2015-12-03T19:38:28"/>
        <d v="2015-12-03T23:00:51"/>
        <d v="2015-12-03T23:55:41"/>
        <d v="2015-12-04T00:56:47"/>
        <d v="2015-12-04T01:55:37"/>
        <d v="2015-12-04T20:17:36"/>
        <d v="2015-12-05T23:57:11"/>
        <d v="2015-12-06T07:50:33"/>
        <d v="2015-12-06T19:47:17"/>
        <d v="2015-12-06T21:13:10"/>
        <d v="2015-12-07T20:38:37"/>
        <d v="2015-12-07T22:50:13"/>
        <d v="2015-12-08T04:57:52"/>
        <d v="2015-12-08T17:40:25"/>
        <d v="2015-12-09T04:53:10"/>
        <d v="2015-12-09T08:36:13"/>
        <d v="2015-12-10T22:07:03"/>
        <d v="2015-12-11T19:46:42"/>
        <d v="2015-12-13T15:48:44"/>
        <d v="2015-12-15T04:00:11"/>
        <d v="2015-12-15T18:16:56"/>
        <d v="2015-12-16T03:09:34"/>
        <d v="2015-12-18T18:01:01"/>
        <d v="2015-12-20T13:45:23"/>
        <d v="2015-12-20T16:26:13"/>
        <d v="2015-12-21T17:24:21"/>
        <d v="2015-12-21T19:00:49"/>
        <d v="2015-12-21T20:50:48"/>
        <d v="2015-12-22T05:05:19"/>
        <d v="2015-12-22T10:29:30"/>
        <d v="2015-12-22T11:41:35"/>
        <d v="2015-12-22T21:18:29"/>
        <d v="2015-12-22T22:22:18"/>
        <d v="2015-12-23T01:02:56"/>
        <d v="2015-12-23T14:27:34"/>
        <d v="2015-12-24T08:45:52"/>
        <d v="2015-12-28T04:37:53"/>
        <d v="2015-12-28T23:34:59"/>
        <d v="2015-12-29T17:16:32"/>
        <d v="2015-12-30T08:00:29"/>
        <d v="2016-01-01T00:11:11"/>
        <d v="2016-01-01T13:43:28"/>
        <d v="2016-01-01T13:56:03"/>
        <d v="2016-01-01T21:40:37"/>
        <d v="2016-01-02T08:32:15"/>
        <d v="2016-01-02T10:43:33"/>
        <d v="2016-01-02T14:48:43"/>
        <d v="2016-01-02T22:27:15"/>
        <d v="2016-01-03T14:58:48"/>
        <d v="2016-01-03T16:38:00"/>
        <d v="2016-01-04T06:03:17"/>
        <d v="2016-01-04T17:05:53"/>
        <d v="2016-01-04T23:36:10"/>
        <d v="2016-01-05T15:38:10"/>
        <d v="2016-01-05T15:43:19"/>
        <d v="2016-01-05T19:44:56"/>
        <d v="2016-01-05T21:52:10"/>
        <d v="2016-01-06T02:00:53"/>
        <d v="2016-01-06T02:45:35"/>
        <d v="2016-01-06T05:31:22"/>
        <d v="2016-01-06T23:55:31"/>
        <d v="2016-01-07T19:00:34"/>
        <d v="2016-01-08T13:18:51"/>
        <d v="2016-01-08T13:51:09"/>
        <d v="2016-01-08T16:58:00"/>
        <d v="2016-01-09T11:28:49"/>
        <d v="2016-01-10T17:51:38"/>
        <d v="2016-01-11T13:56:54"/>
        <d v="2016-01-11T16:34:01"/>
        <d v="2016-01-11T16:42:44"/>
        <d v="2016-01-11T19:30:11"/>
        <d v="2016-01-11T21:14:13"/>
        <d v="2016-01-11T22:13:36"/>
        <d v="2016-01-12T11:29:44"/>
        <d v="2016-01-12T16:07:27"/>
        <d v="2016-01-12T16:29:03"/>
        <d v="2016-01-12T19:10:22"/>
        <d v="2016-01-12T20:47:27"/>
        <d v="2016-01-13T03:08:24"/>
        <d v="2016-01-13T04:33:11"/>
        <d v="2016-01-13T05:51:57"/>
        <d v="2016-01-13T10:20:45"/>
        <d v="2016-01-13T17:45:44"/>
        <d v="2016-01-13T20:14:20"/>
        <d v="2016-01-13T21:45:24"/>
        <d v="2016-01-14T19:02:06"/>
        <d v="2016-01-14T21:35:13"/>
        <d v="2016-01-14T22:24:57"/>
        <d v="2016-01-15T02:39:31"/>
        <d v="2016-01-15T07:21:51"/>
        <d v="2016-01-15T16:20:32"/>
        <d v="2016-01-18T09:33:48"/>
        <d v="2016-01-18T12:04:39"/>
        <d v="2016-01-18T17:26:38"/>
        <d v="2016-01-19T12:33:09"/>
        <d v="2016-01-19T13:48:09"/>
        <d v="2016-01-19T14:08:17"/>
        <d v="2016-01-19T17:00:27"/>
        <d v="2016-01-19T19:09:29"/>
        <d v="2016-01-21T00:03:49"/>
        <d v="2016-01-21T04:06:37"/>
        <d v="2016-01-21T20:07:47"/>
        <d v="2016-01-22T08:24:17"/>
        <d v="2016-01-22T11:24:25"/>
        <d v="2016-01-22T18:33:07"/>
        <d v="2016-01-22T22:36:37"/>
        <d v="2016-01-24T23:05:09"/>
        <d v="2016-01-25T13:56:16"/>
        <d v="2016-01-25T21:36:40"/>
        <d v="2016-01-26T07:25:01"/>
        <d v="2016-01-26T10:57:14"/>
        <d v="2016-01-26T16:57:16"/>
        <d v="2016-01-27T11:52:12"/>
        <d v="2016-01-27T20:15:27"/>
        <d v="2016-01-27T21:52:52"/>
        <d v="2016-01-27T23:22:17"/>
        <d v="2016-01-28T06:45:36"/>
        <d v="2016-01-28T16:18:30"/>
        <d v="2016-01-28T21:35:43"/>
        <d v="2016-01-29T04:42:12"/>
        <d v="2016-01-29T20:22:56"/>
        <d v="2016-01-30T16:58:40"/>
        <d v="2016-01-30T21:10:58"/>
        <d v="2016-01-31T04:13:59"/>
        <d v="2016-01-31T16:54:32"/>
        <d v="2016-01-31T17:05:14"/>
        <d v="2016-01-31T22:43:06"/>
        <d v="2016-02-01T03:43:06"/>
        <d v="2016-02-01T14:39:49"/>
        <d v="2016-02-01T16:08:13"/>
        <d v="2016-02-01T19:21:27"/>
        <d v="2016-02-01T22:41:07"/>
        <d v="2016-02-02T17:01:54"/>
        <d v="2016-02-02T21:20:12"/>
        <d v="2016-02-02T22:43:41"/>
        <d v="2016-02-03T00:51:13"/>
        <d v="2016-02-03T01:55:55"/>
        <d v="2016-02-03T23:19:28"/>
        <d v="2016-02-03T23:57:26"/>
        <d v="2016-02-04T00:47:39"/>
        <d v="2016-02-05T02:10:02"/>
        <d v="2016-02-05T16:08:33"/>
        <d v="2016-02-05T16:51:23"/>
        <d v="2016-02-06T23:49:05"/>
        <d v="2016-02-07T15:18:05"/>
        <d v="2016-02-08T17:09:20"/>
        <d v="2016-02-08T23:59:23"/>
        <d v="2016-02-09T00:35:00"/>
        <d v="2016-02-09T00:57:56"/>
        <d v="2016-02-09T05:48:07"/>
        <d v="2016-02-09T13:42:39"/>
        <d v="2016-02-09T18:37:33"/>
        <d v="2016-02-10T00:24:46"/>
        <d v="2016-02-10T18:34:47"/>
        <d v="2016-02-10T22:20:43"/>
        <d v="2016-02-10T23:34:05"/>
        <d v="2016-02-11T19:52:44"/>
        <d v="2016-02-11T22:36:54"/>
        <d v="2016-02-11T22:37:55"/>
        <d v="2016-02-12T07:38:53"/>
        <d v="2016-02-12T22:25:16"/>
        <d v="2016-02-13T10:24:43"/>
        <d v="2016-02-13T15:35:29"/>
        <d v="2016-02-13T16:06:15"/>
        <d v="2016-02-14T05:39:40"/>
        <d v="2016-02-14T10:38:23"/>
        <d v="2016-02-15T04:02:44"/>
        <d v="2016-02-15T06:04:57"/>
        <d v="2016-02-15T09:33:10"/>
        <d v="2016-02-15T19:16:33"/>
        <d v="2016-02-15T21:12:08"/>
        <d v="2016-02-16T09:46:16"/>
        <d v="2016-02-16T16:35:59"/>
        <d v="2016-02-16T18:25:49"/>
        <d v="2016-02-16T21:08:40"/>
        <d v="2016-02-17T14:03:10"/>
        <d v="2016-02-17T15:00:04"/>
        <d v="2016-02-17T16:13:16"/>
        <d v="2016-02-17T19:18:39"/>
        <d v="2016-02-17T19:38:02"/>
        <d v="2016-02-18T00:44:54"/>
        <d v="2016-02-18T05:33:43"/>
        <d v="2016-02-18T10:13:25"/>
        <d v="2016-02-19T05:54:29"/>
        <d v="2016-02-19T14:29:20"/>
        <d v="2016-02-19T22:03:58"/>
        <d v="2016-02-20T00:27:30"/>
        <d v="2016-02-20T03:22:00"/>
        <d v="2016-02-20T17:59:28"/>
        <d v="2016-02-21T03:23:43"/>
        <d v="2016-02-22T02:34:16"/>
        <d v="2016-02-22T06:06:14"/>
        <d v="2016-02-22T12:52:07"/>
        <d v="2016-02-22T23:27:29"/>
        <d v="2016-02-23T01:12:53"/>
        <d v="2016-02-23T09:11:38"/>
        <d v="2016-02-23T13:01:02"/>
        <d v="2016-02-23T14:27:36"/>
        <d v="2016-02-23T17:01:04"/>
        <d v="2016-02-23T23:39:13"/>
        <d v="2016-02-24T03:53:08"/>
        <d v="2016-02-24T17:59:16"/>
        <d v="2016-02-25T13:50:44"/>
        <d v="2016-02-25T17:32:10"/>
        <d v="2016-02-25T17:39:00"/>
        <d v="2016-02-25T18:11:30"/>
        <d v="2016-02-25T23:03:49"/>
        <d v="2016-02-25T23:16:56"/>
        <d v="2016-02-26T09:46:56"/>
        <d v="2016-02-26T13:01:20"/>
        <d v="2016-02-26T22:47:59"/>
        <d v="2016-02-27T00:26:02"/>
        <d v="2016-02-27T17:18:15"/>
        <d v="2016-02-27T23:09:14"/>
        <d v="2016-02-29T07:50:25"/>
        <d v="2016-02-29T16:41:35"/>
        <d v="2016-02-29T20:23:22"/>
        <d v="2016-02-29T23:48:05"/>
        <d v="2016-03-01T00:58:45"/>
        <d v="2016-03-01T10:19:33"/>
        <d v="2016-03-01T13:36:20"/>
        <d v="2016-03-01T16:51:11"/>
        <d v="2016-03-01T17:17:27"/>
        <d v="2016-03-01T17:56:25"/>
        <d v="2016-03-01T18:17:36"/>
        <d v="2016-03-01T20:08:44"/>
        <d v="2016-03-02T02:27:39"/>
        <d v="2016-03-02T07:14:53"/>
        <d v="2016-03-02T12:00:06"/>
        <d v="2016-03-03T06:38:28"/>
        <d v="2016-03-03T09:06:57"/>
        <d v="2016-03-03T16:50:29"/>
        <d v="2016-03-04T08:07:48"/>
        <d v="2016-03-04T15:36:51"/>
        <d v="2016-03-04T16:32:01"/>
        <d v="2016-03-04T17:25:41"/>
        <d v="2016-03-04T17:41:56"/>
        <d v="2016-03-04T18:17:07"/>
        <d v="2016-03-04T19:49:02"/>
        <d v="2016-03-06T20:58:52"/>
        <d v="2016-03-06T22:36:36"/>
        <d v="2016-03-07T05:04:51"/>
        <d v="2016-03-07T12:13:07"/>
        <d v="2016-03-08T02:16:04"/>
        <d v="2016-03-08T09:34:06"/>
        <d v="2016-03-08T15:16:31"/>
        <d v="2016-03-08T15:29:18"/>
        <d v="2016-03-08T22:11:59"/>
        <d v="2016-03-09T12:56:16"/>
        <d v="2016-03-09T16:00:35"/>
        <d v="2016-03-09T18:41:57"/>
        <d v="2016-03-09T19:31:22"/>
        <d v="2016-03-09T19:52:01"/>
        <d v="2016-03-09T23:04:14"/>
        <d v="2016-03-10T16:51:20"/>
        <d v="2016-03-11T08:54:24"/>
        <d v="2016-03-11T09:59:46"/>
        <d v="2016-03-11T15:36:29"/>
        <d v="2016-03-11T19:41:12"/>
        <d v="2016-03-13T14:57:37"/>
        <d v="2016-03-14T00:02:57"/>
        <d v="2016-03-14T19:15:24"/>
        <d v="2016-03-14T23:44:14"/>
        <d v="2016-03-15T06:26:04"/>
        <d v="2016-03-15T14:00:50"/>
        <d v="2016-03-15T21:03:57"/>
        <d v="2016-03-16T04:39:48"/>
        <d v="2016-03-16T14:21:19"/>
        <d v="2016-03-16T17:06:22"/>
        <d v="2016-03-16T19:45:12"/>
        <d v="2016-03-16T20:48:27"/>
        <d v="2016-03-17T01:27:24"/>
        <d v="2016-03-17T18:43:26"/>
        <d v="2016-03-17T20:17:35"/>
        <d v="2016-03-17T22:39:07"/>
        <d v="2016-03-18T02:29:04"/>
        <d v="2016-03-18T20:43:31"/>
        <d v="2016-03-18T21:27:59"/>
        <d v="2016-03-18T21:31:12"/>
        <d v="2016-03-18T21:31:30"/>
        <d v="2016-03-19T19:43:05"/>
        <d v="2016-03-20T08:12:01"/>
        <d v="2016-03-21T14:08:22"/>
        <d v="2016-03-21T21:11:16"/>
        <d v="2016-03-22T02:18:02"/>
        <d v="2016-03-22T11:55:25"/>
        <d v="2016-03-22T16:45:46"/>
        <d v="2016-03-22T20:48:26"/>
        <d v="2016-03-23T06:32:52"/>
        <d v="2016-03-23T13:55:11"/>
        <d v="2016-03-23T16:00:09"/>
        <d v="2016-03-23T18:45:50"/>
        <d v="2016-03-23T19:34:33"/>
        <d v="2016-03-23T19:49:04"/>
        <d v="2016-03-23T19:51:57"/>
        <d v="2016-03-23T21:02:45"/>
        <d v="2016-03-23T21:59:44"/>
        <d v="2016-03-24T10:16:40"/>
        <d v="2016-03-24T11:56:04"/>
        <d v="2016-03-24T19:21:05"/>
        <d v="2016-03-24T19:40:21"/>
        <d v="2016-03-25T20:05:04"/>
        <d v="2016-03-28T14:58:27"/>
        <d v="2016-03-28T20:54:59"/>
        <d v="2016-03-28T22:22:07"/>
        <d v="2016-03-29T03:03:08"/>
        <d v="2016-03-29T15:24:05"/>
        <d v="2016-03-29T16:20:32"/>
        <d v="2016-03-30T03:48:24"/>
        <d v="2016-03-30T16:39:10"/>
        <d v="2016-03-30T18:44:25"/>
        <d v="2016-03-31T07:41:41"/>
        <d v="2016-03-31T08:02:51"/>
        <d v="2016-03-31T08:59:00"/>
        <d v="2016-03-31T13:46:00"/>
        <d v="2016-03-31T14:39:09"/>
        <d v="2016-03-31T17:36:17"/>
        <d v="2016-03-31T17:48:07"/>
        <d v="2016-03-31T22:36:48"/>
        <d v="2016-03-31T23:33:58"/>
        <d v="2016-04-01T10:44:38"/>
        <d v="2016-04-01T14:18:38"/>
        <d v="2016-04-01T15:03:37"/>
        <d v="2016-04-01T16:33:14"/>
        <d v="2016-04-01T17:55:58"/>
        <d v="2016-04-01T21:14:36"/>
        <d v="2016-04-02T03:22:51"/>
        <d v="2016-04-02T21:26:38"/>
        <d v="2016-04-03T19:31:57"/>
        <d v="2016-04-03T20:48:00"/>
        <d v="2016-04-04T23:00:50"/>
        <d v="2016-04-05T03:04:53"/>
        <d v="2016-04-05T04:02:40"/>
        <d v="2016-04-05T11:47:40"/>
        <d v="2016-04-05T13:01:47"/>
        <d v="2016-04-05T14:19:05"/>
        <d v="2016-04-06T07:17:21"/>
        <d v="2016-04-06T13:24:40"/>
        <d v="2016-04-06T14:35:58"/>
        <d v="2016-04-06T19:49:42"/>
        <d v="2016-04-06T20:36:48"/>
        <d v="2016-04-07T03:27:36"/>
        <d v="2016-04-07T13:09:54"/>
        <d v="2016-04-07T13:57:12"/>
        <d v="2016-04-07T18:55:00"/>
        <d v="2016-04-07T22:50:51"/>
        <d v="2016-04-08T08:59:26"/>
        <d v="2016-04-08T20:12:07"/>
        <d v="2016-04-08T22:40:12"/>
        <d v="2016-04-09T16:25:10"/>
        <d v="2016-04-09T20:59:52"/>
        <d v="2016-04-09T22:49:51"/>
        <d v="2016-04-11T01:15:06"/>
        <d v="2016-04-12T10:47:14"/>
        <d v="2016-04-12T17:35:01"/>
        <d v="2016-04-13T00:10:08"/>
        <d v="2016-04-13T13:40:48"/>
        <d v="2016-04-13T14:30:09"/>
        <d v="2016-04-13T19:04:23"/>
        <d v="2016-04-14T15:18:28"/>
        <d v="2016-04-14T20:45:21"/>
        <d v="2016-04-15T01:22:19"/>
        <d v="2016-04-15T20:21:13"/>
        <d v="2016-04-17T17:30:53"/>
        <d v="2016-04-19T00:56:28"/>
        <d v="2016-04-19T05:19:50"/>
        <d v="2016-04-19T07:38:40"/>
        <d v="2016-04-19T10:22:30"/>
        <d v="2016-04-19T11:10:48"/>
        <d v="2016-04-19T13:35:36"/>
        <d v="2016-04-19T15:02:42"/>
        <d v="2016-04-20T01:53:21"/>
        <d v="2016-04-20T11:31:00"/>
        <d v="2016-04-20T15:41:12"/>
        <d v="2016-04-20T19:12:56"/>
        <d v="2016-04-21T09:02:18"/>
        <d v="2016-04-22T01:09:10"/>
        <d v="2016-04-22T10:26:05"/>
        <d v="2016-04-22T14:59:34"/>
        <d v="2016-04-23T00:22:36"/>
        <d v="2016-04-23T16:12:18"/>
        <d v="2016-04-23T19:08:15"/>
        <d v="2016-04-24T13:14:14"/>
        <d v="2016-04-24T19:53:51"/>
        <d v="2016-04-25T15:29:18"/>
        <d v="2016-04-25T17:23:40"/>
        <d v="2016-04-25T18:06:31"/>
        <d v="2016-04-26T17:57:43"/>
        <d v="2016-04-27T00:54:35"/>
        <d v="2016-04-27T15:02:53"/>
        <d v="2016-04-27T19:49:05"/>
        <d v="2016-04-28T20:22:15"/>
        <d v="2016-04-29T02:23:33"/>
        <d v="2016-04-29T14:52:07"/>
        <d v="2016-04-29T16:43:05"/>
        <d v="2016-04-29T18:32:09"/>
        <d v="2016-04-30T03:12:47"/>
        <d v="2016-05-01T18:45:06"/>
        <d v="2016-05-01T19:23:04"/>
        <d v="2016-05-01T22:08:57"/>
        <d v="2016-05-02T17:12:49"/>
        <d v="2016-05-02T17:42:30"/>
        <d v="2016-05-02T23:38:29"/>
        <d v="2016-05-03T04:01:31"/>
        <d v="2016-05-03T05:15:42"/>
        <d v="2016-05-03T13:07:28"/>
        <d v="2016-05-03T14:19:42"/>
        <d v="2016-05-03T14:25:10"/>
        <d v="2016-05-03T20:34:12"/>
        <d v="2016-05-04T01:28:59"/>
        <d v="2016-05-04T11:19:12"/>
        <d v="2016-05-04T13:31:22"/>
        <d v="2016-05-04T16:24:26"/>
        <d v="2016-05-05T10:25:18"/>
        <d v="2016-05-05T17:19:57"/>
        <d v="2016-05-05T20:55:18"/>
        <d v="2016-05-05T22:57:33"/>
        <d v="2016-05-05T23:49:38"/>
        <d v="2016-05-06T06:21:33"/>
        <d v="2016-05-06T10:43:47"/>
        <d v="2016-05-06T12:42:12"/>
        <d v="2016-05-06T13:58:34"/>
        <d v="2016-05-06T23:15:16"/>
        <d v="2016-05-06T23:33:30"/>
        <d v="2016-05-07T01:41:55"/>
        <d v="2016-05-07T06:37:01"/>
        <d v="2016-05-08T00:12:05"/>
        <d v="2016-05-08T08:11:13"/>
        <d v="2016-05-08T21:35:08"/>
        <d v="2016-05-09T00:57:04"/>
        <d v="2016-05-09T15:06:59"/>
        <d v="2016-05-09T17:33:39"/>
        <d v="2016-05-09T20:13:52"/>
        <d v="2016-05-09T23:03:34"/>
        <d v="2016-05-10T00:59:50"/>
        <d v="2016-05-12T06:01:07"/>
        <d v="2016-05-12T13:39:32"/>
        <d v="2016-05-12T19:22:59"/>
        <d v="2016-05-12T20:51:01"/>
        <d v="2016-05-12T21:55:49"/>
        <d v="2016-05-13T08:29:03"/>
        <d v="2016-05-13T12:57:34"/>
        <d v="2016-05-13T13:25:38"/>
        <d v="2016-05-13T15:57:14"/>
        <d v="2016-05-13T17:46:51"/>
        <d v="2016-05-14T09:41:35"/>
        <d v="2016-05-14T19:14:00"/>
        <d v="2016-05-15T17:42:46"/>
        <d v="2016-05-15T18:35:15"/>
        <d v="2016-05-15T22:28:49"/>
        <d v="2016-05-15T22:56:32"/>
        <d v="2016-05-16T10:00:28"/>
        <d v="2016-05-16T17:01:30"/>
        <d v="2016-05-16T17:02:00"/>
        <d v="2016-05-16T18:14:59"/>
        <d v="2016-05-17T06:21:10"/>
        <d v="2016-05-17T07:11:02"/>
        <d v="2016-05-17T13:57:14"/>
        <d v="2016-05-17T17:02:46"/>
        <d v="2016-05-17T20:38:41"/>
        <d v="2016-05-18T04:19:09"/>
        <d v="2016-05-18T12:59:50"/>
        <d v="2016-05-18T16:15:09"/>
        <d v="2016-05-19T08:59:20"/>
        <d v="2016-05-19T17:23:02"/>
        <d v="2016-05-19T19:32:19"/>
        <d v="2016-05-20T08:11:57"/>
        <d v="2016-05-20T14:30:46"/>
        <d v="2016-05-20T19:10:21"/>
        <d v="2016-05-20T22:32:01"/>
        <d v="2016-05-21T08:41:21"/>
        <d v="2016-05-21T16:45:16"/>
        <d v="2016-05-21T17:48:24"/>
        <d v="2016-05-22T13:59:50"/>
        <d v="2016-05-22T15:02:31"/>
        <d v="2016-05-22T16:45:26"/>
        <d v="2016-05-23T01:05:57"/>
        <d v="2016-05-23T02:39:32"/>
        <d v="2016-05-23T23:25:54"/>
        <d v="2016-05-24T10:25:45"/>
        <d v="2016-05-24T16:00:25"/>
        <d v="2016-05-24T16:06:23"/>
        <d v="2016-05-25T01:29:00"/>
        <d v="2016-05-25T01:52:38"/>
        <d v="2016-05-25T10:32:46"/>
        <d v="2016-05-25T17:13:34"/>
        <d v="2016-05-25T17:27:49"/>
        <d v="2016-05-25T20:47:41"/>
        <d v="2016-05-26T01:07:47"/>
        <d v="2016-05-27T00:04:51"/>
        <d v="2016-05-29T15:45:23"/>
        <d v="2016-05-30T05:39:06"/>
        <d v="2016-05-30T20:20:14"/>
        <d v="2016-05-31T00:14:56"/>
        <d v="2016-05-31T06:59:46"/>
        <d v="2016-05-31T15:42:14"/>
        <d v="2016-06-01T06:38:29"/>
        <d v="2016-06-01T08:20:51"/>
        <d v="2016-06-01T18:57:19"/>
        <d v="2016-06-01T21:07:33"/>
        <d v="2016-06-02T00:36:20"/>
        <d v="2016-06-02T05:58:09"/>
        <d v="2016-06-02T07:59:58"/>
        <d v="2016-06-02T17:44:28"/>
        <d v="2016-06-03T02:31:52"/>
        <d v="2016-06-03T07:38:56"/>
        <d v="2016-06-03T08:47:46"/>
        <d v="2016-06-03T12:54:44"/>
        <d v="2016-06-03T16:01:26"/>
        <d v="2016-06-03T18:47:00"/>
        <d v="2016-06-04T03:40:24"/>
        <d v="2016-06-04T15:46:00"/>
        <d v="2016-06-05T20:54:43"/>
        <d v="2016-06-05T20:58:54"/>
        <d v="2016-06-06T00:10:33"/>
        <d v="2016-06-06T00:13:44"/>
        <d v="2016-06-06T15:00:58"/>
        <d v="2016-06-06T15:37:26"/>
        <d v="2016-06-07T13:01:23"/>
        <d v="2016-06-07T15:02:20"/>
        <d v="2016-06-07T21:35:08"/>
        <d v="2016-06-07T23:42:17"/>
        <d v="2016-06-08T00:31:42"/>
        <d v="2016-06-08T15:11:10"/>
        <d v="2016-06-08T17:32:14"/>
        <d v="2016-06-08T23:15:33"/>
        <d v="2016-06-08T23:29:55"/>
        <d v="2016-06-09T23:49:58"/>
        <d v="2016-06-10T04:41:12"/>
        <d v="2016-06-10T05:28:57"/>
        <d v="2016-06-10T23:32:12"/>
        <d v="2016-06-11T01:15:38"/>
        <d v="2016-06-11T18:35:38"/>
        <d v="2016-06-13T04:20:14"/>
        <d v="2016-06-13T06:49:59"/>
        <d v="2016-06-13T15:09:20"/>
        <d v="2016-06-13T15:35:23"/>
        <d v="2016-06-13T20:48:18"/>
        <d v="2016-06-13T21:29:42"/>
        <d v="2016-06-13T22:23:59"/>
        <d v="2016-06-14T01:11:47"/>
        <d v="2016-06-14T07:51:34"/>
        <d v="2016-06-14T11:48:53"/>
        <d v="2016-06-14T16:25:33"/>
        <d v="2016-06-14T19:25:40"/>
        <d v="2016-06-14T23:29:16"/>
        <d v="2016-06-15T05:55:08"/>
        <d v="2016-06-15T14:34:06"/>
        <d v="2016-06-15T19:34:32"/>
        <d v="2016-06-15T20:42:26"/>
        <d v="2016-06-17T17:39:36"/>
        <d v="2016-06-17T17:49:46"/>
        <d v="2016-06-17T18:07:49"/>
        <d v="2016-06-17T18:09:48"/>
        <d v="2016-06-17T18:32:18"/>
        <d v="2016-06-17T23:14:22"/>
        <d v="2016-06-18T20:23:40"/>
        <d v="2016-06-19T14:14:41"/>
        <d v="2016-06-20T12:02:11"/>
        <d v="2016-06-20T20:06:01"/>
        <d v="2016-06-21T12:38:03"/>
        <d v="2016-06-22T15:58:28"/>
        <d v="2016-06-22T18:55:32"/>
        <d v="2016-06-22T20:42:24"/>
        <d v="2016-06-23T19:32:38"/>
        <d v="2016-06-24T03:00:17"/>
        <d v="2016-06-24T11:28:48"/>
        <d v="2016-06-24T16:55:35"/>
        <d v="2016-06-24T18:34:50"/>
        <d v="2016-06-25T20:41:37"/>
        <d v="2016-06-27T04:37:55"/>
        <d v="2016-06-27T06:28:36"/>
        <d v="2016-06-27T10:47:48"/>
        <d v="2016-06-27T15:19:29"/>
        <d v="2016-06-27T21:01:43"/>
        <d v="2016-06-28T01:49:40"/>
        <d v="2016-06-28T15:58:38"/>
        <d v="2016-06-28T17:21:04"/>
        <d v="2016-06-28T22:00:04"/>
        <d v="2016-06-29T01:09:46"/>
        <d v="2016-06-29T16:50:43"/>
        <d v="2016-06-30T02:27:20"/>
        <d v="2016-06-30T21:13:14"/>
        <d v="2016-06-30T22:17:33"/>
        <d v="2016-06-30T23:04:50"/>
        <d v="2016-07-01T01:09:38"/>
        <d v="2016-07-01T07:33:47"/>
        <d v="2016-07-01T15:41:45"/>
        <d v="2016-07-02T13:03:34"/>
        <d v="2016-07-02T14:00:08"/>
        <d v="2016-07-02T16:22:03"/>
        <d v="2016-07-02T22:14:12"/>
        <d v="2016-07-03T22:01:11"/>
        <d v="2016-07-04T04:00:04"/>
        <d v="2016-07-04T08:10:18"/>
        <d v="2016-07-04T16:07:36"/>
        <d v="2016-07-04T16:46:11"/>
        <d v="2016-07-05T12:06:28"/>
        <d v="2016-07-05T14:00:03"/>
        <d v="2016-07-05T16:00:50"/>
        <d v="2016-07-05T16:34:37"/>
        <d v="2016-07-05T16:41:49"/>
        <d v="2016-07-05T19:22:21"/>
        <d v="2016-07-05T20:57:09"/>
        <d v="2016-07-06T19:01:08"/>
        <d v="2016-07-07T04:32:47"/>
        <d v="2016-07-07T23:44:54"/>
        <d v="2016-07-08T01:32:22"/>
        <d v="2016-07-08T10:20:56"/>
        <d v="2016-07-08T11:22:34"/>
        <d v="2016-07-08T18:08:10"/>
        <d v="2016-07-08T18:38:29"/>
        <d v="2016-07-08T19:32:25"/>
        <d v="2016-07-10T03:42:43"/>
        <d v="2016-07-10T18:48:47"/>
        <d v="2016-07-10T19:54:22"/>
        <d v="2016-07-12T22:23:27"/>
        <d v="2016-07-13T00:37:54"/>
        <d v="2016-07-13T21:08:45"/>
        <d v="2016-07-13T22:53:29"/>
        <d v="2016-07-14T00:13:06"/>
        <d v="2016-07-14T11:32:37"/>
        <d v="2016-07-15T10:35:20"/>
        <d v="2016-07-15T14:30:57"/>
        <d v="2016-07-15T22:45:43"/>
        <d v="2016-07-16T00:06:23"/>
        <d v="2016-07-16T06:20:25"/>
        <d v="2016-07-16T12:44:52"/>
        <d v="2016-07-16T20:09:42"/>
        <d v="2016-07-17T18:13:30"/>
        <d v="2016-07-18T12:05:54"/>
        <d v="2016-07-18T14:31:46"/>
        <d v="2016-07-19T02:38:45"/>
        <d v="2016-07-19T16:52:18"/>
        <d v="2016-07-19T20:24:33"/>
        <d v="2016-07-19T21:52:19"/>
        <d v="2016-07-19T23:54:51"/>
        <d v="2016-07-20T04:01:09"/>
        <d v="2016-07-20T10:05:40"/>
        <d v="2016-07-20T15:01:43"/>
        <d v="2016-07-21T14:48:13"/>
        <d v="2016-07-21T18:41:02"/>
        <d v="2016-07-22T07:52:18"/>
        <d v="2016-07-22T15:45:32"/>
        <d v="2016-07-23T16:01:25"/>
        <d v="2016-07-24T03:07:17"/>
        <d v="2016-07-25T06:41:21"/>
        <d v="2016-07-25T10:51:56"/>
        <d v="2016-07-25T16:44:30"/>
        <d v="2016-07-26T14:34:36"/>
        <d v="2016-07-27T04:56:36"/>
        <d v="2016-07-28T15:14:01"/>
        <d v="2016-07-28T17:00:09"/>
        <d v="2016-07-30T09:32:28"/>
        <d v="2016-08-01T00:44:22"/>
        <d v="2016-08-01T14:45:43"/>
        <d v="2016-08-02T02:58:22"/>
        <d v="2016-08-02T15:59:54"/>
        <d v="2016-08-02T20:19:26"/>
        <d v="2016-08-03T00:45:46"/>
        <d v="2016-08-03T12:34:20"/>
        <d v="2016-08-03T16:36:20"/>
        <d v="2016-08-03T17:03:22"/>
        <d v="2016-08-04T01:35:09"/>
        <d v="2016-08-04T07:05:00"/>
        <d v="2016-08-04T22:12:55"/>
        <d v="2016-08-08T11:20:40"/>
        <d v="2016-08-08T16:15:06"/>
        <d v="2016-08-08T21:42:08"/>
        <d v="2016-08-09T07:38:46"/>
        <d v="2016-08-09T21:35:59"/>
        <d v="2016-08-10T01:36:22"/>
        <d v="2016-08-10T18:00:48"/>
        <d v="2016-08-10T20:03:57"/>
        <d v="2016-08-11T00:16:58"/>
        <d v="2016-08-11T10:21:47"/>
        <d v="2016-08-11T20:46:11"/>
        <d v="2016-08-12T12:35:39"/>
        <d v="2016-08-13T14:02:55"/>
        <d v="2016-08-14T00:50:30"/>
        <d v="2016-08-14T15:28:22"/>
        <d v="2016-08-15T14:49:05"/>
        <d v="2016-08-15T21:10:47"/>
        <d v="2016-08-16T01:16:29"/>
        <d v="2016-08-16T17:58:47"/>
        <d v="2016-08-17T23:10:04"/>
        <d v="2016-08-18T06:41:24"/>
        <d v="2016-08-18T18:08:42"/>
        <d v="2016-08-19T19:51:05"/>
        <d v="2016-08-19T20:26:25"/>
        <d v="2016-08-19T20:30:46"/>
        <d v="2016-08-20T13:50:28"/>
        <d v="2016-08-21T08:29:57"/>
        <d v="2016-08-21T20:53:33"/>
        <d v="2016-08-22T05:45:04"/>
        <d v="2016-08-22T16:04:20"/>
        <d v="2016-08-22T17:32:01"/>
        <d v="2016-08-23T01:17:45"/>
        <d v="2016-08-23T17:00:21"/>
        <d v="2016-08-23T18:22:09"/>
        <d v="2016-08-23T21:47:47"/>
        <d v="2016-08-24T01:21:53"/>
        <d v="2016-08-24T08:20:01"/>
        <d v="2016-08-25T05:26:27"/>
        <d v="2016-08-25T07:35:13"/>
        <d v="2016-08-26T08:46:48"/>
        <d v="2016-08-27T07:29:16"/>
        <d v="2016-08-27T10:37:09"/>
        <d v="2016-08-29T06:15:56"/>
        <d v="2016-08-29T11:35:49"/>
        <d v="2016-08-29T14:43:32"/>
        <d v="2016-08-29T19:14:02"/>
        <d v="2016-08-29T22:24:55"/>
        <d v="2016-08-30T03:35:41"/>
        <d v="2016-08-30T14:24:45"/>
        <d v="2016-08-30T14:58:37"/>
        <d v="2016-08-30T15:25:34"/>
        <d v="2016-08-30T15:45:21"/>
        <d v="2016-08-30T21:52:52"/>
        <d v="2016-08-30T22:03:05"/>
        <d v="2016-08-31T20:11:25"/>
        <d v="2016-09-01T06:27:04"/>
        <d v="2016-09-01T08:33:45"/>
        <d v="2016-09-01T16:12:54"/>
        <d v="2016-09-01T17:19:42"/>
        <d v="2016-09-01T18:15:45"/>
        <d v="2016-09-02T02:55:34"/>
        <d v="2016-09-02T03:25:44"/>
        <d v="2016-09-02T08:19:25"/>
        <d v="2016-09-02T18:04:46"/>
        <d v="2016-09-02T19:10:31"/>
        <d v="2016-09-03T01:11:47"/>
        <d v="2016-09-05T15:00:37"/>
        <d v="2016-09-05T19:50:54"/>
        <d v="2016-09-06T11:11:32"/>
        <d v="2016-09-06T15:15:32"/>
        <d v="2016-09-06T19:15:35"/>
        <d v="2016-09-06T22:27:24"/>
        <d v="2016-09-07T03:26:44"/>
        <d v="2016-09-07T21:51:48"/>
        <d v="2016-09-08T09:20:39"/>
        <d v="2016-09-09T10:28:26"/>
        <d v="2016-09-09T10:56:59"/>
        <d v="2016-09-09T18:25:10"/>
        <d v="2016-09-10T14:32:50"/>
        <d v="2016-09-12T15:15:19"/>
        <d v="2016-09-13T15:12:32"/>
        <d v="2016-09-13T16:03:12"/>
        <d v="2016-09-13T18:00:27"/>
        <d v="2016-09-14T06:04:42"/>
        <d v="2016-09-14T07:22:31"/>
        <d v="2016-09-14T10:53:54"/>
        <d v="2016-09-14T22:55:21"/>
        <d v="2016-09-15T05:28:13"/>
        <d v="2016-09-15T06:55:41"/>
        <d v="2016-09-15T15:36:18"/>
        <d v="2016-09-15T16:33:59"/>
        <d v="2016-09-15T20:22:44"/>
        <d v="2016-09-16T12:05:01"/>
        <d v="2016-09-16T15:43:16"/>
        <d v="2016-09-17T22:08:58"/>
        <d v="2016-09-18T18:28:06"/>
        <d v="2016-09-19T07:53:27"/>
        <d v="2016-09-19T08:21:34"/>
        <d v="2016-09-19T08:57:43"/>
        <d v="2016-09-19T10:38:27"/>
        <d v="2016-09-20T02:48:16"/>
        <d v="2016-09-20T11:05:13"/>
        <d v="2016-09-20T14:04:01"/>
        <d v="2016-09-20T20:11:55"/>
        <d v="2016-09-21T14:45:17"/>
        <d v="2016-09-21T21:36:04"/>
        <d v="2016-09-23T14:45:14"/>
        <d v="2016-09-23T15:29:19"/>
        <d v="2016-09-23T20:50:40"/>
        <d v="2016-09-24T00:24:06"/>
        <d v="2016-09-26T10:06:57"/>
        <d v="2016-09-26T10:36:23"/>
        <d v="2016-09-26T13:11:15"/>
        <d v="2016-09-26T19:20:04"/>
        <d v="2016-09-27T06:40:34"/>
        <d v="2016-09-27T22:01:50"/>
        <d v="2016-09-29T23:43:54"/>
        <d v="2016-09-30T15:11:19"/>
        <d v="2016-09-30T15:25:38"/>
        <d v="2016-10-01T12:50:55"/>
        <d v="2016-10-01T16:01:15"/>
        <d v="2016-10-02T08:49:07"/>
        <d v="2016-10-03T02:13:39"/>
        <d v="2016-10-03T21:31:32"/>
        <d v="2016-10-04T10:43:06"/>
        <d v="2016-10-04T18:00:08"/>
        <d v="2016-10-04T19:39:06"/>
        <d v="2016-10-05T13:06:24"/>
        <d v="2016-10-06T13:10:54"/>
        <d v="2016-10-06T13:29:27"/>
        <d v="2016-10-06T14:57:47"/>
        <d v="2016-10-06T17:48:47"/>
        <d v="2016-10-06T22:11:52"/>
        <d v="2016-10-08T00:09:02"/>
        <d v="2016-10-08T10:05:37"/>
        <d v="2016-10-09T23:09:28"/>
        <d v="2016-10-11T04:15:09"/>
        <d v="2016-10-11T11:16:33"/>
        <d v="2016-10-11T12:37:07"/>
        <d v="2016-10-11T23:22:08"/>
        <d v="2016-10-12T11:10:53"/>
        <d v="2016-10-12T17:41:13"/>
        <d v="2016-10-13T00:07:27"/>
        <d v="2016-10-13T17:12:55"/>
        <d v="2016-10-13T19:19:55"/>
        <d v="2016-10-13T20:40:23"/>
        <d v="2016-10-14T09:17:40"/>
        <d v="2016-10-15T16:34:22"/>
        <d v="2016-10-15T19:26:48"/>
        <d v="2016-10-17T13:15:33"/>
        <d v="2016-10-17T14:51:09"/>
        <d v="2016-10-18T03:10:26"/>
        <d v="2016-10-18T04:14:37"/>
        <d v="2016-10-18T07:45:43"/>
        <d v="2016-10-18T10:36:34"/>
        <d v="2016-10-19T00:31:01"/>
        <d v="2016-10-19T14:43:32"/>
        <d v="2016-10-19T18:03:10"/>
        <d v="2016-10-20T11:14:02"/>
        <d v="2016-10-21T09:44:32"/>
        <d v="2016-10-21T19:25:46"/>
        <d v="2016-10-22T03:36:30"/>
        <d v="2016-10-22T10:50:30"/>
        <d v="2016-10-22T23:17:18"/>
        <d v="2016-10-23T16:00:23"/>
        <d v="2016-10-25T04:14:27"/>
        <d v="2016-10-25T17:26:27"/>
        <d v="2016-10-26T14:16:34"/>
        <d v="2016-10-26T19:15:19"/>
        <d v="2016-10-26T20:53:03"/>
        <d v="2016-10-27T14:27:51"/>
        <d v="2016-10-27T18:20:13"/>
        <d v="2016-10-29T22:55:24"/>
        <d v="2016-10-30T13:51:39"/>
        <d v="2016-10-30T15:01:15"/>
        <d v="2016-10-30T16:01:45"/>
        <d v="2016-11-01T01:23:31"/>
        <d v="2016-11-01T04:06:21"/>
        <d v="2016-11-01T06:18:40"/>
        <d v="2016-11-01T10:32:05"/>
        <d v="2016-11-01T11:41:42"/>
        <d v="2016-11-01T16:01:37"/>
        <d v="2016-11-01T16:34:10"/>
        <d v="2016-11-01T16:39:42"/>
        <d v="2016-11-01T19:58:45"/>
        <d v="2016-11-02T01:33:49"/>
        <d v="2016-11-02T14:00:23"/>
        <d v="2016-11-02T14:05:15"/>
        <d v="2016-11-02T17:13:22"/>
        <d v="2016-11-02T22:36:43"/>
        <d v="2016-11-02T23:53:03"/>
        <d v="2016-11-03T00:07:53"/>
        <d v="2016-11-03T16:03:26"/>
        <d v="2016-11-04T11:01:08"/>
        <d v="2016-11-04T14:04:47"/>
        <d v="2016-11-04T20:54:43"/>
        <d v="2016-11-04T22:22:12"/>
        <d v="2016-11-05T23:00:12"/>
        <d v="2016-11-06T11:24:48"/>
        <d v="2016-11-07T08:26:16"/>
        <d v="2016-11-08T10:50:46"/>
        <d v="2016-11-08T14:48:26"/>
        <d v="2016-11-08T16:15:52"/>
        <d v="2016-11-09T03:37:55"/>
        <d v="2016-11-09T10:05:15"/>
        <d v="2016-11-10T00:00:04"/>
        <d v="2016-11-11T16:20:08"/>
        <d v="2016-11-11T23:22:34"/>
        <d v="2016-11-13T21:01:07"/>
        <d v="2016-11-14T17:04:21"/>
        <d v="2016-11-14T17:34:40"/>
        <d v="2016-11-14T21:01:18"/>
        <d v="2016-11-15T00:42:36"/>
        <d v="2016-11-15T04:30:33"/>
        <d v="2016-11-15T05:09:35"/>
        <d v="2016-11-15T13:34:34"/>
        <d v="2016-11-15T13:39:49"/>
        <d v="2016-11-15T13:58:35"/>
        <d v="2016-11-15T17:50:16"/>
        <d v="2016-11-15T20:28:27"/>
        <d v="2016-11-16T00:59:40"/>
        <d v="2016-11-16T06:13:58"/>
        <d v="2016-11-16T08:01:25"/>
        <d v="2016-11-16T17:36:09"/>
        <d v="2016-11-16T20:36:10"/>
        <d v="2016-11-17T20:25:44"/>
        <d v="2016-11-18T02:37:26"/>
        <d v="2016-11-18T06:09:26"/>
        <d v="2016-11-18T09:20:15"/>
        <d v="2016-11-18T18:30:57"/>
        <d v="2016-11-18T19:11:49"/>
        <d v="2016-11-19T00:23:18"/>
        <d v="2016-11-19T00:45:50"/>
        <d v="2016-11-19T17:49:21"/>
        <d v="2016-11-20T02:38:40"/>
        <d v="2016-11-20T23:33:03"/>
        <d v="2016-11-21T06:11:20"/>
        <d v="2016-11-21T14:59:03"/>
        <d v="2016-11-21T17:03:14"/>
        <d v="2016-11-22T09:01:03"/>
        <d v="2016-11-22T14:59:12"/>
        <d v="2016-11-22T15:55:27"/>
        <d v="2016-11-23T00:15:09"/>
        <d v="2016-11-23T01:59:03"/>
        <d v="2016-11-23T07:42:46"/>
        <d v="2016-11-23T17:58:57"/>
        <d v="2016-11-23T20:25:13"/>
        <d v="2016-11-26T19:18:51"/>
        <d v="2016-11-27T03:59:34"/>
        <d v="2016-11-27T21:48:41"/>
        <d v="2016-11-28T05:05:46"/>
        <d v="2016-11-28T18:29:51"/>
        <d v="2016-11-28T19:18:56"/>
        <d v="2016-11-28T19:25:15"/>
        <d v="2016-11-28T22:00:33"/>
        <d v="2016-11-29T05:08:45"/>
        <d v="2016-11-29T22:01:40"/>
        <d v="2016-11-30T02:03:55"/>
        <d v="2016-11-30T04:29:27"/>
        <d v="2016-11-30T08:03:34"/>
        <d v="2016-11-30T20:34:13"/>
        <d v="2016-11-30T22:50:33"/>
        <d v="2016-12-01T15:53:27"/>
        <d v="2016-12-01T16:34:06"/>
        <d v="2016-12-01T18:20:54"/>
        <d v="2016-12-01T22:03:39"/>
        <d v="2016-12-02T02:46:11"/>
        <d v="2016-12-03T01:47:58"/>
        <d v="2016-12-03T21:29:28"/>
        <d v="2016-12-03T22:13:29"/>
        <d v="2016-12-04T06:04:27"/>
        <d v="2016-12-04T16:02:45"/>
        <d v="2016-12-04T20:12:50"/>
        <d v="2016-12-05T00:04:09"/>
        <d v="2016-12-05T03:14:05"/>
        <d v="2016-12-05T13:06:20"/>
        <d v="2016-12-05T23:51:20"/>
        <d v="2016-12-06T19:47:27"/>
        <d v="2016-12-06T21:02:50"/>
        <d v="2016-12-07T13:05:05"/>
        <d v="2016-12-07T16:49:00"/>
        <d v="2016-12-07T18:00:53"/>
        <d v="2016-12-07T19:05:00"/>
        <d v="2016-12-07T22:49:09"/>
        <d v="2016-12-08T00:17:12"/>
        <d v="2016-12-08T05:38:02"/>
        <d v="2016-12-08T07:12:49"/>
        <d v="2016-12-09T22:35:11"/>
        <d v="2016-12-09T23:06:00"/>
        <d v="2016-12-10T01:18:20"/>
        <d v="2016-12-10T10:34:12"/>
        <d v="2016-12-11T16:31:21"/>
        <d v="2016-12-12T17:49:08"/>
        <d v="2016-12-13T02:54:47"/>
        <d v="2016-12-14T23:07:35"/>
        <d v="2016-12-15T21:48:01"/>
        <d v="2016-12-16T01:35:19"/>
        <d v="2016-12-16T17:16:53"/>
        <d v="2016-12-17T01:49:22"/>
        <d v="2016-12-17T04:46:23"/>
        <d v="2016-12-17T05:17:33"/>
        <d v="2016-12-18T20:16:26"/>
        <d v="2016-12-18T21:10:36"/>
        <d v="2016-12-19T15:16:37"/>
        <d v="2016-12-20T15:57:51"/>
        <d v="2016-12-21T00:44:54"/>
        <d v="2016-12-21T20:51:53"/>
        <d v="2016-12-22T04:37:48"/>
        <d v="2016-12-22T11:47:58"/>
        <d v="2016-12-22T22:04:55"/>
        <d v="2016-12-24T17:05:43"/>
        <d v="2016-12-24T19:51:28"/>
        <d v="2016-12-26T21:41:22"/>
        <d v="2016-12-27T18:08:20"/>
        <d v="2016-12-28T00:09:49"/>
        <d v="2016-12-28T01:26:48"/>
        <d v="2016-12-28T18:54:02"/>
        <d v="2016-12-28T20:57:06"/>
        <d v="2016-12-29T12:01:58"/>
        <d v="2016-12-29T19:51:23"/>
        <d v="2016-12-29T22:35:30"/>
        <d v="2016-12-30T18:54:42"/>
        <d v="2016-12-30T18:56:48"/>
        <d v="2016-12-30T21:06:06"/>
        <d v="2017-01-01T17:35:22"/>
        <d v="2017-01-01T21:45:31"/>
        <d v="2017-01-02T13:05:19"/>
        <d v="2017-01-02T15:55:59"/>
        <d v="2017-01-02T21:50:36"/>
        <d v="2017-01-03T14:46:01"/>
        <d v="2017-01-03T16:36:49"/>
        <d v="2017-01-05T16:38:55"/>
        <d v="2017-01-05T20:05:30"/>
        <d v="2017-01-06T14:23:31"/>
        <d v="2017-01-06T16:25:39"/>
        <d v="2017-01-06T20:21:40"/>
        <d v="2017-01-07T05:54:57"/>
        <d v="2017-01-07T07:16:47"/>
        <d v="2017-01-07T16:20:30"/>
        <d v="2017-01-09T09:59:05"/>
        <d v="2017-01-09T21:40:35"/>
        <d v="2017-01-10T00:45:19"/>
        <d v="2017-01-10T08:46:17"/>
        <d v="2017-01-10T14:24:21"/>
        <d v="2017-01-10T17:52:15"/>
        <d v="2017-01-11T00:28:18"/>
        <d v="2017-01-11T01:22:14"/>
        <d v="2017-01-11T02:19:05"/>
        <d v="2017-01-11T06:16:58"/>
        <d v="2017-01-11T06:28:53"/>
        <d v="2017-01-12T04:40:05"/>
        <d v="2017-01-12T05:16:10"/>
        <d v="2017-01-12T12:09:38"/>
        <d v="2017-01-14T01:26:00"/>
        <d v="2017-01-15T12:43:39"/>
        <d v="2017-01-16T12:48:05"/>
        <d v="2017-01-17T03:28:46"/>
        <d v="2017-01-17T15:32:48"/>
        <d v="2017-01-17T19:51:10"/>
        <d v="2017-01-17T20:17:27"/>
        <d v="2017-01-18T04:56:06"/>
        <d v="2017-01-18T07:53:49"/>
        <d v="2017-01-18T16:17:25"/>
        <d v="2017-01-19T16:39:08"/>
        <d v="2017-01-20T11:49:34"/>
        <d v="2017-01-20T15:03:25"/>
        <d v="2017-01-21T00:26:39"/>
        <d v="2017-01-21T12:01:30"/>
        <d v="2017-01-21T16:33:50"/>
        <d v="2017-01-23T04:43:42"/>
        <d v="2017-01-23T08:50:02"/>
        <d v="2017-01-23T13:25:52"/>
        <d v="2017-01-23T23:25:21"/>
        <d v="2017-01-24T05:51:36"/>
        <d v="2017-01-24T14:14:22"/>
        <d v="2017-01-24T15:05:11"/>
        <d v="2017-01-24T17:23:40"/>
        <d v="2017-01-25T05:51:40"/>
        <d v="2017-01-25T11:58:28"/>
        <d v="2017-01-26T09:01:47"/>
        <d v="2017-01-26T20:18:25"/>
        <d v="2017-01-26T23:03:59"/>
        <d v="2017-01-27T00:58:54"/>
        <d v="2017-01-27T13:05:58"/>
        <d v="2017-01-27T22:37:06"/>
        <d v="2017-01-27T23:05:18"/>
        <d v="2017-01-28T18:44:10"/>
        <d v="2017-01-31T14:24:43"/>
        <d v="2017-01-31T15:02:35"/>
        <d v="2017-01-31T19:19:15"/>
        <d v="2017-01-31T19:51:40"/>
        <d v="2017-01-31T22:57:58"/>
        <d v="2017-02-01T00:45:37"/>
        <d v="2017-02-01T13:51:19"/>
        <d v="2017-02-01T16:31:28"/>
        <d v="2017-02-01T19:14:28"/>
        <d v="2017-02-01T19:30:34"/>
        <d v="2017-02-02T10:12:32"/>
        <d v="2017-02-02T20:00:27"/>
        <d v="2017-02-02T23:18:01"/>
        <d v="2017-02-03T13:48:00"/>
        <d v="2017-02-03T19:26:21"/>
        <d v="2017-02-04T04:50:08"/>
        <d v="2017-02-04T06:58:27"/>
        <d v="2017-02-06T16:03:27"/>
        <d v="2017-02-06T18:37:33"/>
        <d v="2017-02-06T20:00:04"/>
        <d v="2017-02-07T00:07:33"/>
        <d v="2017-02-07T21:59:18"/>
        <d v="2017-02-08T02:54:44"/>
        <d v="2017-02-08T10:44:48"/>
        <d v="2017-02-08T14:55:16"/>
        <d v="2017-02-08T19:00:35"/>
        <d v="2017-02-09T04:08:52"/>
        <d v="2017-02-09T07:33:26"/>
        <d v="2017-02-09T12:21:31"/>
        <d v="2017-02-09T17:36:33"/>
        <d v="2017-02-09T23:08:28"/>
        <d v="2017-02-10T01:58:35"/>
        <d v="2017-02-10T16:54:23"/>
        <d v="2017-02-12T18:22:02"/>
        <d v="2017-02-13T05:07:40"/>
        <d v="2017-02-13T14:38:49"/>
        <d v="2017-02-13T21:48:10"/>
        <d v="2017-02-14T14:24:46"/>
        <d v="2017-02-14T17:01:01"/>
        <d v="2017-02-14T17:46:00"/>
        <d v="2017-02-14T19:49:01"/>
        <d v="2017-02-14T22:37:10"/>
        <d v="2017-02-15T13:10:42"/>
        <d v="2017-02-16T10:14:42"/>
        <d v="2017-02-17T11:01:32"/>
        <d v="2017-02-17T12:18:59"/>
        <d v="2017-02-17T19:34:01"/>
        <d v="2017-02-19T06:29:20"/>
        <d v="2017-02-20T00:00:02"/>
        <d v="2017-02-20T08:24:20"/>
        <d v="2017-02-21T20:41:54"/>
        <d v="2017-02-22T03:37:47"/>
        <d v="2017-02-22T06:00:23"/>
        <d v="2017-02-22T13:33:54"/>
        <d v="2017-02-23T11:05:54"/>
        <d v="2017-02-24T14:00:03"/>
        <d v="2017-02-24T21:14:45"/>
        <d v="2017-02-24T21:29:37"/>
        <d v="2017-02-25T16:04:34"/>
        <d v="2017-02-26T20:15:19"/>
        <d v="2017-02-27T16:49:11"/>
        <d v="2017-02-28T00:32:11"/>
        <d v="2017-03-01T16:42:27"/>
        <d v="2017-03-01T16:50:08"/>
        <d v="2017-03-02T01:40:11"/>
        <d v="2017-03-02T01:43:10"/>
        <d v="2017-03-02T04:59:20"/>
        <d v="2017-03-02T12:55:07"/>
        <d v="2017-03-02T16:22:46"/>
        <d v="2017-03-05T06:15:01"/>
        <d v="2017-03-06T17:16:59"/>
        <d v="2017-03-06T18:01:30"/>
        <d v="2017-03-06T18:04:48"/>
        <d v="2017-03-06T19:14:37"/>
        <d v="2017-03-07T00:45:14"/>
        <d v="2017-03-07T10:20:42"/>
        <d v="2017-03-07T18:35:34"/>
        <d v="2017-03-08T01:07:25"/>
        <d v="2017-03-08T17:15:03"/>
        <d v="2017-03-09T13:54:05"/>
        <d v="2017-03-09T20:13:39"/>
        <d v="2017-03-09T22:05:12"/>
        <d v="2017-03-10T00:49:08"/>
        <d v="2017-03-10T12:49:54"/>
        <d v="2017-03-10T21:29:29"/>
        <d v="2017-03-11T00:47:28"/>
        <d v="2017-03-12T20:44:05"/>
        <d v="2017-03-13T03:38:41"/>
        <d v="2017-03-13T18:07:27"/>
        <d v="2017-03-13T21:14:29"/>
        <d v="2017-03-14T08:35:56"/>
        <d v="2017-03-14T15:21:56"/>
        <d v="2017-03-14T18:45:38"/>
        <d v="2017-03-15T15:30:07"/>
      </sharedItems>
      <fieldGroup par="20" base="17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Deadlin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an Holko" refreshedDate="44067.815654513892" backgroundQuery="1" createdVersion="6" refreshedVersion="6" minRefreshableVersion="3" recordCount="0" supportSubquery="1" supportAdvancedDrill="1" xr:uid="{FCA73011-D4D4-4661-8921-67CE36146F83}">
  <cacheSource type="external" connectionId="1"/>
  <cacheFields count="8">
    <cacheField name="[Table1].[outcomes].[outcomes]" caption="outcomes" numFmtId="0" hierarchy="5" level="1">
      <sharedItems count="4">
        <s v="canceled"/>
        <s v="failed"/>
        <s v="successful"/>
        <s v="live"/>
      </sharedItems>
    </cacheField>
    <cacheField name="[Table1].[country].[country]" caption="country" numFmtId="0" hierarchy="6" level="1">
      <sharedItems containsSemiMixedTypes="0" containsNonDate="0" containsString="0"/>
    </cacheField>
    <cacheField name="[Measures].[Median of Goal]" caption="Median of Goal" numFmtId="0" hierarchy="19" level="32767"/>
    <cacheField name="[Measures].[Average of goal]" caption="Average of goal" numFmtId="0" hierarchy="25" level="32767"/>
    <cacheField name="[Measures].[Median of Pledged]" caption="Median of Pledged" numFmtId="0" hierarchy="20" level="32767"/>
    <cacheField name="[Measures].[Average of pledged]" caption="Average of pledged" numFmtId="0" hierarchy="26" level="32767"/>
    <cacheField name="[Table1].[Parent Category].[Parent Category]" caption="Parent Category" numFmtId="0" hierarchy="13" level="1">
      <sharedItems containsSemiMixedTypes="0" containsNonDate="0" containsString="0"/>
    </cacheField>
    <cacheField name="[Table1].[Subcategory].[Subcategory]" caption="Subcategory" numFmtId="0" hierarchy="14" level="1">
      <sharedItems count="3">
        <s v="musical"/>
        <s v="plays"/>
        <s v="spaces"/>
      </sharedItems>
    </cacheField>
  </cacheFields>
  <cacheHierarchies count="27">
    <cacheHierarchy uniqueName="[Table1].[id]" caption="id" attribute="1" defaultMemberUniqueName="[Table1].[id].[All]" allUniqueName="[Table1].[id].[All]" dimensionUniqueName="[Table1]" displayFolder="" count="0" memberValueDatatype="20" unbalanced="0"/>
    <cacheHierarchy uniqueName="[Table1].[name]" caption="name" attribute="1" defaultMemberUniqueName="[Table1].[name].[All]" allUniqueName="[Table1].[name].[All]" dimensionUniqueName="[Table1]" displayFolder="" count="0" memberValueDatatype="130" unbalanced="0"/>
    <cacheHierarchy uniqueName="[Table1].[blurb]" caption="blurb" attribute="1" defaultMemberUniqueName="[Table1].[blurb].[All]" allUniqueName="[Table1].[blurb].[All]" dimensionUniqueName="[Table1]" displayFolder="" count="0" memberValueDatatype="130" unbalanced="0"/>
    <cacheHierarchy uniqueName="[Table1].[goal]" caption="goal" attribute="1" defaultMemberUniqueName="[Table1].[goal].[All]" allUniqueName="[Table1].[goal].[All]" dimensionUniqueName="[Table1]" displayFolder="" count="0" memberValueDatatype="5" unbalanced="0"/>
    <cacheHierarchy uniqueName="[Table1].[pledged]" caption="pledged" attribute="1" defaultMemberUniqueName="[Table1].[pledged].[All]" allUniqueName="[Table1].[pledged].[All]" dimensionUniqueName="[Table1]" displayFolder="" count="0" memberValueDatatype="5" unbalanced="0"/>
    <cacheHierarchy uniqueName="[Table1].[outcomes]" caption="outcomes" attribute="1" defaultMemberUniqueName="[Table1].[outcomes].[All]" allUniqueName="[Table1].[outcomes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country]" caption="country" attribute="1" defaultMemberUniqueName="[Table1].[country].[All]" allUniqueName="[Table1].[country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currency]" caption="currency" attribute="1" defaultMemberUniqueName="[Table1].[currency].[All]" allUniqueName="[Table1].[currency].[All]" dimensionUniqueName="[Table1]" displayFolder="" count="0" memberValueDatatype="130" unbalanced="0"/>
    <cacheHierarchy uniqueName="[Table1].[deadline]" caption="deadline" attribute="1" defaultMemberUniqueName="[Table1].[deadline].[All]" allUniqueName="[Table1].[deadline].[All]" dimensionUniqueName="[Table1]" displayFolder="" count="0" memberValueDatatype="20" unbalanced="0"/>
    <cacheHierarchy uniqueName="[Table1].[launched_at]" caption="launched_at" attribute="1" defaultMemberUniqueName="[Table1].[launched_at].[All]" allUniqueName="[Table1].[launched_at].[All]" dimensionUniqueName="[Table1]" displayFolder="" count="0" memberValueDatatype="20" unbalanced="0"/>
    <cacheHierarchy uniqueName="[Table1].[staff_pick]" caption="staff_pick" attribute="1" defaultMemberUniqueName="[Table1].[staff_pick].[All]" allUniqueName="[Table1].[staff_pick].[All]" dimensionUniqueName="[Table1]" displayFolder="" count="0" memberValueDatatype="11" unbalanced="0"/>
    <cacheHierarchy uniqueName="[Table1].[backers_count]" caption="backers_count" attribute="1" defaultMemberUniqueName="[Table1].[backers_count].[All]" allUniqueName="[Table1].[backers_count].[All]" dimensionUniqueName="[Table1]" displayFolder="" count="0" memberValueDatatype="20" unbalanced="0"/>
    <cacheHierarchy uniqueName="[Table1].[spotlight]" caption="spotlight" attribute="1" defaultMemberUniqueName="[Table1].[spotlight].[All]" allUniqueName="[Table1].[spotlight].[All]" dimensionUniqueName="[Table1]" displayFolder="" count="0" memberValueDatatype="11" unbalanced="0"/>
    <cacheHierarchy uniqueName="[Table1].[Parent Category]" caption="Parent Category" attribute="1" defaultMemberUniqueName="[Table1].[Parent Category].[All]" allUniqueName="[Table1].[Parent Category].[All]" dimensionUniqueName="[Table1]" displayFolder="" count="2" memberValueDatatype="130" unbalanced="0">
      <fieldsUsage count="2">
        <fieldUsage x="-1"/>
        <fieldUsage x="6"/>
      </fieldsUsage>
    </cacheHierarchy>
    <cacheHierarchy uniqueName="[Table1].[Subcategory]" caption="Subcategory" attribute="1" defaultMemberUniqueName="[Table1].[Subcategory].[All]" allUniqueName="[Table1].[Subcategory].[All]" dimensionUniqueName="[Table1]" displayFolder="" count="2" memberValueDatatype="130" unbalanced="0">
      <fieldsUsage count="2">
        <fieldUsage x="-1"/>
        <fieldUsage x="7"/>
      </fieldsUsage>
    </cacheHierarchy>
    <cacheHierarchy uniqueName="[Table1].[Percentage Funded]" caption="Percentage Funded" attribute="1" defaultMemberUniqueName="[Table1].[Percentage Funded].[All]" allUniqueName="[Table1].[Percentage Funded].[All]" dimensionUniqueName="[Table1]" displayFolder="" count="0" memberValueDatatype="5" unbalanced="0"/>
    <cacheHierarchy uniqueName="[Table1].[Average Donation]" caption="Average Donation" attribute="1" defaultMemberUniqueName="[Table1].[Average Donation].[All]" allUniqueName="[Table1].[Average Donation].[All]" dimensionUniqueName="[Table1]" displayFolder="" count="0" memberValueDatatype="5" unbalanced="0"/>
    <cacheHierarchy uniqueName="[Table1].[Date Created Conversion]" caption="Date Created Conversion" attribute="1" time="1" defaultMemberUniqueName="[Table1].[Date Created Conversion].[All]" allUniqueName="[Table1].[Date Created Conversion].[All]" dimensionUniqueName="[Table1]" displayFolder="" count="0" memberValueDatatype="7" unbalanced="0"/>
    <cacheHierarchy uniqueName="[Table1].[Date Deadline Conversion]" caption="Date Deadline Conversion" attribute="1" time="1" defaultMemberUniqueName="[Table1].[Date Deadline Conversion].[All]" allUniqueName="[Table1].[Date Deadline Conversion].[All]" dimensionUniqueName="[Table1]" displayFolder="" count="0" memberValueDatatype="7" unbalanced="0"/>
    <cacheHierarchy uniqueName="[Measures].[Median of Goal]" caption="Median of Goal" measure="1" displayFolder="" measureGroup="Table1" count="0" oneField="1">
      <fieldsUsage count="1">
        <fieldUsage x="2"/>
      </fieldsUsage>
    </cacheHierarchy>
    <cacheHierarchy uniqueName="[Measures].[Median of Pledged]" caption="Median of Pledged" measure="1" displayFolder="" measureGroup="Table1" count="0" oneField="1">
      <fieldsUsage count="1">
        <fieldUsage x="4"/>
      </fieldsUsage>
    </cacheHierarchy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goal]" caption="Sum of goal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pledged]" caption="Sum of pledged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goal]" caption="Average of goal" measure="1" displayFolder="" measureGroup="Table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pledged]" caption="Average of pledged" measure="1" displayFolder="" measureGroup="Table1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x v="0"/>
    <x v="0"/>
    <n v="1.21"/>
    <n v="83.953417721518989"/>
    <x v="0"/>
    <d v="2009-08-10T19:26:00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x v="1"/>
    <x v="1"/>
    <n v="1.04"/>
    <n v="46.06808823529412"/>
    <x v="1"/>
    <d v="2009-09-01T04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x v="0"/>
    <n v="1255381140"/>
    <n v="1250630968"/>
    <b v="0"/>
    <n v="26"/>
    <b v="0"/>
    <x v="0"/>
    <x v="2"/>
    <n v="0.1"/>
    <n v="73.461538461538467"/>
    <x v="2"/>
    <d v="2009-10-12T20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x v="1"/>
    <x v="3"/>
    <n v="1.21"/>
    <n v="37.134969325153371"/>
    <x v="3"/>
    <d v="2009-09-26T03:59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x v="0"/>
    <n v="1257047940"/>
    <n v="1252718519"/>
    <b v="0"/>
    <n v="1"/>
    <b v="0"/>
    <x v="2"/>
    <x v="4"/>
    <n v="0.03"/>
    <n v="50"/>
    <x v="4"/>
    <d v="2009-11-01T0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x v="1"/>
    <x v="1"/>
    <n v="1.04"/>
    <n v="53.827586206896555"/>
    <x v="5"/>
    <d v="2009-12-01T17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x v="0"/>
    <n v="1259297940"/>
    <n v="1252964282"/>
    <b v="0"/>
    <n v="0"/>
    <b v="0"/>
    <x v="0"/>
    <x v="2"/>
    <n v="0"/>
    <n v="0"/>
    <x v="6"/>
    <d v="2009-11-27T04:59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x v="0"/>
    <n v="1259715000"/>
    <n v="1253712916"/>
    <b v="0"/>
    <n v="0"/>
    <b v="0"/>
    <x v="2"/>
    <x v="5"/>
    <n v="0"/>
    <n v="0"/>
    <x v="7"/>
    <d v="2009-12-02T00:50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x v="1"/>
    <x v="3"/>
    <n v="1.04"/>
    <n v="78.031999999999996"/>
    <x v="8"/>
    <d v="2009-12-09T18:24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x v="0"/>
    <n v="1259643540"/>
    <n v="1254450706"/>
    <b v="0"/>
    <n v="11"/>
    <b v="0"/>
    <x v="1"/>
    <x v="6"/>
    <n v="0.24"/>
    <n v="109.18181818181819"/>
    <x v="9"/>
    <d v="2009-12-01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x v="3"/>
    <x v="7"/>
    <n v="1.01"/>
    <n v="35.003043478260871"/>
    <x v="10"/>
    <d v="2009-11-23T0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x v="1"/>
    <x v="1"/>
    <n v="1.04"/>
    <n v="34.6"/>
    <x v="11"/>
    <d v="2009-12-31T23:39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x v="0"/>
    <x v="0"/>
    <n v="1.1299999999999999"/>
    <n v="110.47058823529412"/>
    <x v="12"/>
    <d v="2010-02-02T07:59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x v="1"/>
    <x v="8"/>
    <n v="1.05"/>
    <n v="150"/>
    <x v="13"/>
    <d v="2010-01-01T06:00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x v="1"/>
    <x v="3"/>
    <n v="1.04"/>
    <n v="18.90909090909091"/>
    <x v="14"/>
    <d v="2010-02-15T05:00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x v="0"/>
    <x v="0"/>
    <n v="1.01"/>
    <n v="254.38547486033519"/>
    <x v="15"/>
    <d v="2010-02-22T22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x v="0"/>
    <n v="1268636340"/>
    <n v="1263982307"/>
    <b v="0"/>
    <n v="5"/>
    <b v="0"/>
    <x v="4"/>
    <x v="9"/>
    <n v="0.1"/>
    <n v="10"/>
    <x v="16"/>
    <d v="2010-03-15T06:59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x v="0"/>
    <x v="0"/>
    <n v="1.46"/>
    <n v="40.416666666666664"/>
    <x v="17"/>
    <d v="2010-04-23T03:51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x v="0"/>
    <x v="0"/>
    <n v="1.1399999999999999"/>
    <n v="47.398809523809526"/>
    <x v="18"/>
    <d v="2010-03-16T07:06:0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x v="3"/>
    <x v="7"/>
    <n v="1.26"/>
    <n v="47.911392405063289"/>
    <x v="19"/>
    <d v="2010-03-15T21:55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x v="0"/>
    <x v="0"/>
    <n v="1.77"/>
    <n v="81.892461538461546"/>
    <x v="20"/>
    <d v="2010-04-28T18:4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x v="0"/>
    <n v="1273356960"/>
    <n v="1268255751"/>
    <b v="0"/>
    <n v="4"/>
    <b v="0"/>
    <x v="0"/>
    <x v="2"/>
    <n v="0.03"/>
    <n v="53.75"/>
    <x v="21"/>
    <d v="2010-05-08T22:16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x v="0"/>
    <x v="10"/>
    <n v="1"/>
    <n v="167.48962962962963"/>
    <x v="22"/>
    <d v="2010-06-09T19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x v="1"/>
    <x v="1"/>
    <n v="1.34"/>
    <n v="39.816666666666663"/>
    <x v="23"/>
    <d v="2010-04-18T06:59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x v="5"/>
    <x v="11"/>
    <n v="2.15"/>
    <n v="78.181818181818187"/>
    <x v="24"/>
    <d v="2010-05-15T08:1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x v="0"/>
    <x v="0"/>
    <n v="1.01"/>
    <n v="347.84615384615387"/>
    <x v="25"/>
    <d v="2010-05-02T19:22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x v="0"/>
    <x v="0"/>
    <n v="1.85"/>
    <n v="85.444444444444443"/>
    <x v="26"/>
    <d v="2010-06-01T03:59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x v="0"/>
    <x v="0"/>
    <n v="1.1100000000000001"/>
    <n v="95.775862068965523"/>
    <x v="27"/>
    <d v="2010-05-10T20:16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x v="1"/>
    <x v="1"/>
    <n v="1.06"/>
    <n v="189.28571428571428"/>
    <x v="28"/>
    <d v="2010-06-15T04:00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x v="0"/>
    <n v="1276024260"/>
    <n v="1272050914"/>
    <b v="0"/>
    <n v="0"/>
    <b v="0"/>
    <x v="1"/>
    <x v="6"/>
    <n v="0"/>
    <n v="0"/>
    <x v="29"/>
    <d v="2010-06-08T19:11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x v="1"/>
    <x v="3"/>
    <n v="1.66"/>
    <n v="46.651685393258425"/>
    <x v="30"/>
    <d v="2010-06-01T04:59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x v="0"/>
    <n v="1280635200"/>
    <n v="1273121283"/>
    <b v="0"/>
    <n v="17"/>
    <b v="0"/>
    <x v="1"/>
    <x v="3"/>
    <n v="0.41"/>
    <n v="143.8235294117647"/>
    <x v="31"/>
    <d v="2010-08-01T04:00:00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x v="1"/>
    <x v="3"/>
    <n v="1.05"/>
    <n v="32.320987654320987"/>
    <x v="32"/>
    <d v="2010-07-10T22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x v="0"/>
    <n v="1277501520"/>
    <n v="1273874306"/>
    <b v="0"/>
    <n v="5"/>
    <b v="0"/>
    <x v="1"/>
    <x v="6"/>
    <n v="0.38"/>
    <n v="69"/>
    <x v="33"/>
    <d v="2010-06-25T21:32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x v="1"/>
    <x v="12"/>
    <n v="1.03"/>
    <n v="44.608695652173914"/>
    <x v="34"/>
    <d v="2010-07-05T04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x v="0"/>
    <x v="10"/>
    <n v="1.05"/>
    <n v="104.6"/>
    <x v="35"/>
    <d v="2010-06-03T01:41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x v="0"/>
    <x v="10"/>
    <n v="1.1499999999999999"/>
    <n v="50.588235294117645"/>
    <x v="36"/>
    <d v="2010-08-01T03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x v="0"/>
    <x v="0"/>
    <n v="1.06"/>
    <n v="120.90909090909091"/>
    <x v="37"/>
    <d v="2010-07-17T09:59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x v="0"/>
    <n v="1279738800"/>
    <n v="1275599812"/>
    <b v="0"/>
    <n v="5"/>
    <b v="0"/>
    <x v="4"/>
    <x v="9"/>
    <n v="0.11"/>
    <n v="45"/>
    <x v="38"/>
    <d v="2010-07-21T19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x v="0"/>
    <x v="0"/>
    <n v="1.1299999999999999"/>
    <n v="48.051063829787232"/>
    <x v="39"/>
    <d v="2010-08-22T17:4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x v="1"/>
    <x v="3"/>
    <n v="1.06"/>
    <n v="87.958333333333329"/>
    <x v="40"/>
    <d v="2010-07-22T06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x v="0"/>
    <n v="1278628800"/>
    <n v="1276043330"/>
    <b v="0"/>
    <n v="0"/>
    <b v="0"/>
    <x v="1"/>
    <x v="6"/>
    <n v="0"/>
    <n v="0"/>
    <x v="41"/>
    <d v="2010-07-08T22:40:00"/>
  </r>
  <r>
    <n v="908"/>
    <s v="Help Tony Copeland and get free cd's and mp3's"/>
    <s v="This project is designed to help protect the environment by using Eco-friendly product packaging."/>
    <n v="2500"/>
    <n v="0"/>
    <x v="1"/>
    <x v="0"/>
    <x v="0"/>
    <n v="1280206740"/>
    <n v="1276283655"/>
    <b v="0"/>
    <n v="0"/>
    <b v="0"/>
    <x v="1"/>
    <x v="6"/>
    <n v="0"/>
    <n v="0"/>
    <x v="42"/>
    <d v="2010-07-27T04:59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x v="0"/>
    <x v="0"/>
    <n v="1"/>
    <n v="100"/>
    <x v="43"/>
    <d v="2010-07-19T16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x v="3"/>
    <x v="7"/>
    <n v="3.12"/>
    <n v="91.764705882352942"/>
    <x v="44"/>
    <d v="2010-07-02T23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x v="3"/>
    <x v="7"/>
    <n v="1.1599999999999999"/>
    <n v="84.459270072992695"/>
    <x v="45"/>
    <d v="2010-08-24T04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x v="1"/>
    <x v="3"/>
    <n v="1.36"/>
    <n v="97.904038461538462"/>
    <x v="46"/>
    <d v="2010-09-04T01:03:0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x v="0"/>
    <n v="1280534400"/>
    <n v="1277512556"/>
    <b v="0"/>
    <n v="0"/>
    <b v="0"/>
    <x v="4"/>
    <x v="9"/>
    <n v="0"/>
    <n v="0"/>
    <x v="47"/>
    <d v="2010-07-31T00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x v="0"/>
    <x v="0"/>
    <n v="1.05"/>
    <n v="80.202702702702709"/>
    <x v="48"/>
    <d v="2010-08-11T1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x v="6"/>
    <x v="13"/>
    <n v="2.13"/>
    <n v="33.3125"/>
    <x v="49"/>
    <d v="2010-10-02T04:59: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x v="1"/>
    <x v="1"/>
    <n v="1.7"/>
    <n v="39.967058823529413"/>
    <x v="50"/>
    <d v="2010-08-03T01:59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x v="0"/>
    <x v="0"/>
    <n v="1.04"/>
    <n v="56.460043668122275"/>
    <x v="51"/>
    <d v="2010-09-01T03:44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x v="1"/>
    <x v="3"/>
    <n v="1.1599999999999999"/>
    <n v="46.204266666666669"/>
    <x v="52"/>
    <d v="2010-09-11T03:5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x v="0"/>
    <n v="1283392800"/>
    <n v="1281317691"/>
    <b v="0"/>
    <n v="4"/>
    <b v="0"/>
    <x v="2"/>
    <x v="5"/>
    <n v="0.11"/>
    <n v="51.25"/>
    <x v="53"/>
    <d v="2010-09-02T02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x v="1"/>
    <x v="3"/>
    <n v="1"/>
    <n v="131.58368421052631"/>
    <x v="54"/>
    <d v="2010-10-11T00:16:16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x v="2"/>
    <x v="14"/>
    <n v="1.02"/>
    <n v="134.21052631578948"/>
    <x v="55"/>
    <d v="2010-10-08T20:04:2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x v="0"/>
    <x v="0"/>
    <n v="1.34"/>
    <n v="108.14516129032258"/>
    <x v="56"/>
    <d v="2010-10-16T03:39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x v="0"/>
    <n v="1287975829"/>
    <n v="1284087829"/>
    <b v="0"/>
    <n v="7"/>
    <b v="0"/>
    <x v="1"/>
    <x v="3"/>
    <n v="0.02"/>
    <n v="27.857142857142858"/>
    <x v="57"/>
    <d v="2010-10-25T03:03:4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x v="0"/>
    <n v="1287723600"/>
    <n v="1284409734"/>
    <b v="0"/>
    <n v="0"/>
    <b v="0"/>
    <x v="1"/>
    <x v="6"/>
    <n v="0"/>
    <n v="0"/>
    <x v="58"/>
    <d v="2010-10-22T05:00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x v="0"/>
    <n v="1287115200"/>
    <n v="1284567905"/>
    <b v="0"/>
    <n v="6"/>
    <b v="0"/>
    <x v="2"/>
    <x v="4"/>
    <n v="0.03"/>
    <n v="66.666666666666671"/>
    <x v="59"/>
    <d v="2010-10-15T04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x v="1"/>
    <x v="3"/>
    <n v="1.95"/>
    <n v="27.3896261682243"/>
    <x v="60"/>
    <d v="2010-11-02T00:26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x v="1"/>
    <x v="3"/>
    <n v="1.05"/>
    <n v="35.612244897959187"/>
    <x v="61"/>
    <d v="2010-12-09T04:59:00"/>
  </r>
  <r>
    <n v="2124"/>
    <s v="AZAMAR"/>
    <s v="AZAMAR is a Role Playing Game world involving fantasy and high magic, based on the popular OpenD6 OGL using the Cinema6 RPG Framework."/>
    <n v="1100"/>
    <n v="115"/>
    <x v="1"/>
    <x v="0"/>
    <x v="0"/>
    <n v="1291093200"/>
    <n v="1286930435"/>
    <b v="0"/>
    <n v="5"/>
    <b v="0"/>
    <x v="4"/>
    <x v="9"/>
    <n v="0.1"/>
    <n v="23"/>
    <x v="62"/>
    <d v="2010-11-30T05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x v="1"/>
    <x v="1"/>
    <n v="1.19"/>
    <n v="63.184393939393942"/>
    <x v="63"/>
    <d v="2010-11-30T15:43:3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x v="0"/>
    <x v="0"/>
    <n v="1.79"/>
    <n v="73.341188524590166"/>
    <x v="64"/>
    <d v="2010-11-17T06:24:2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x v="6"/>
    <x v="15"/>
    <n v="1.01"/>
    <n v="33.990384615384613"/>
    <x v="65"/>
    <d v="2011-01-25T04:00:00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x v="0"/>
    <x v="0"/>
    <n v="3.05"/>
    <n v="68.488789237668158"/>
    <x v="66"/>
    <d v="2010-12-18T09:43:25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x v="1"/>
    <x v="1"/>
    <n v="1.99"/>
    <n v="94.489361702127653"/>
    <x v="67"/>
    <d v="2011-01-01T04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x v="1"/>
    <x v="3"/>
    <n v="1.01"/>
    <n v="53.469203539823013"/>
    <x v="68"/>
    <d v="2011-01-01T04:59:00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x v="0"/>
    <x v="10"/>
    <n v="1.28"/>
    <n v="117.92307692307692"/>
    <x v="69"/>
    <d v="2010-12-23T03:08:53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x v="0"/>
    <n v="1293082524"/>
    <n v="1290490524"/>
    <b v="0"/>
    <n v="2"/>
    <b v="0"/>
    <x v="1"/>
    <x v="6"/>
    <n v="0.01"/>
    <n v="32.5"/>
    <x v="70"/>
    <d v="2010-12-23T05:35:24"/>
  </r>
  <r>
    <n v="905"/>
    <s v="Jazz For Everyone!"/>
    <s v="Working hard to get into the studio to record, produce, and edit my break out CD. I hope to realize my vision!"/>
    <n v="6500"/>
    <n v="196"/>
    <x v="1"/>
    <x v="0"/>
    <x v="0"/>
    <n v="1295847926"/>
    <n v="1290663926"/>
    <b v="0"/>
    <n v="6"/>
    <b v="0"/>
    <x v="1"/>
    <x v="6"/>
    <n v="0.03"/>
    <n v="32.666666666666664"/>
    <x v="71"/>
    <d v="2011-01-24T05:45:26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x v="1"/>
    <x v="1"/>
    <n v="1.1100000000000001"/>
    <n v="127.97523076923076"/>
    <x v="72"/>
    <d v="2011-03-01T18:10:5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x v="1"/>
    <x v="8"/>
    <n v="1.56"/>
    <n v="30.076923076923077"/>
    <x v="73"/>
    <d v="2011-01-02T03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x v="1"/>
    <x v="1"/>
    <n v="1.67"/>
    <n v="75.765151515151516"/>
    <x v="74"/>
    <d v="2011-01-21T22:00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x v="0"/>
    <x v="0"/>
    <n v="1.07"/>
    <n v="28.576190476190476"/>
    <x v="75"/>
    <d v="2011-02-02T07:59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x v="6"/>
    <x v="15"/>
    <n v="1.1000000000000001"/>
    <n v="91.3"/>
    <x v="76"/>
    <d v="2011-02-17T21:17:0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x v="1"/>
    <x v="1"/>
    <n v="1.01"/>
    <n v="87.829673913043479"/>
    <x v="77"/>
    <d v="2011-03-24T01:40:3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x v="1"/>
    <x v="3"/>
    <n v="1.03"/>
    <n v="51.6"/>
    <x v="78"/>
    <d v="2011-01-16T01:51:00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x v="0"/>
    <x v="0"/>
    <n v="2.4"/>
    <n v="41.379310344827587"/>
    <x v="79"/>
    <d v="2011-02-26T05:57:08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x v="1"/>
    <x v="3"/>
    <n v="1.2"/>
    <n v="88.147154471544724"/>
    <x v="80"/>
    <d v="2011-03-01T20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x v="1"/>
    <x v="1"/>
    <n v="1.01"/>
    <n v="83.885416666666671"/>
    <x v="81"/>
    <d v="2011-03-03T07:49:2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x v="1"/>
    <x v="3"/>
    <n v="1.1399999999999999"/>
    <n v="29.021276595744681"/>
    <x v="82"/>
    <d v="2011-02-08T10:18:4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x v="1"/>
    <x v="3"/>
    <n v="2.2599999999999998"/>
    <n v="94.027777777777771"/>
    <x v="83"/>
    <d v="2011-02-20T01:56:4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x v="1"/>
    <x v="12"/>
    <n v="1.19"/>
    <n v="44.956989247311824"/>
    <x v="84"/>
    <d v="2011-02-22T03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x v="1"/>
    <x v="1"/>
    <n v="1.24"/>
    <n v="92.541865671641801"/>
    <x v="85"/>
    <d v="2011-02-20T23:52:3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x v="1"/>
    <x v="1"/>
    <n v="3.5"/>
    <n v="75.035714285714292"/>
    <x v="86"/>
    <d v="2011-02-06T00:46:49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x v="0"/>
    <x v="0"/>
    <n v="1.06"/>
    <n v="62.712871287128714"/>
    <x v="87"/>
    <d v="2011-03-10T16:40:1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x v="0"/>
    <n v="1299786527"/>
    <n v="1295898527"/>
    <b v="0"/>
    <n v="2"/>
    <b v="0"/>
    <x v="1"/>
    <x v="6"/>
    <n v="0.01"/>
    <n v="32.5"/>
    <x v="88"/>
    <d v="2011-03-10T19:48:4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x v="0"/>
    <n v="1298589630"/>
    <n v="1295997630"/>
    <b v="0"/>
    <n v="0"/>
    <b v="0"/>
    <x v="1"/>
    <x v="16"/>
    <n v="0"/>
    <n v="0"/>
    <x v="89"/>
    <d v="2011-02-24T23:20:3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x v="0"/>
    <x v="10"/>
    <n v="2.2000000000000002"/>
    <n v="46.702127659574465"/>
    <x v="90"/>
    <d v="2011-02-26T00:37:1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x v="1"/>
    <x v="1"/>
    <n v="1.43"/>
    <n v="25"/>
    <x v="91"/>
    <d v="2011-03-04T12:57:07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x v="1"/>
    <x v="1"/>
    <n v="1.06"/>
    <n v="108.02152542372882"/>
    <x v="92"/>
    <d v="2011-03-12T04:00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x v="1"/>
    <x v="1"/>
    <n v="2.95"/>
    <n v="92.102272727272734"/>
    <x v="93"/>
    <d v="2011-04-03T01:03:1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x v="0"/>
    <x v="10"/>
    <n v="1"/>
    <n v="50"/>
    <x v="94"/>
    <d v="2011-05-03T03:59:00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x v="0"/>
    <x v="0"/>
    <n v="1.07"/>
    <n v="45.418404255319146"/>
    <x v="95"/>
    <d v="2011-03-16T11:38:0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x v="2"/>
    <x v="14"/>
    <n v="1.18"/>
    <n v="37.454545454545453"/>
    <x v="96"/>
    <d v="2011-04-18T17:24:19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x v="1"/>
    <x v="12"/>
    <n v="1.25"/>
    <n v="32.011111111111113"/>
    <x v="97"/>
    <d v="2011-03-20T15:54:42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x v="0"/>
    <x v="10"/>
    <n v="1.1399999999999999"/>
    <n v="69.78947368421052"/>
    <x v="98"/>
    <d v="2011-04-08T10:55:55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x v="0"/>
    <x v="10"/>
    <n v="1.2"/>
    <n v="60"/>
    <x v="99"/>
    <d v="2011-04-03T01:00: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x v="0"/>
    <n v="1303628340"/>
    <n v="1300328399"/>
    <b v="0"/>
    <n v="3"/>
    <b v="0"/>
    <x v="4"/>
    <x v="9"/>
    <n v="0.02"/>
    <n v="5.333333333333333"/>
    <x v="100"/>
    <d v="2011-04-24T06:59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x v="0"/>
    <x v="10"/>
    <n v="1.2"/>
    <n v="78.260869565217391"/>
    <x v="101"/>
    <d v="2011-05-17T09:39:2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x v="3"/>
    <x v="7"/>
    <n v="2.0099999999999998"/>
    <n v="51.3054157782516"/>
    <x v="102"/>
    <d v="2011-04-22T04:21: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x v="1"/>
    <x v="12"/>
    <n v="1.01"/>
    <n v="100.75"/>
    <x v="103"/>
    <d v="2011-04-26T06:59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x v="1"/>
    <x v="12"/>
    <n v="1.74"/>
    <n v="51.854285714285716"/>
    <x v="104"/>
    <d v="2011-04-24T20:01:36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x v="0"/>
    <x v="0"/>
    <n v="1.02"/>
    <n v="85.337785234899329"/>
    <x v="105"/>
    <d v="2011-04-24T23:02:1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x v="1"/>
    <x v="3"/>
    <n v="1.04"/>
    <n v="57.777777777777779"/>
    <x v="106"/>
    <d v="2011-04-16T03:59:00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x v="6"/>
    <x v="15"/>
    <n v="3.36"/>
    <n v="41.773858921161825"/>
    <x v="107"/>
    <d v="2011-05-01T04:59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x v="0"/>
    <x v="10"/>
    <n v="1.02"/>
    <n v="111.37681159420291"/>
    <x v="108"/>
    <d v="2011-04-24T23:34:47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x v="1"/>
    <x v="1"/>
    <n v="1.04"/>
    <n v="38.518518518518519"/>
    <x v="109"/>
    <d v="2011-05-03T16:10: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x v="0"/>
    <x v="0"/>
    <n v="1.53"/>
    <n v="57.540983606557376"/>
    <x v="110"/>
    <d v="2011-05-25T04:00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x v="1"/>
    <x v="1"/>
    <n v="1.08"/>
    <n v="48.325535714285714"/>
    <x v="111"/>
    <d v="2011-05-05T02:13:5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x v="0"/>
    <x v="0"/>
    <n v="1.08"/>
    <n v="86.163714285714292"/>
    <x v="112"/>
    <d v="2011-05-09T05:59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x v="3"/>
    <x v="7"/>
    <n v="1.38"/>
    <n v="87.436000000000007"/>
    <x v="113"/>
    <d v="2011-07-04T19:52:2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x v="1"/>
    <x v="3"/>
    <n v="1.36"/>
    <n v="35.789473684210527"/>
    <x v="114"/>
    <d v="2011-05-05T20:50:4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x v="6"/>
    <x v="15"/>
    <n v="1.63"/>
    <n v="58.095238095238095"/>
    <x v="115"/>
    <d v="2011-05-03T03:59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x v="2"/>
    <x v="17"/>
    <n v="1.02"/>
    <n v="33.191126279863482"/>
    <x v="116"/>
    <d v="2011-06-12T00:20:49"/>
  </r>
  <r>
    <n v="899"/>
    <s v="Lets get 48/14 pressed!!!"/>
    <s v="Lets get 48/14 pressed and in your cd players,ipods,blogs, and facebook status'. Lets get it everywhere!"/>
    <n v="750"/>
    <n v="280"/>
    <x v="1"/>
    <x v="0"/>
    <x v="0"/>
    <n v="1306549362"/>
    <n v="1302661362"/>
    <b v="0"/>
    <n v="8"/>
    <b v="0"/>
    <x v="1"/>
    <x v="3"/>
    <n v="0.37"/>
    <n v="35"/>
    <x v="117"/>
    <d v="2011-05-28T02:22:42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x v="0"/>
    <x v="10"/>
    <n v="1"/>
    <n v="71.428571428571431"/>
    <x v="118"/>
    <d v="2011-05-15T18:11:26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x v="1"/>
    <x v="1"/>
    <n v="1.01"/>
    <n v="62.8125"/>
    <x v="119"/>
    <d v="2011-06-02T05:59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x v="1"/>
    <x v="1"/>
    <n v="1.04"/>
    <n v="53.5632183908046"/>
    <x v="120"/>
    <d v="2011-06-12T04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x v="1"/>
    <x v="1"/>
    <n v="1.23"/>
    <n v="74.60526315789474"/>
    <x v="121"/>
    <d v="2011-05-29T01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x v="1"/>
    <x v="1"/>
    <n v="1.01"/>
    <n v="76.05"/>
    <x v="122"/>
    <d v="2011-06-11T03:0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x v="2"/>
    <x v="14"/>
    <n v="1.1599999999999999"/>
    <n v="40.210526315789473"/>
    <x v="123"/>
    <d v="2011-07-06T19:33:1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x v="1"/>
    <x v="3"/>
    <n v="1.71"/>
    <n v="35.838709677419352"/>
    <x v="124"/>
    <d v="2011-06-15T03:59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x v="1"/>
    <x v="3"/>
    <n v="1.37"/>
    <n v="26.26923076923077"/>
    <x v="125"/>
    <d v="2011-06-07T15:18:0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x v="0"/>
    <n v="1310158800"/>
    <n v="1304888771"/>
    <b v="0"/>
    <n v="38"/>
    <b v="0"/>
    <x v="1"/>
    <x v="16"/>
    <n v="0.14000000000000001"/>
    <n v="44.5"/>
    <x v="126"/>
    <d v="2011-07-08T21:0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x v="0"/>
    <n v="1307554261"/>
    <n v="1304962261"/>
    <b v="0"/>
    <n v="1"/>
    <b v="0"/>
    <x v="2"/>
    <x v="5"/>
    <n v="0.03"/>
    <n v="100"/>
    <x v="127"/>
    <d v="2011-06-08T17:31:01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x v="0"/>
    <x v="0"/>
    <n v="1.1399999999999999"/>
    <n v="101.8269801980198"/>
    <x v="128"/>
    <d v="2011-06-01T04:59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x v="1"/>
    <x v="1"/>
    <n v="1.27"/>
    <n v="45.464285714285715"/>
    <x v="129"/>
    <d v="2011-05-31T18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x v="0"/>
    <x v="0"/>
    <n v="1.91"/>
    <n v="83.345930232558146"/>
    <x v="130"/>
    <d v="2011-06-18T01:14:26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x v="0"/>
    <n v="1308431646"/>
    <n v="1305839646"/>
    <b v="0"/>
    <n v="2"/>
    <b v="0"/>
    <x v="2"/>
    <x v="4"/>
    <n v="0.01"/>
    <n v="15"/>
    <x v="131"/>
    <d v="2011-06-18T21:14:06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x v="1"/>
    <x v="3"/>
    <n v="1"/>
    <n v="42.8"/>
    <x v="132"/>
    <d v="2011-07-05T00:31:0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x v="1"/>
    <x v="1"/>
    <n v="1.85"/>
    <n v="50.454545454545453"/>
    <x v="133"/>
    <d v="2011-07-25T06:50:0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x v="1"/>
    <x v="12"/>
    <n v="1"/>
    <n v="42.857142857142854"/>
    <x v="134"/>
    <d v="2011-06-14T00:35:27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x v="2"/>
    <x v="14"/>
    <n v="1.1200000000000001"/>
    <n v="68.367346938775512"/>
    <x v="135"/>
    <d v="2011-06-25T13:42:0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x v="1"/>
    <x v="1"/>
    <n v="1.05"/>
    <n v="58.333333333333336"/>
    <x v="136"/>
    <d v="2011-07-16T23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x v="1"/>
    <x v="1"/>
    <n v="1.07"/>
    <n v="134.20833333333334"/>
    <x v="137"/>
    <d v="2011-07-31T06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x v="2"/>
    <x v="14"/>
    <n v="1.05"/>
    <n v="51.62944055944056"/>
    <x v="138"/>
    <d v="2011-06-30T15:19:23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x v="1"/>
    <x v="1"/>
    <n v="1.1200000000000001"/>
    <n v="43.733921568627444"/>
    <x v="139"/>
    <d v="2011-07-01T19:05:2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x v="1"/>
    <x v="8"/>
    <n v="1.1000000000000001"/>
    <n v="100"/>
    <x v="140"/>
    <d v="2011-08-01T15:34:1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x v="0"/>
    <x v="0"/>
    <n v="1.08"/>
    <n v="45.667711864406776"/>
    <x v="141"/>
    <d v="2011-07-03T11:57:4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x v="0"/>
    <n v="1311309721"/>
    <n v="1307421721"/>
    <b v="0"/>
    <n v="5"/>
    <b v="0"/>
    <x v="4"/>
    <x v="9"/>
    <n v="0.08"/>
    <n v="9"/>
    <x v="142"/>
    <d v="2011-07-22T04:42:0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x v="1"/>
    <x v="3"/>
    <n v="1.07"/>
    <n v="54.615384615384613"/>
    <x v="143"/>
    <d v="2011-08-15T01:00:00"/>
  </r>
  <r>
    <n v="501"/>
    <s v="World War 4"/>
    <s v="Based on the invention portfolio of a patented inventor World War Four is a look into the future of warfare and humanity as a whole"/>
    <n v="10000"/>
    <n v="0"/>
    <x v="1"/>
    <x v="0"/>
    <x v="0"/>
    <n v="1310189851"/>
    <n v="1307597851"/>
    <b v="0"/>
    <n v="0"/>
    <b v="0"/>
    <x v="0"/>
    <x v="2"/>
    <n v="0"/>
    <n v="0"/>
    <x v="144"/>
    <d v="2011-07-09T05:37:31"/>
  </r>
  <r>
    <n v="462"/>
    <s v="THE FORGOTTEN LAND"/>
    <s v="A prince who becomes a slave, suffers of amnesia far away from his land. Slowly he recovers memory and returns where all started."/>
    <n v="100000"/>
    <n v="0"/>
    <x v="1"/>
    <x v="0"/>
    <x v="0"/>
    <n v="1312945341"/>
    <n v="1307761341"/>
    <b v="0"/>
    <n v="0"/>
    <b v="0"/>
    <x v="0"/>
    <x v="2"/>
    <n v="0"/>
    <n v="0"/>
    <x v="145"/>
    <d v="2011-08-10T03:02:2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x v="0"/>
    <x v="10"/>
    <n v="1.06"/>
    <n v="53.125"/>
    <x v="146"/>
    <d v="2011-07-12T03:14:42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x v="0"/>
    <x v="10"/>
    <n v="1"/>
    <n v="31.375"/>
    <x v="147"/>
    <d v="2011-07-12T07:08:1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x v="0"/>
    <n v="1310837574"/>
    <n v="1308245574"/>
    <b v="0"/>
    <n v="2"/>
    <b v="0"/>
    <x v="4"/>
    <x v="9"/>
    <n v="0.01"/>
    <n v="13"/>
    <x v="148"/>
    <d v="2011-07-16T17:32: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x v="1"/>
    <x v="3"/>
    <n v="1"/>
    <n v="40.04"/>
    <x v="149"/>
    <d v="2011-08-01T18:46:2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x v="2"/>
    <x v="14"/>
    <n v="1.19"/>
    <n v="57.338709677419352"/>
    <x v="150"/>
    <d v="2011-08-04T15:07:55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x v="0"/>
    <x v="0"/>
    <n v="1.05"/>
    <n v="75.185714285714283"/>
    <x v="151"/>
    <d v="2011-08-10T07:08:00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x v="1"/>
    <x v="3"/>
    <n v="1.35"/>
    <n v="79.182941176470578"/>
    <x v="152"/>
    <d v="2011-07-24T20:08:56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x v="0"/>
    <x v="10"/>
    <n v="1.1299999999999999"/>
    <n v="144.91230769230768"/>
    <x v="153"/>
    <d v="2011-07-29T01:17:1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x v="1"/>
    <x v="12"/>
    <n v="1.75"/>
    <n v="62.5"/>
    <x v="154"/>
    <d v="2011-07-22T01:39:0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x v="1"/>
    <x v="1"/>
    <n v="1"/>
    <n v="305.55555555555554"/>
    <x v="155"/>
    <d v="2011-07-23T03:59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x v="1"/>
    <x v="3"/>
    <n v="1.1299999999999999"/>
    <n v="80.551071428571419"/>
    <x v="156"/>
    <d v="2011-08-05T21:05:38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x v="0"/>
    <x v="10"/>
    <n v="1.27"/>
    <n v="37.411764705882355"/>
    <x v="157"/>
    <d v="2011-09-04T21:30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x v="0"/>
    <n v="1312641536"/>
    <n v="1310049536"/>
    <b v="0"/>
    <n v="3"/>
    <b v="0"/>
    <x v="1"/>
    <x v="16"/>
    <n v="0.18"/>
    <n v="59.333333333333336"/>
    <x v="158"/>
    <d v="2011-08-06T14:38:56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x v="2"/>
    <x v="14"/>
    <n v="1.06"/>
    <n v="60.903461538461535"/>
    <x v="159"/>
    <d v="2011-08-21T20:05:5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x v="0"/>
    <x v="0"/>
    <n v="1.04"/>
    <n v="711.04109589041093"/>
    <x v="160"/>
    <d v="2011-08-07T20:12:50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x v="1"/>
    <x v="1"/>
    <n v="1.05"/>
    <n v="158.96226415094338"/>
    <x v="161"/>
    <d v="2011-09-05T17:06:00"/>
  </r>
  <r>
    <n v="2766"/>
    <s v="Jambie"/>
    <s v="Jambie is a children's book geared towards kids ages 4-9 years of age. This book teaches young children about making wise decisions."/>
    <n v="5000"/>
    <n v="100"/>
    <x v="1"/>
    <x v="0"/>
    <x v="0"/>
    <n v="1313078518"/>
    <n v="1310486518"/>
    <b v="0"/>
    <n v="4"/>
    <b v="0"/>
    <x v="2"/>
    <x v="18"/>
    <n v="0.02"/>
    <n v="25"/>
    <x v="162"/>
    <d v="2011-08-11T16:01:5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x v="0"/>
    <x v="10"/>
    <n v="1.05"/>
    <n v="91.840540540540545"/>
    <x v="163"/>
    <d v="2011-08-13T23:00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x v="1"/>
    <x v="1"/>
    <n v="1.01"/>
    <n v="137.30909090909091"/>
    <x v="164"/>
    <d v="2011-08-01T07:00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x v="1"/>
    <x v="1"/>
    <n v="1.02"/>
    <n v="86.489361702127653"/>
    <x v="165"/>
    <d v="2011-09-24T08:10:54"/>
  </r>
  <r>
    <n v="463"/>
    <s v="Tuskegee Redtails"/>
    <s v="Depicts the contribution the Tuskegee airmen made in certain historical events that helped turn the tide in World War II."/>
    <n v="55000"/>
    <n v="1250"/>
    <x v="1"/>
    <x v="0"/>
    <x v="0"/>
    <n v="1316883753"/>
    <n v="1311699753"/>
    <b v="0"/>
    <n v="11"/>
    <b v="0"/>
    <x v="0"/>
    <x v="2"/>
    <n v="0.02"/>
    <n v="113.63636363636364"/>
    <x v="166"/>
    <d v="2011-09-24T17:02:3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x v="0"/>
    <n v="1314856800"/>
    <n v="1311789885"/>
    <b v="0"/>
    <n v="4"/>
    <b v="0"/>
    <x v="1"/>
    <x v="3"/>
    <n v="7.0000000000000007E-2"/>
    <n v="18"/>
    <x v="167"/>
    <d v="2011-09-01T06:00:00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x v="1"/>
    <x v="1"/>
    <n v="1.02"/>
    <n v="82.540540540540547"/>
    <x v="168"/>
    <d v="2011-09-25T19:32:47"/>
  </r>
  <r>
    <n v="1495"/>
    <s v="A Magical Bildungsroman with a Female Heroine"/>
    <s v="The Adventures of Penelope Hawthorne. Part One: The Spellbook of Dracone."/>
    <n v="2000"/>
    <n v="0"/>
    <x v="1"/>
    <x v="0"/>
    <x v="0"/>
    <n v="1314471431"/>
    <n v="1311879431"/>
    <b v="0"/>
    <n v="0"/>
    <b v="0"/>
    <x v="2"/>
    <x v="4"/>
    <n v="0"/>
    <n v="0"/>
    <x v="169"/>
    <d v="2011-08-27T18:57:1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x v="0"/>
    <x v="10"/>
    <n v="1.41"/>
    <n v="90.384615384615387"/>
    <x v="170"/>
    <d v="2011-08-06T15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x v="0"/>
    <n v="1317231008"/>
    <n v="1312047008"/>
    <b v="0"/>
    <n v="24"/>
    <b v="0"/>
    <x v="1"/>
    <x v="16"/>
    <n v="0.28999999999999998"/>
    <n v="61.041666666666664"/>
    <x v="171"/>
    <d v="2011-09-28T17:30:0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x v="0"/>
    <x v="0"/>
    <n v="1.31"/>
    <n v="45.051724137931032"/>
    <x v="172"/>
    <d v="2011-09-16T21:20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x v="1"/>
    <x v="3"/>
    <n v="1"/>
    <n v="113.63636363636364"/>
    <x v="173"/>
    <d v="2011-10-02T17:36:1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x v="0"/>
    <n v="1315341550"/>
    <n v="1312490350"/>
    <b v="0"/>
    <n v="14"/>
    <b v="0"/>
    <x v="1"/>
    <x v="3"/>
    <n v="0.2"/>
    <n v="21.571428571428573"/>
    <x v="174"/>
    <d v="2011-09-06T20:39: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x v="3"/>
    <x v="7"/>
    <n v="1.17"/>
    <n v="44.853658536585364"/>
    <x v="175"/>
    <d v="2011-09-19T14:30:22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x v="1"/>
    <x v="1"/>
    <n v="1.04"/>
    <n v="117.67605633802818"/>
    <x v="176"/>
    <d v="2011-09-07T16:35:3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x v="1"/>
    <x v="3"/>
    <n v="1.01"/>
    <n v="110.49090909090908"/>
    <x v="177"/>
    <d v="2011-10-07T16:58:5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x v="0"/>
    <x v="0"/>
    <n v="1.01"/>
    <n v="90.616504854368927"/>
    <x v="178"/>
    <d v="2011-09-08T03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x v="1"/>
    <x v="3"/>
    <n v="1.04"/>
    <n v="62.12"/>
    <x v="179"/>
    <d v="2011-09-08T04:54:18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x v="3"/>
    <x v="7"/>
    <n v="1.1299999999999999"/>
    <n v="50.222283950617282"/>
    <x v="180"/>
    <d v="2011-09-09T21:02:4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x v="2"/>
    <x v="17"/>
    <n v="6.62"/>
    <n v="43.333275109170302"/>
    <x v="181"/>
    <d v="2011-09-10T01:00:22"/>
  </r>
  <r>
    <n v="907"/>
    <s v="Greg Chambers Saxophone CD"/>
    <s v="Greg Chambers' self-titled CD needs support for post production, replication, and promotion."/>
    <n v="2900"/>
    <n v="0"/>
    <x v="1"/>
    <x v="0"/>
    <x v="0"/>
    <n v="1315715823"/>
    <n v="1313123823"/>
    <b v="0"/>
    <n v="0"/>
    <b v="0"/>
    <x v="1"/>
    <x v="6"/>
    <n v="0"/>
    <n v="0"/>
    <x v="182"/>
    <d v="2011-09-11T04:37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x v="1"/>
    <x v="3"/>
    <n v="1.19"/>
    <n v="46.401222222222216"/>
    <x v="183"/>
    <d v="2011-09-15T22:00:0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x v="1"/>
    <x v="3"/>
    <n v="2.41"/>
    <n v="23.153846153846153"/>
    <x v="184"/>
    <d v="2011-09-27T04:59:00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x v="1"/>
    <x v="1"/>
    <n v="1.32"/>
    <n v="70.625"/>
    <x v="185"/>
    <d v="2011-09-22T18:28:4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x v="0"/>
    <x v="10"/>
    <n v="1.26"/>
    <n v="71.714285714285708"/>
    <x v="186"/>
    <d v="2011-09-23T03:00:37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x v="0"/>
    <n v="1315747080"/>
    <n v="1314417502"/>
    <b v="0"/>
    <n v="1"/>
    <b v="0"/>
    <x v="1"/>
    <x v="16"/>
    <n v="0.01"/>
    <n v="5"/>
    <x v="187"/>
    <d v="2011-09-11T13:18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x v="1"/>
    <x v="3"/>
    <n v="1.04"/>
    <n v="90.523255813953483"/>
    <x v="188"/>
    <d v="2011-10-01T03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x v="1"/>
    <x v="8"/>
    <n v="1.03"/>
    <n v="95.740740740740748"/>
    <x v="189"/>
    <d v="2011-10-29T16:12:0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x v="0"/>
    <x v="10"/>
    <n v="1.1100000000000001"/>
    <n v="62.327134831460668"/>
    <x v="190"/>
    <d v="2011-10-02T06:59: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x v="1"/>
    <x v="1"/>
    <n v="1"/>
    <n v="46.953125"/>
    <x v="191"/>
    <d v="2011-10-14T23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x v="1"/>
    <x v="1"/>
    <n v="1"/>
    <n v="35.767499999999998"/>
    <x v="192"/>
    <d v="2011-10-01T03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x v="1"/>
    <x v="3"/>
    <n v="1.03"/>
    <n v="50.365853658536587"/>
    <x v="193"/>
    <d v="2011-10-12T23:57:59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x v="0"/>
    <n v="1318180033"/>
    <n v="1315588033"/>
    <b v="0"/>
    <n v="27"/>
    <b v="0"/>
    <x v="4"/>
    <x v="9"/>
    <n v="0.18"/>
    <n v="122.00037037037038"/>
    <x v="194"/>
    <d v="2011-10-09T17:07:1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x v="0"/>
    <x v="10"/>
    <n v="1"/>
    <n v="40.005000000000003"/>
    <x v="195"/>
    <d v="2011-10-09T19:41:0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x v="1"/>
    <x v="1"/>
    <n v="1.18"/>
    <n v="443.75"/>
    <x v="196"/>
    <d v="2011-11-02T08:00:00"/>
  </r>
  <r>
    <n v="1120"/>
    <s v="PlanEt Ninjahwah"/>
    <s v="Planet Ninjahwah is a highly anticipated futuristic action adventure game that will blow your mind!!"/>
    <n v="25000"/>
    <n v="0"/>
    <x v="1"/>
    <x v="0"/>
    <x v="0"/>
    <n v="1319835400"/>
    <n v="1315947400"/>
    <b v="0"/>
    <n v="0"/>
    <b v="0"/>
    <x v="4"/>
    <x v="9"/>
    <n v="0"/>
    <n v="0"/>
    <x v="197"/>
    <d v="2011-10-28T20:56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x v="0"/>
    <n v="1321201327"/>
    <n v="1316013727"/>
    <b v="0"/>
    <n v="1"/>
    <b v="0"/>
    <x v="0"/>
    <x v="2"/>
    <n v="0"/>
    <n v="25"/>
    <x v="198"/>
    <d v="2011-11-13T16:22:0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x v="1"/>
    <x v="12"/>
    <n v="1.37"/>
    <n v="40.416470588235299"/>
    <x v="199"/>
    <d v="2011-10-16T22:03:00"/>
  </r>
  <r>
    <n v="1073"/>
    <s v="Rainbow Ball to the Iphone"/>
    <s v="We want to bring our Game Rainbow Ball to the iphone and to do that we need a little help"/>
    <n v="750"/>
    <n v="10"/>
    <x v="1"/>
    <x v="0"/>
    <x v="0"/>
    <n v="1318806541"/>
    <n v="1316214541"/>
    <b v="0"/>
    <n v="1"/>
    <b v="0"/>
    <x v="4"/>
    <x v="9"/>
    <n v="0.01"/>
    <n v="10"/>
    <x v="200"/>
    <d v="2011-10-16T23:09:01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x v="0"/>
    <x v="0"/>
    <n v="1.02"/>
    <n v="92.318181818181813"/>
    <x v="201"/>
    <d v="2011-11-19T21:54:1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x v="0"/>
    <x v="0"/>
    <n v="1.1100000000000001"/>
    <n v="50.18018018018018"/>
    <x v="202"/>
    <d v="2011-11-07T04:39:38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x v="1"/>
    <x v="3"/>
    <n v="1.1100000000000001"/>
    <n v="43.710526315789473"/>
    <x v="203"/>
    <d v="2011-11-24T03:53:1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x v="0"/>
    <x v="0"/>
    <n v="1.02"/>
    <n v="154.42231237322514"/>
    <x v="204"/>
    <d v="2011-10-29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x v="1"/>
    <x v="3"/>
    <n v="1"/>
    <n v="78.94736842105263"/>
    <x v="205"/>
    <d v="2011-12-01T15:02:1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x v="0"/>
    <x v="0"/>
    <n v="1.04"/>
    <n v="28.924722222222222"/>
    <x v="206"/>
    <d v="2011-10-20T02:00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x v="1"/>
    <x v="8"/>
    <n v="1.1100000000000001"/>
    <n v="35.6"/>
    <x v="207"/>
    <d v="2011-11-15T19:37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x v="1"/>
    <x v="1"/>
    <n v="1.0900000000000001"/>
    <n v="40.547315436241611"/>
    <x v="208"/>
    <d v="2011-12-16T05:48:4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x v="1"/>
    <x v="3"/>
    <n v="1.07"/>
    <n v="49.246153846153845"/>
    <x v="209"/>
    <d v="2011-11-16T16:11:4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x v="1"/>
    <x v="1"/>
    <n v="1.17"/>
    <n v="75.483870967741936"/>
    <x v="210"/>
    <d v="2011-12-06T02:02:2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x v="2"/>
    <x v="17"/>
    <n v="1.1100000000000001"/>
    <n v="90.495934959349597"/>
    <x v="211"/>
    <d v="2011-12-23T03:00:00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x v="0"/>
    <x v="10"/>
    <n v="1.53"/>
    <n v="30.666666666666668"/>
    <x v="212"/>
    <d v="2011-12-27T17:35:58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x v="1"/>
    <x v="1"/>
    <n v="1.1399999999999999"/>
    <n v="67.132352941176464"/>
    <x v="213"/>
    <d v="2011-12-13T02:13:1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x v="1"/>
    <x v="12"/>
    <n v="1.03"/>
    <n v="70.784482758620683"/>
    <x v="214"/>
    <d v="2011-11-28T04:35:3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x v="0"/>
    <n v="1323666376"/>
    <n v="1320033976"/>
    <b v="0"/>
    <n v="20"/>
    <b v="0"/>
    <x v="1"/>
    <x v="6"/>
    <n v="0.31"/>
    <n v="231.75"/>
    <x v="215"/>
    <d v="2011-12-12T05:06:1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x v="1"/>
    <x v="12"/>
    <n v="1.03"/>
    <n v="132.43548387096774"/>
    <x v="216"/>
    <d v="2011-12-31T05:45:3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x v="1"/>
    <x v="3"/>
    <n v="1.0900000000000001"/>
    <n v="68.481650485436887"/>
    <x v="217"/>
    <d v="2011-12-13T03:39:5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x v="1"/>
    <x v="3"/>
    <n v="1.17"/>
    <n v="60.26903448275862"/>
    <x v="218"/>
    <d v="2011-12-06T05:59:00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x v="2"/>
    <x v="14"/>
    <n v="1.32"/>
    <n v="99.766037735849054"/>
    <x v="219"/>
    <d v="2011-12-07T17:53: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x v="0"/>
    <n v="1324232504"/>
    <n v="1320776504"/>
    <b v="0"/>
    <n v="14"/>
    <b v="0"/>
    <x v="2"/>
    <x v="18"/>
    <n v="0.11"/>
    <n v="39.285714285714285"/>
    <x v="220"/>
    <d v="2011-12-18T18:21:44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x v="0"/>
    <n v="1324664249"/>
    <n v="1321035449"/>
    <b v="0"/>
    <n v="22"/>
    <b v="0"/>
    <x v="0"/>
    <x v="2"/>
    <n v="0.05"/>
    <n v="136.09090909090909"/>
    <x v="221"/>
    <d v="2011-12-23T18:17:2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x v="1"/>
    <x v="3"/>
    <n v="1.01"/>
    <n v="115.08571428571429"/>
    <x v="222"/>
    <d v="2011-12-14T04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x v="0"/>
    <x v="10"/>
    <n v="1.03"/>
    <n v="88.571428571428569"/>
    <x v="223"/>
    <d v="2012-01-13T06:34:48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x v="0"/>
    <x v="0"/>
    <n v="1.1299999999999999"/>
    <n v="73.019801980198025"/>
    <x v="224"/>
    <d v="2011-12-20T11:49:5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x v="0"/>
    <n v="1323994754"/>
    <n v="1321402754"/>
    <b v="0"/>
    <n v="2"/>
    <b v="0"/>
    <x v="2"/>
    <x v="18"/>
    <n v="0.03"/>
    <n v="75"/>
    <x v="225"/>
    <d v="2011-12-16T00:19:14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x v="0"/>
    <n v="1323998795"/>
    <n v="1321406795"/>
    <b v="0"/>
    <n v="5"/>
    <b v="0"/>
    <x v="2"/>
    <x v="4"/>
    <n v="0.02"/>
    <n v="34"/>
    <x v="226"/>
    <d v="2011-12-16T01:26:35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x v="0"/>
    <x v="0"/>
    <n v="1.01"/>
    <n v="104.25906735751295"/>
    <x v="227"/>
    <d v="2011-12-18T00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x v="1"/>
    <x v="3"/>
    <n v="1.24"/>
    <n v="80.272727272727266"/>
    <x v="228"/>
    <d v="2011-12-25T05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x v="0"/>
    <x v="0"/>
    <n v="1.04"/>
    <n v="138.8022"/>
    <x v="229"/>
    <d v="2012-01-01T07:59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x v="1"/>
    <x v="1"/>
    <n v="1.01"/>
    <n v="97.993896103896105"/>
    <x v="230"/>
    <d v="2012-01-21T08:13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x v="0"/>
    <x v="0"/>
    <n v="1.01"/>
    <n v="589.95205479452056"/>
    <x v="231"/>
    <d v="2012-01-07T18:35:09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x v="1"/>
    <x v="1"/>
    <n v="1"/>
    <n v="66.688666666666663"/>
    <x v="232"/>
    <d v="2012-01-28T04:04:19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x v="0"/>
    <n v="1326520886"/>
    <n v="1322632886"/>
    <b v="0"/>
    <n v="1"/>
    <b v="0"/>
    <x v="1"/>
    <x v="3"/>
    <n v="0.01"/>
    <n v="30"/>
    <x v="233"/>
    <d v="2012-01-14T06:01:26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x v="0"/>
    <n v="1326651110"/>
    <n v="1322763110"/>
    <b v="0"/>
    <n v="2"/>
    <b v="0"/>
    <x v="1"/>
    <x v="3"/>
    <n v="0.03"/>
    <n v="35"/>
    <x v="234"/>
    <d v="2012-01-15T18:11:5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x v="2"/>
    <x v="14"/>
    <n v="1.26"/>
    <n v="88.732394366197184"/>
    <x v="235"/>
    <d v="2012-01-22T06:00:00"/>
  </r>
  <r>
    <n v="489"/>
    <s v="THE GUINEAS SHOW"/>
    <s v="Help America's favorite dysfunctional immigrant family THE GUINEAS launch the first season of their animated web series."/>
    <n v="74997"/>
    <n v="215"/>
    <x v="1"/>
    <x v="0"/>
    <x v="0"/>
    <n v="1325763180"/>
    <n v="1323084816"/>
    <b v="0"/>
    <n v="3"/>
    <b v="0"/>
    <x v="0"/>
    <x v="2"/>
    <n v="0"/>
    <n v="71.666666666666671"/>
    <x v="236"/>
    <d v="2012-01-05T11:33:00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x v="0"/>
    <n v="1326916800"/>
    <n v="1323131689"/>
    <b v="0"/>
    <n v="0"/>
    <b v="0"/>
    <x v="1"/>
    <x v="6"/>
    <n v="0"/>
    <n v="0"/>
    <x v="237"/>
    <d v="2012-01-18T2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x v="6"/>
    <x v="15"/>
    <n v="1.01"/>
    <n v="46.768211920529801"/>
    <x v="238"/>
    <d v="2012-01-31T17:00:00"/>
  </r>
  <r>
    <n v="1239"/>
    <s v="Help Calmenco! finance new CD and Tour (Canceled)"/>
    <s v="Please consider helping us with our new CD and Riverdance Tour"/>
    <n v="2500"/>
    <n v="0"/>
    <x v="2"/>
    <x v="0"/>
    <x v="0"/>
    <n v="1325804767"/>
    <n v="1323212767"/>
    <b v="0"/>
    <n v="0"/>
    <b v="0"/>
    <x v="1"/>
    <x v="16"/>
    <n v="0"/>
    <n v="0"/>
    <x v="239"/>
    <d v="2012-01-05T23:06:07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x v="6"/>
    <x v="15"/>
    <n v="1.33"/>
    <n v="38.504230769230773"/>
    <x v="240"/>
    <d v="2012-01-18T23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x v="1"/>
    <x v="3"/>
    <n v="1.1299999999999999"/>
    <n v="51.477272727272727"/>
    <x v="241"/>
    <d v="2012-02-13T03:35:1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x v="0"/>
    <x v="0"/>
    <n v="1.1000000000000001"/>
    <n v="42.874970059880241"/>
    <x v="242"/>
    <d v="2012-01-15T13:14:2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x v="1"/>
    <x v="3"/>
    <n v="1.28"/>
    <n v="37.647058823529413"/>
    <x v="243"/>
    <d v="2012-01-25T23:49:52"/>
  </r>
  <r>
    <n v="444"/>
    <s v="Discovering the Other Woman"/>
    <s v="An upcoming animated web sitcom series centered around dealing with life, love, and relationships."/>
    <n v="1000"/>
    <n v="50"/>
    <x v="1"/>
    <x v="0"/>
    <x v="0"/>
    <n v="1329342361"/>
    <n v="1324158361"/>
    <b v="0"/>
    <n v="1"/>
    <b v="0"/>
    <x v="0"/>
    <x v="2"/>
    <n v="0.05"/>
    <n v="50"/>
    <x v="244"/>
    <d v="2012-02-15T21:46:0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x v="1"/>
    <x v="1"/>
    <n v="1.45"/>
    <n v="47.672131147540981"/>
    <x v="245"/>
    <d v="2012-01-17T21:33:0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x v="1"/>
    <x v="1"/>
    <n v="1"/>
    <n v="172.41379310344828"/>
    <x v="246"/>
    <d v="2012-01-16T05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x v="3"/>
    <x v="7"/>
    <n v="2.62"/>
    <n v="127.32038834951456"/>
    <x v="247"/>
    <d v="2012-01-12T01:00:00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x v="0"/>
    <x v="0"/>
    <n v="1.05"/>
    <n v="55.066394736842106"/>
    <x v="248"/>
    <d v="2012-01-21T17:43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x v="4"/>
    <x v="19"/>
    <n v="1.63"/>
    <n v="27.1"/>
    <x v="249"/>
    <d v="2012-01-28T18:54:0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x v="2"/>
    <x v="14"/>
    <n v="1.44"/>
    <n v="66.707317073170728"/>
    <x v="250"/>
    <d v="2012-01-29T15:34:5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x v="1"/>
    <x v="3"/>
    <n v="1.07"/>
    <n v="70.212500000000006"/>
    <x v="251"/>
    <d v="2012-01-24T19:26:13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x v="0"/>
    <x v="10"/>
    <n v="1.4"/>
    <n v="28.727272727272727"/>
    <x v="252"/>
    <d v="2012-02-04T17:44:0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x v="1"/>
    <x v="3"/>
    <n v="1.1499999999999999"/>
    <n v="57.25"/>
    <x v="253"/>
    <d v="2012-02-12T21:43:03"/>
  </r>
  <r>
    <n v="863"/>
    <s v="Help Fund Jason's Debut Jazz CD &quot;Exodus&quot;"/>
    <s v="I'm making the move from a side man in local groups to the leader with this debut jazz CD project."/>
    <n v="2000"/>
    <n v="90"/>
    <x v="1"/>
    <x v="0"/>
    <x v="0"/>
    <n v="1329014966"/>
    <n v="1326422966"/>
    <b v="0"/>
    <n v="5"/>
    <b v="0"/>
    <x v="1"/>
    <x v="6"/>
    <n v="0.05"/>
    <n v="18"/>
    <x v="254"/>
    <d v="2012-02-12T02:49:2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x v="1"/>
    <x v="1"/>
    <n v="1.18"/>
    <n v="98.030831024930734"/>
    <x v="255"/>
    <d v="2012-02-12T22:03:5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x v="6"/>
    <x v="15"/>
    <n v="1.1499999999999999"/>
    <n v="79.310344827586206"/>
    <x v="256"/>
    <d v="2012-02-14T17:31:0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x v="0"/>
    <x v="0"/>
    <n v="1.01"/>
    <n v="215.85714285714286"/>
    <x v="257"/>
    <d v="2012-02-15T15:37:1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x v="1"/>
    <x v="1"/>
    <n v="1.37"/>
    <n v="89.419999999999987"/>
    <x v="258"/>
    <d v="2012-03-11T04:59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x v="1"/>
    <x v="1"/>
    <n v="3.07"/>
    <n v="61.366666666666667"/>
    <x v="259"/>
    <d v="2012-03-18T00:08:55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x v="1"/>
    <x v="1"/>
    <n v="1.35"/>
    <n v="59.162280701754383"/>
    <x v="260"/>
    <d v="2012-03-03T07:39:27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x v="0"/>
    <n v="1332114795"/>
    <n v="1326934395"/>
    <b v="0"/>
    <n v="1"/>
    <b v="0"/>
    <x v="2"/>
    <x v="18"/>
    <n v="0.01"/>
    <n v="25"/>
    <x v="261"/>
    <d v="2012-03-18T23:53:1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x v="1"/>
    <x v="1"/>
    <n v="1.03"/>
    <n v="28.181818181818183"/>
    <x v="262"/>
    <d v="2012-02-14T19:49:0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x v="1"/>
    <x v="1"/>
    <n v="1.49"/>
    <n v="71.965517241379317"/>
    <x v="263"/>
    <d v="2012-02-23T17:33:46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x v="2"/>
    <x v="17"/>
    <n v="1.1499999999999999"/>
    <n v="76.72"/>
    <x v="264"/>
    <d v="2012-03-25T18:14:4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x v="0"/>
    <x v="0"/>
    <n v="1"/>
    <n v="93.018518518518519"/>
    <x v="265"/>
    <d v="2012-02-24T20:33:58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x v="1"/>
    <x v="1"/>
    <n v="1.1499999999999999"/>
    <n v="67.881656804733723"/>
    <x v="266"/>
    <d v="2012-03-25T19:34:02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x v="0"/>
    <n v="1332748899"/>
    <n v="1327568499"/>
    <b v="0"/>
    <n v="5"/>
    <b v="0"/>
    <x v="0"/>
    <x v="2"/>
    <n v="7.0000000000000007E-2"/>
    <n v="40.78"/>
    <x v="267"/>
    <d v="2012-03-26T08:01:3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x v="0"/>
    <x v="10"/>
    <n v="1.31"/>
    <n v="21.904761904761905"/>
    <x v="268"/>
    <d v="2012-02-26T00:07:21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x v="4"/>
    <x v="19"/>
    <n v="1.41"/>
    <n v="57.932367149758456"/>
    <x v="269"/>
    <d v="2012-02-27T16:17:03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x v="0"/>
    <n v="1330577940"/>
    <n v="1327853914"/>
    <b v="0"/>
    <n v="9"/>
    <b v="0"/>
    <x v="1"/>
    <x v="6"/>
    <n v="0.06"/>
    <n v="41.666666666666664"/>
    <x v="270"/>
    <d v="2012-03-01T04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x v="0"/>
    <n v="1330478998"/>
    <n v="1327886998"/>
    <b v="0"/>
    <n v="22"/>
    <b v="0"/>
    <x v="2"/>
    <x v="18"/>
    <n v="0.05"/>
    <n v="37.954545454545453"/>
    <x v="271"/>
    <d v="2012-02-29T01:29:5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x v="1"/>
    <x v="3"/>
    <n v="1.21"/>
    <n v="58.597222222222221"/>
    <x v="272"/>
    <d v="2012-03-05T03:00:00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x v="1"/>
    <x v="12"/>
    <n v="1.22"/>
    <n v="34.384494382022467"/>
    <x v="273"/>
    <d v="2012-03-16T03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x v="1"/>
    <x v="1"/>
    <n v="2.65"/>
    <n v="84.206349206349202"/>
    <x v="274"/>
    <d v="2012-03-02T06:59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x v="0"/>
    <n v="1329864374"/>
    <n v="1328049974"/>
    <b v="0"/>
    <n v="6"/>
    <b v="0"/>
    <x v="1"/>
    <x v="16"/>
    <n v="0.12"/>
    <n v="19.333333333333332"/>
    <x v="275"/>
    <d v="2012-02-21T22:46:14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x v="2"/>
    <x v="17"/>
    <n v="1.21"/>
    <n v="38.462553191489363"/>
    <x v="276"/>
    <d v="2012-03-01T23:30:39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x v="3"/>
    <x v="7"/>
    <n v="2.2599999999999998"/>
    <n v="230.55782312925169"/>
    <x v="277"/>
    <d v="2012-03-02T03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x v="1"/>
    <x v="1"/>
    <n v="1"/>
    <n v="94.736842105263165"/>
    <x v="278"/>
    <d v="2012-03-03T15:39:2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x v="1"/>
    <x v="1"/>
    <n v="1.22"/>
    <n v="48.842857142857142"/>
    <x v="279"/>
    <d v="2012-03-17T19:17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x v="1"/>
    <x v="3"/>
    <n v="1"/>
    <n v="188.125"/>
    <x v="280"/>
    <d v="2012-03-08T02:43:5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x v="1"/>
    <x v="20"/>
    <n v="1.02"/>
    <n v="42.333333333333336"/>
    <x v="281"/>
    <d v="2012-04-07T04:00:00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x v="1"/>
    <x v="1"/>
    <n v="1.01"/>
    <n v="52.94736842105263"/>
    <x v="282"/>
    <d v="2012-03-14T03:59:00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x v="1"/>
    <x v="8"/>
    <n v="1.04"/>
    <n v="82.328947368421055"/>
    <x v="283"/>
    <d v="2012-03-25T00:56:1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x v="1"/>
    <x v="3"/>
    <n v="1.07"/>
    <n v="51.185616438356163"/>
    <x v="284"/>
    <d v="2012-03-10T04:02:09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x v="0"/>
    <x v="0"/>
    <n v="1.3"/>
    <n v="51.719576719576722"/>
    <x v="285"/>
    <d v="2012-03-10T15:07: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x v="0"/>
    <n v="1334097387"/>
    <n v="1328916987"/>
    <b v="0"/>
    <n v="5"/>
    <b v="0"/>
    <x v="0"/>
    <x v="2"/>
    <n v="0.01"/>
    <n v="67"/>
    <x v="286"/>
    <d v="2012-04-10T22:36:27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x v="0"/>
    <n v="1334326635"/>
    <n v="1329146235"/>
    <b v="0"/>
    <n v="21"/>
    <b v="0"/>
    <x v="4"/>
    <x v="9"/>
    <n v="0.03"/>
    <n v="34.88095238095238"/>
    <x v="287"/>
    <d v="2012-04-13T14:17: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x v="1"/>
    <x v="20"/>
    <n v="1.1100000000000001"/>
    <n v="61.902777777777779"/>
    <x v="288"/>
    <d v="2012-04-14T17:36:0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x v="0"/>
    <n v="1332073025"/>
    <n v="1329484625"/>
    <b v="0"/>
    <n v="4"/>
    <b v="0"/>
    <x v="0"/>
    <x v="2"/>
    <n v="0.01"/>
    <n v="57.5"/>
    <x v="289"/>
    <d v="2012-03-18T12:17:0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x v="1"/>
    <x v="20"/>
    <n v="1.56"/>
    <n v="26.060606060606062"/>
    <x v="290"/>
    <d v="2012-03-13T06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x v="2"/>
    <x v="17"/>
    <n v="4.5599999999999996"/>
    <n v="52.622732513451197"/>
    <x v="291"/>
    <d v="2012-03-22T03:00:00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x v="1"/>
    <x v="3"/>
    <n v="1.03"/>
    <n v="56.363636363636367"/>
    <x v="292"/>
    <d v="2012-03-08T04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x v="3"/>
    <x v="7"/>
    <n v="1.25"/>
    <n v="73.416901408450698"/>
    <x v="293"/>
    <d v="2012-03-24T04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x v="1"/>
    <x v="8"/>
    <n v="1.03"/>
    <n v="67.419642857142861"/>
    <x v="294"/>
    <d v="2012-03-21T20:48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x v="1"/>
    <x v="1"/>
    <n v="1.1200000000000001"/>
    <n v="85.054347826086953"/>
    <x v="295"/>
    <d v="2012-04-07T04:59:00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x v="0"/>
    <x v="0"/>
    <n v="1.48"/>
    <n v="95.225806451612897"/>
    <x v="296"/>
    <d v="2012-04-28T00:57:54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x v="0"/>
    <n v="1333028723"/>
    <n v="1330440323"/>
    <b v="0"/>
    <n v="34"/>
    <b v="0"/>
    <x v="2"/>
    <x v="18"/>
    <n v="0.14000000000000001"/>
    <n v="29.470588235294116"/>
    <x v="297"/>
    <d v="2012-03-29T13:45:2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x v="0"/>
    <x v="0"/>
    <n v="1.56"/>
    <n v="55.221238938053098"/>
    <x v="298"/>
    <d v="2012-04-05T06:59:0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x v="1"/>
    <x v="3"/>
    <n v="1.1399999999999999"/>
    <n v="65.84210526315789"/>
    <x v="299"/>
    <d v="2012-05-01T17:00:0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x v="6"/>
    <x v="15"/>
    <n v="1.1299999999999999"/>
    <n v="64.268292682926827"/>
    <x v="300"/>
    <d v="2012-04-01T20:00:58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x v="0"/>
    <n v="1334622660"/>
    <n v="1330733022"/>
    <b v="0"/>
    <n v="2"/>
    <b v="0"/>
    <x v="0"/>
    <x v="2"/>
    <n v="0"/>
    <n v="22.5"/>
    <x v="301"/>
    <d v="2012-04-17T00:31:00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x v="1"/>
    <x v="1"/>
    <n v="1.01"/>
    <n v="113.87755102040816"/>
    <x v="302"/>
    <d v="2012-03-25T23:55:30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x v="1"/>
    <x v="12"/>
    <n v="1.1499999999999999"/>
    <n v="82.38095238095238"/>
    <x v="303"/>
    <d v="2012-04-21T03:59:00"/>
  </r>
  <r>
    <n v="1106"/>
    <s v="Backyard Zombies"/>
    <s v="Collect coins and save civilians while you blast your way through tons of zombies! Unlock new characters and levels!"/>
    <n v="400"/>
    <n v="165"/>
    <x v="1"/>
    <x v="0"/>
    <x v="0"/>
    <n v="1333557975"/>
    <n v="1330969575"/>
    <b v="0"/>
    <n v="7"/>
    <b v="0"/>
    <x v="4"/>
    <x v="9"/>
    <n v="0.41"/>
    <n v="23.571428571428573"/>
    <x v="304"/>
    <d v="2012-04-04T16:46: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x v="1"/>
    <x v="8"/>
    <n v="1.2"/>
    <n v="49.194029850746269"/>
    <x v="305"/>
    <d v="2012-04-04T17:33:23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x v="1"/>
    <x v="12"/>
    <n v="1.43"/>
    <n v="44.645833333333336"/>
    <x v="306"/>
    <d v="2012-04-05T18:00:2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x v="2"/>
    <x v="14"/>
    <n v="1.32"/>
    <n v="215.72549019607843"/>
    <x v="307"/>
    <d v="2012-04-08T18:19:3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x v="1"/>
    <x v="3"/>
    <n v="1.05"/>
    <n v="32.71875"/>
    <x v="308"/>
    <d v="2012-04-08T21:45:0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x v="1"/>
    <x v="1"/>
    <n v="1.01"/>
    <n v="63.03458333333333"/>
    <x v="309"/>
    <d v="2012-05-09T02:00:04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x v="0"/>
    <n v="1333946569"/>
    <n v="1331358169"/>
    <b v="0"/>
    <n v="0"/>
    <b v="0"/>
    <x v="1"/>
    <x v="6"/>
    <n v="0"/>
    <n v="0"/>
    <x v="310"/>
    <d v="2012-04-09T04:42:49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x v="1"/>
    <x v="3"/>
    <n v="1.24"/>
    <n v="43"/>
    <x v="311"/>
    <d v="2012-04-12T17:02:45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x v="0"/>
    <n v="1336789860"/>
    <n v="1331666146"/>
    <b v="0"/>
    <n v="2"/>
    <b v="0"/>
    <x v="1"/>
    <x v="3"/>
    <n v="0.01"/>
    <n v="10"/>
    <x v="312"/>
    <d v="2012-05-12T02:31:0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x v="1"/>
    <x v="1"/>
    <n v="1.43"/>
    <n v="162.27272727272728"/>
    <x v="313"/>
    <d v="2012-05-11T15:47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x v="0"/>
    <n v="1334592000"/>
    <n v="1331982127"/>
    <b v="0"/>
    <n v="1"/>
    <b v="0"/>
    <x v="1"/>
    <x v="16"/>
    <n v="0.01"/>
    <n v="25"/>
    <x v="314"/>
    <d v="2012-04-16T16:00:00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x v="0"/>
    <x v="0"/>
    <n v="1.1599999999999999"/>
    <n v="116.85906040268456"/>
    <x v="315"/>
    <d v="2012-05-03T16:31: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x v="1"/>
    <x v="1"/>
    <n v="1.07"/>
    <n v="46.630652173913049"/>
    <x v="316"/>
    <d v="2012-04-18T16:44:3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x v="1"/>
    <x v="1"/>
    <n v="1.48"/>
    <n v="63.485714285714288"/>
    <x v="317"/>
    <d v="2012-04-27T22:00:00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x v="0"/>
    <x v="10"/>
    <n v="1.01"/>
    <n v="186.11111111111111"/>
    <x v="318"/>
    <d v="2012-04-02T18:38:21"/>
  </r>
  <r>
    <n v="477"/>
    <s v="Hymn of Unity"/>
    <s v="A Comedy-drama animation revolving around a man who finds a problematic pair of headphones that literally take over his whole life."/>
    <n v="1500"/>
    <n v="0"/>
    <x v="1"/>
    <x v="0"/>
    <x v="0"/>
    <n v="1337371334"/>
    <n v="1332187334"/>
    <b v="0"/>
    <n v="0"/>
    <b v="0"/>
    <x v="0"/>
    <x v="2"/>
    <n v="0"/>
    <n v="0"/>
    <x v="319"/>
    <d v="2012-05-18T20:02:1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x v="1"/>
    <x v="12"/>
    <n v="1.2"/>
    <n v="38.794117647058826"/>
    <x v="320"/>
    <d v="2012-04-18T21:22:4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x v="1"/>
    <x v="1"/>
    <n v="1.73"/>
    <n v="100.46511627906976"/>
    <x v="321"/>
    <d v="2012-04-23T04:00:00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x v="0"/>
    <n v="1337562726"/>
    <n v="1332378726"/>
    <b v="0"/>
    <n v="0"/>
    <b v="0"/>
    <x v="2"/>
    <x v="5"/>
    <n v="0"/>
    <n v="0"/>
    <x v="322"/>
    <d v="2012-05-21T01:12:0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x v="2"/>
    <x v="14"/>
    <n v="1.48"/>
    <n v="54.266666666666666"/>
    <x v="323"/>
    <d v="2012-04-16T21:0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x v="0"/>
    <x v="0"/>
    <n v="1.08"/>
    <n v="58.719836956521746"/>
    <x v="324"/>
    <d v="2012-04-27T21:32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x v="1"/>
    <x v="3"/>
    <n v="2.66"/>
    <n v="26.566666666666666"/>
    <x v="325"/>
    <d v="2012-04-22T16:59:36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x v="0"/>
    <n v="1337955240"/>
    <n v="1332808501"/>
    <b v="0"/>
    <n v="3"/>
    <b v="0"/>
    <x v="0"/>
    <x v="2"/>
    <n v="0.01"/>
    <n v="133.33333333333334"/>
    <x v="326"/>
    <d v="2012-05-25T14:14:00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x v="1"/>
    <x v="1"/>
    <n v="2.33"/>
    <n v="175"/>
    <x v="327"/>
    <d v="2012-04-27T15:31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x v="1"/>
    <x v="1"/>
    <n v="1"/>
    <n v="178.60714285714286"/>
    <x v="328"/>
    <d v="2012-04-27T16:00:4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x v="1"/>
    <x v="1"/>
    <n v="1.08"/>
    <n v="45.436619718309856"/>
    <x v="329"/>
    <d v="2012-04-29T04:00:00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x v="0"/>
    <x v="10"/>
    <n v="3.93"/>
    <n v="60.384615384615387"/>
    <x v="330"/>
    <d v="2012-05-21T02:5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x v="1"/>
    <x v="20"/>
    <n v="1.03"/>
    <n v="33.235294117647058"/>
    <x v="331"/>
    <d v="2012-04-16T06:10:2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x v="0"/>
    <x v="10"/>
    <n v="1.24"/>
    <n v="69.71875"/>
    <x v="332"/>
    <d v="2012-05-28T06:30:5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x v="3"/>
    <x v="21"/>
    <n v="1.04"/>
    <n v="64.933333333333323"/>
    <x v="333"/>
    <d v="2012-04-29T01:13:4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x v="1"/>
    <x v="3"/>
    <n v="1.1299999999999999"/>
    <n v="47.541473684210523"/>
    <x v="334"/>
    <d v="2012-04-30T15:30:08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x v="1"/>
    <x v="3"/>
    <n v="1.76"/>
    <n v="56.000127388535034"/>
    <x v="335"/>
    <d v="2012-05-03T23:00:2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x v="1"/>
    <x v="1"/>
    <n v="1.21"/>
    <n v="163.78378378378378"/>
    <x v="336"/>
    <d v="2012-05-28T03:59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x v="0"/>
    <n v="1336188019"/>
    <n v="1333596019"/>
    <b v="0"/>
    <n v="24"/>
    <b v="0"/>
    <x v="1"/>
    <x v="6"/>
    <n v="7.0000000000000007E-2"/>
    <n v="82.583333333333329"/>
    <x v="337"/>
    <d v="2012-05-05T03:20:1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x v="1"/>
    <x v="3"/>
    <n v="1.1499999999999999"/>
    <n v="72.909090909090907"/>
    <x v="338"/>
    <d v="2012-05-16T04:59:0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x v="1"/>
    <x v="3"/>
    <n v="1.03"/>
    <n v="40.078125"/>
    <x v="339"/>
    <d v="2012-05-05T17:25:4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x v="1"/>
    <x v="3"/>
    <n v="1.07"/>
    <n v="27.936800000000002"/>
    <x v="340"/>
    <d v="2012-05-05T19:15:2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x v="1"/>
    <x v="1"/>
    <n v="1.17"/>
    <n v="58.625"/>
    <x v="341"/>
    <d v="2012-05-19T03:00:00"/>
  </r>
  <r>
    <n v="1075"/>
    <s v="Towers Of The Apocalypse"/>
    <s v="Fully 3D, post Apocalyptic themed tower defense video game. New take on the genre."/>
    <n v="1000"/>
    <n v="45"/>
    <x v="1"/>
    <x v="0"/>
    <x v="0"/>
    <n v="1336340516"/>
    <n v="1333748516"/>
    <b v="0"/>
    <n v="3"/>
    <b v="0"/>
    <x v="4"/>
    <x v="9"/>
    <n v="0.05"/>
    <n v="15"/>
    <x v="342"/>
    <d v="2012-05-06T21:41:56"/>
  </r>
  <r>
    <n v="1116"/>
    <s v="Quest Remnants of Chaos"/>
    <s v="A medieval, post apocolyptic, Online, MMORPG. Class morphing, character customization game."/>
    <n v="500000"/>
    <n v="178.52"/>
    <x v="1"/>
    <x v="0"/>
    <x v="0"/>
    <n v="1339273208"/>
    <n v="1334089208"/>
    <b v="0"/>
    <n v="10"/>
    <b v="0"/>
    <x v="4"/>
    <x v="9"/>
    <n v="0"/>
    <n v="17.852"/>
    <x v="343"/>
    <d v="2012-06-09T20:20:0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x v="0"/>
    <x v="0"/>
    <n v="1.18"/>
    <n v="64.945054945054949"/>
    <x v="344"/>
    <d v="2012-05-11T14:53:1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x v="0"/>
    <x v="0"/>
    <n v="1.26"/>
    <n v="57.077922077922075"/>
    <x v="345"/>
    <d v="2012-05-16T19:00:00"/>
  </r>
  <r>
    <n v="927"/>
    <s v="JETRO DA SILVA FUNK PROJECT"/>
    <s v="Studio CD/DVD Solo project of Pianist &amp; Keyboardist Jetro da Silva"/>
    <n v="20000"/>
    <n v="0"/>
    <x v="1"/>
    <x v="0"/>
    <x v="0"/>
    <n v="1337024695"/>
    <n v="1334432695"/>
    <b v="0"/>
    <n v="0"/>
    <b v="0"/>
    <x v="1"/>
    <x v="6"/>
    <n v="0"/>
    <n v="0"/>
    <x v="346"/>
    <d v="2012-05-14T19:44:5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x v="6"/>
    <x v="15"/>
    <n v="1.26"/>
    <n v="62.883333333333333"/>
    <x v="347"/>
    <d v="2012-06-01T03:59:00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x v="0"/>
    <x v="0"/>
    <n v="1.07"/>
    <n v="97.63636363636364"/>
    <x v="348"/>
    <d v="2012-06-07T14:55:00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x v="0"/>
    <n v="1337447105"/>
    <n v="1334855105"/>
    <b v="0"/>
    <n v="16"/>
    <b v="0"/>
    <x v="4"/>
    <x v="9"/>
    <n v="0.01"/>
    <n v="5.3125"/>
    <x v="349"/>
    <d v="2012-05-19T17:05:05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x v="0"/>
    <x v="0"/>
    <n v="1.01"/>
    <n v="287.31343283582089"/>
    <x v="350"/>
    <d v="2012-05-20T19:01:5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x v="3"/>
    <x v="7"/>
    <n v="3.99"/>
    <n v="577.27593103448271"/>
    <x v="351"/>
    <d v="2012-05-23T19:0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x v="1"/>
    <x v="3"/>
    <n v="1.01"/>
    <n v="38.848205128205123"/>
    <x v="352"/>
    <d v="2012-05-23T15:29:0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x v="1"/>
    <x v="3"/>
    <n v="1.03"/>
    <n v="28.65666666666667"/>
    <x v="353"/>
    <d v="2012-05-24T01:47:35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x v="1"/>
    <x v="3"/>
    <n v="1.21"/>
    <n v="37.9375"/>
    <x v="354"/>
    <d v="2012-06-23T05:27: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x v="1"/>
    <x v="12"/>
    <n v="1.05"/>
    <n v="118.70339366515837"/>
    <x v="355"/>
    <d v="2012-05-24T18:46:08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x v="1"/>
    <x v="3"/>
    <n v="1.25"/>
    <n v="27.777777777777779"/>
    <x v="356"/>
    <d v="2012-06-16T09:59:00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x v="1"/>
    <x v="3"/>
    <n v="1.19"/>
    <n v="27.558139534883722"/>
    <x v="357"/>
    <d v="2012-05-10T17:00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x v="1"/>
    <x v="3"/>
    <n v="1"/>
    <n v="39.493684210526318"/>
    <x v="358"/>
    <d v="2012-05-27T01:59:5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x v="1"/>
    <x v="8"/>
    <n v="1.07"/>
    <n v="61.342857142857142"/>
    <x v="359"/>
    <d v="2012-05-28T15:43:1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x v="6"/>
    <x v="15"/>
    <n v="1.02"/>
    <n v="62.921348314606739"/>
    <x v="360"/>
    <d v="2012-06-01T22:52:2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x v="0"/>
    <n v="1338159655"/>
    <n v="1335567655"/>
    <b v="0"/>
    <n v="0"/>
    <b v="0"/>
    <x v="1"/>
    <x v="3"/>
    <n v="0"/>
    <n v="0"/>
    <x v="361"/>
    <d v="2012-05-27T23:00:55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x v="1"/>
    <x v="1"/>
    <n v="1.03"/>
    <n v="73.571428571428569"/>
    <x v="362"/>
    <d v="2012-05-12T23:54:23"/>
  </r>
  <r>
    <n v="2764"/>
    <s v="A Growing Adventure"/>
    <s v="My Budding Bears are four teddy bears living in an enchanted garden sharing friendship, tea parties and delightful adventures."/>
    <n v="4000"/>
    <n v="45"/>
    <x v="1"/>
    <x v="0"/>
    <x v="0"/>
    <n v="1338404400"/>
    <n v="1335855631"/>
    <b v="0"/>
    <n v="4"/>
    <b v="0"/>
    <x v="2"/>
    <x v="18"/>
    <n v="0.01"/>
    <n v="11.25"/>
    <x v="363"/>
    <d v="2012-05-30T19:00:00"/>
  </r>
  <r>
    <n v="2742"/>
    <s v="What a Zoo!"/>
    <s v="The pachyderms at the Denver Zoo are moving. Follow along on the convoluted journey to their new home."/>
    <n v="2500"/>
    <n v="731"/>
    <x v="1"/>
    <x v="0"/>
    <x v="0"/>
    <n v="1337102187"/>
    <n v="1335892587"/>
    <b v="0"/>
    <n v="18"/>
    <b v="0"/>
    <x v="2"/>
    <x v="18"/>
    <n v="0.28999999999999998"/>
    <n v="40.611111111111114"/>
    <x v="364"/>
    <d v="2012-05-15T17:16:2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x v="1"/>
    <x v="20"/>
    <n v="1.52"/>
    <n v="42.222222222222221"/>
    <x v="365"/>
    <d v="2012-06-01T19:43:09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x v="0"/>
    <x v="0"/>
    <n v="1.37"/>
    <n v="50.292682926829265"/>
    <x v="366"/>
    <d v="2012-06-02T01:42:26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x v="1"/>
    <x v="12"/>
    <n v="1.1299999999999999"/>
    <n v="39.183673469387756"/>
    <x v="367"/>
    <d v="2012-06-04T15:45:3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x v="1"/>
    <x v="3"/>
    <n v="1.1299999999999999"/>
    <n v="34"/>
    <x v="368"/>
    <d v="2012-06-04T17:19:5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x v="1"/>
    <x v="3"/>
    <n v="1.28"/>
    <n v="45.548809523809524"/>
    <x v="369"/>
    <d v="2012-06-06T22:42:5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x v="1"/>
    <x v="3"/>
    <n v="1.57"/>
    <n v="37.672800000000002"/>
    <x v="370"/>
    <d v="2012-06-07T13:14:1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x v="0"/>
    <n v="1338321305"/>
    <n v="1336506905"/>
    <b v="0"/>
    <n v="30"/>
    <b v="0"/>
    <x v="1"/>
    <x v="6"/>
    <n v="0.31"/>
    <n v="21.466666666666665"/>
    <x v="371"/>
    <d v="2012-05-29T19:55:05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x v="1"/>
    <x v="3"/>
    <n v="1.21"/>
    <n v="48.240400000000001"/>
    <x v="372"/>
    <d v="2012-05-22T03:3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x v="3"/>
    <x v="7"/>
    <n v="10.27"/>
    <n v="1323.2540463917526"/>
    <x v="373"/>
    <d v="2012-06-12T07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x v="1"/>
    <x v="12"/>
    <n v="1.05"/>
    <n v="113.82608695652173"/>
    <x v="374"/>
    <d v="2012-06-09T09:49:37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x v="0"/>
    <n v="1341978665"/>
    <n v="1336795283"/>
    <b v="0"/>
    <n v="0"/>
    <b v="0"/>
    <x v="0"/>
    <x v="2"/>
    <n v="0"/>
    <n v="0"/>
    <x v="375"/>
    <d v="2012-07-11T03:51:0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x v="0"/>
    <n v="1339816200"/>
    <n v="1337095997"/>
    <b v="0"/>
    <n v="4"/>
    <b v="0"/>
    <x v="2"/>
    <x v="18"/>
    <n v="0.28000000000000003"/>
    <n v="35"/>
    <x v="376"/>
    <d v="2012-06-16T03:1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x v="0"/>
    <n v="1342309368"/>
    <n v="1337125368"/>
    <b v="0"/>
    <n v="49"/>
    <b v="0"/>
    <x v="2"/>
    <x v="18"/>
    <n v="0.22"/>
    <n v="35.734693877551024"/>
    <x v="377"/>
    <d v="2012-07-14T23:42:4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x v="0"/>
    <x v="0"/>
    <n v="1.03"/>
    <n v="115.44812080536913"/>
    <x v="378"/>
    <d v="2012-06-26T04:03:13"/>
  </r>
  <r>
    <n v="1484"/>
    <s v="a book called filtered down thru the stars"/>
    <s v="The mussings of an old wizard"/>
    <n v="2000"/>
    <n v="0"/>
    <x v="1"/>
    <x v="0"/>
    <x v="0"/>
    <n v="1342882260"/>
    <n v="1337834963"/>
    <b v="0"/>
    <n v="0"/>
    <b v="0"/>
    <x v="2"/>
    <x v="4"/>
    <n v="0"/>
    <n v="0"/>
    <x v="379"/>
    <d v="2012-07-21T14:51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x v="1"/>
    <x v="3"/>
    <n v="1.1299999999999999"/>
    <n v="23.448275862068964"/>
    <x v="380"/>
    <d v="2012-06-23T18:32:55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x v="1"/>
    <x v="1"/>
    <n v="1.45"/>
    <n v="70.785365853658533"/>
    <x v="381"/>
    <d v="2012-06-14T19:24: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x v="0"/>
    <n v="1343161248"/>
    <n v="1337977248"/>
    <b v="0"/>
    <n v="2"/>
    <b v="0"/>
    <x v="2"/>
    <x v="5"/>
    <n v="0.01"/>
    <n v="27.5"/>
    <x v="382"/>
    <d v="2012-07-24T20:20:4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x v="1"/>
    <x v="8"/>
    <n v="1"/>
    <n v="100.325"/>
    <x v="383"/>
    <d v="2012-06-28T20:16: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x v="1"/>
    <x v="1"/>
    <n v="2.04"/>
    <n v="59.85441176470588"/>
    <x v="384"/>
    <d v="2012-07-07T0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x v="1"/>
    <x v="3"/>
    <n v="1.87"/>
    <n v="38.740344827586206"/>
    <x v="385"/>
    <d v="2012-06-15T03:59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x v="1"/>
    <x v="1"/>
    <n v="1.21"/>
    <n v="46.088607594936711"/>
    <x v="386"/>
    <d v="2012-06-29T04:27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x v="0"/>
    <x v="10"/>
    <n v="1.1100000000000001"/>
    <n v="73.733333333333334"/>
    <x v="387"/>
    <d v="2012-07-03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x v="1"/>
    <x v="1"/>
    <n v="1.04"/>
    <n v="64.46913580246914"/>
    <x v="388"/>
    <d v="2012-07-07T17:46:5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x v="1"/>
    <x v="1"/>
    <n v="1"/>
    <n v="40.04"/>
    <x v="389"/>
    <d v="2012-06-26T18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x v="1"/>
    <x v="3"/>
    <n v="1.01"/>
    <n v="41.728395061728392"/>
    <x v="390"/>
    <d v="2012-07-10T23:48:00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x v="1"/>
    <x v="8"/>
    <n v="1.01"/>
    <n v="88.438596491228068"/>
    <x v="391"/>
    <d v="2012-07-08T12:29:2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x v="3"/>
    <x v="7"/>
    <n v="8.19"/>
    <n v="152.62361216730039"/>
    <x v="392"/>
    <d v="2012-07-09T02:07:27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x v="1"/>
    <x v="1"/>
    <n v="1.24"/>
    <n v="38.75"/>
    <x v="393"/>
    <d v="2012-07-12T17:45:3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x v="1"/>
    <x v="1"/>
    <n v="1.07"/>
    <n v="36.60526315789474"/>
    <x v="394"/>
    <d v="2012-06-25T16:24:00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x v="1"/>
    <x v="3"/>
    <n v="1.37"/>
    <n v="54"/>
    <x v="395"/>
    <d v="2012-07-14T05:19:03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x v="1"/>
    <x v="1"/>
    <n v="1.01"/>
    <n v="115.71428571428571"/>
    <x v="396"/>
    <d v="2012-06-28T17:26:5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x v="1"/>
    <x v="3"/>
    <n v="1.37"/>
    <n v="30.37037037037037"/>
    <x v="397"/>
    <d v="2012-06-30T03:59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x v="3"/>
    <x v="21"/>
    <n v="3.04"/>
    <n v="157.29347633136095"/>
    <x v="398"/>
    <d v="2012-07-15T05:42:3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x v="0"/>
    <x v="10"/>
    <n v="1.1599999999999999"/>
    <n v="116.25"/>
    <x v="399"/>
    <d v="2012-07-15T14:00:0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x v="1"/>
    <x v="3"/>
    <n v="1.24"/>
    <n v="89.301204819277103"/>
    <x v="400"/>
    <d v="2012-07-15T20:03:07"/>
  </r>
  <r>
    <n v="2750"/>
    <s v="My Child, My Blessing"/>
    <s v="This is a journal where parents daily write something positive about their child.  Places for pictures, too."/>
    <n v="1999"/>
    <n v="0"/>
    <x v="1"/>
    <x v="0"/>
    <x v="0"/>
    <n v="1341086400"/>
    <n v="1340055345"/>
    <b v="0"/>
    <n v="0"/>
    <b v="0"/>
    <x v="2"/>
    <x v="18"/>
    <n v="0"/>
    <n v="0"/>
    <x v="401"/>
    <d v="2012-06-30T20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x v="0"/>
    <x v="0"/>
    <n v="1.07"/>
    <n v="89.887640449438209"/>
    <x v="402"/>
    <d v="2012-07-18T21:53:1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x v="0"/>
    <x v="0"/>
    <n v="1.05"/>
    <n v="78.660818713450297"/>
    <x v="403"/>
    <d v="2012-07-19T21:03:3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x v="1"/>
    <x v="1"/>
    <n v="1.6"/>
    <n v="24.999375000000001"/>
    <x v="404"/>
    <d v="2012-07-20T23:02:4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x v="0"/>
    <n v="1343016000"/>
    <n v="1340296440"/>
    <b v="0"/>
    <n v="8"/>
    <b v="0"/>
    <x v="1"/>
    <x v="6"/>
    <n v="0.03"/>
    <n v="65"/>
    <x v="405"/>
    <d v="2012-07-23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x v="1"/>
    <x v="1"/>
    <n v="1.02"/>
    <n v="39.03846153846154"/>
    <x v="406"/>
    <d v="2012-07-22T01:40:0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x v="0"/>
    <x v="0"/>
    <n v="1.07"/>
    <n v="81.632653061224488"/>
    <x v="407"/>
    <d v="2012-07-07T13:33:26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x v="0"/>
    <x v="0"/>
    <n v="1.05"/>
    <n v="104.31274900398407"/>
    <x v="408"/>
    <d v="2012-07-30T05:00:00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x v="1"/>
    <x v="3"/>
    <n v="1.71"/>
    <n v="31.341463414634145"/>
    <x v="409"/>
    <d v="2012-08-12T16:35:4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x v="1"/>
    <x v="3"/>
    <n v="1.1100000000000001"/>
    <n v="28.880434782608695"/>
    <x v="410"/>
    <d v="2012-07-19T04:28:16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x v="2"/>
    <x v="14"/>
    <n v="1.73"/>
    <n v="32.074074074074076"/>
    <x v="411"/>
    <d v="2012-08-02T21:37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x v="1"/>
    <x v="3"/>
    <n v="1.1599999999999999"/>
    <n v="50.685714285714283"/>
    <x v="412"/>
    <d v="2012-08-10T22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x v="0"/>
    <x v="0"/>
    <n v="1.27"/>
    <n v="57.654545454545456"/>
    <x v="413"/>
    <d v="2012-07-25T17:49:38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x v="3"/>
    <x v="7"/>
    <n v="5.85"/>
    <n v="222.99047619047619"/>
    <x v="414"/>
    <d v="2012-08-13T03:00: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x v="0"/>
    <x v="10"/>
    <n v="1.98"/>
    <n v="53.035714285714285"/>
    <x v="415"/>
    <d v="2012-07-14T03:02:00"/>
  </r>
  <r>
    <n v="1082"/>
    <s v="T-Fighter: Code Name M - Mobile Edition"/>
    <s v="Challenge your trivia skills in this action oriented game against several opponents across time."/>
    <n v="10000"/>
    <n v="56"/>
    <x v="1"/>
    <x v="0"/>
    <x v="0"/>
    <n v="1344635088"/>
    <n v="1342043088"/>
    <b v="0"/>
    <n v="3"/>
    <b v="0"/>
    <x v="4"/>
    <x v="9"/>
    <n v="0.01"/>
    <n v="18.666666666666668"/>
    <x v="416"/>
    <d v="2012-08-10T21:44:4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x v="0"/>
    <x v="0"/>
    <n v="1.04"/>
    <n v="54.020833333333336"/>
    <x v="417"/>
    <d v="2012-08-16T01:16:25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x v="1"/>
    <x v="3"/>
    <n v="1.01"/>
    <n v="91.590909090909093"/>
    <x v="418"/>
    <d v="2012-08-16T03:07:25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x v="1"/>
    <x v="3"/>
    <n v="1.33"/>
    <n v="25.020624999999999"/>
    <x v="419"/>
    <d v="2012-07-28T02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x v="1"/>
    <x v="8"/>
    <n v="1.26"/>
    <n v="84.083333333333329"/>
    <x v="420"/>
    <d v="2012-08-16T20:22:46"/>
  </r>
  <r>
    <n v="1236"/>
    <s v="&quot;Volando&quot; CD Release (Canceled)"/>
    <s v="Raising money to give the musicians their due."/>
    <n v="2500"/>
    <n v="0"/>
    <x v="2"/>
    <x v="0"/>
    <x v="0"/>
    <n v="1343491200"/>
    <n v="1342801164"/>
    <b v="0"/>
    <n v="0"/>
    <b v="0"/>
    <x v="1"/>
    <x v="16"/>
    <n v="0"/>
    <n v="0"/>
    <x v="421"/>
    <d v="2012-07-28T16:00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x v="2"/>
    <x v="14"/>
    <n v="1.31"/>
    <n v="43.55"/>
    <x v="422"/>
    <d v="2012-09-19T04:27:4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x v="1"/>
    <x v="8"/>
    <n v="1.56"/>
    <n v="38.883333333333333"/>
    <x v="423"/>
    <d v="2012-09-21T04:46:47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x v="0"/>
    <x v="0"/>
    <n v="1.01"/>
    <n v="200.88888888888889"/>
    <x v="424"/>
    <d v="2012-08-22T18:32:14"/>
  </r>
  <r>
    <n v="490"/>
    <s v="PROJECT IS CANCELLED"/>
    <s v="Cancelled"/>
    <n v="1000"/>
    <n v="0"/>
    <x v="1"/>
    <x v="0"/>
    <x v="0"/>
    <n v="1345677285"/>
    <n v="1343085285"/>
    <b v="0"/>
    <n v="0"/>
    <b v="0"/>
    <x v="0"/>
    <x v="2"/>
    <n v="0"/>
    <n v="0"/>
    <x v="425"/>
    <d v="2012-08-22T23:14:45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x v="0"/>
    <x v="0"/>
    <n v="2.3199999999999998"/>
    <n v="106.43243243243244"/>
    <x v="426"/>
    <d v="2012-09-01T02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x v="1"/>
    <x v="1"/>
    <n v="1.55"/>
    <n v="82.963254817987149"/>
    <x v="427"/>
    <d v="2012-08-30T16:33:4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x v="1"/>
    <x v="1"/>
    <n v="1"/>
    <n v="50"/>
    <x v="428"/>
    <d v="2012-08-25T18:11:42"/>
  </r>
  <r>
    <n v="914"/>
    <s v="Soul Of Man Video Project"/>
    <s v="This project is for the making of a music video. All funds will go towards production costs for this event only."/>
    <n v="1500"/>
    <n v="0"/>
    <x v="1"/>
    <x v="0"/>
    <x v="0"/>
    <n v="1345918747"/>
    <n v="1343326747"/>
    <b v="0"/>
    <n v="0"/>
    <b v="0"/>
    <x v="1"/>
    <x v="6"/>
    <n v="0"/>
    <n v="0"/>
    <x v="429"/>
    <d v="2012-08-25T18:19:07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x v="0"/>
    <n v="1346017023"/>
    <n v="1343425023"/>
    <b v="0"/>
    <n v="8"/>
    <b v="0"/>
    <x v="2"/>
    <x v="18"/>
    <n v="0.19"/>
    <n v="47.5"/>
    <x v="430"/>
    <d v="2012-08-26T21:37:0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x v="1"/>
    <x v="1"/>
    <n v="1.56"/>
    <n v="28.684210526315791"/>
    <x v="431"/>
    <d v="2012-08-07T17:01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x v="1"/>
    <x v="1"/>
    <n v="1.06"/>
    <n v="38.543946731234868"/>
    <x v="432"/>
    <d v="2012-09-04T13:29:0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x v="1"/>
    <x v="1"/>
    <n v="1.01"/>
    <n v="81.066666666666663"/>
    <x v="433"/>
    <d v="2012-09-17T04:05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x v="1"/>
    <x v="1"/>
    <n v="1.05"/>
    <n v="58.333333333333336"/>
    <x v="434"/>
    <d v="2012-09-01T01:21:02"/>
  </r>
  <r>
    <n v="938"/>
    <s v="Celebrating American Jazz &amp; Soul Music"/>
    <s v="Creating new avenues of exposure for young Jazz &amp; Soul artists_x000a_to express their Art of Music."/>
    <n v="7000"/>
    <n v="25"/>
    <x v="1"/>
    <x v="0"/>
    <x v="0"/>
    <n v="1346585448"/>
    <n v="1343993448"/>
    <b v="0"/>
    <n v="1"/>
    <b v="0"/>
    <x v="1"/>
    <x v="6"/>
    <n v="0"/>
    <n v="25"/>
    <x v="435"/>
    <d v="2012-09-02T11:30:4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x v="0"/>
    <n v="1345790865"/>
    <n v="1344062865"/>
    <b v="0"/>
    <n v="0"/>
    <b v="0"/>
    <x v="1"/>
    <x v="16"/>
    <n v="0"/>
    <n v="0"/>
    <x v="436"/>
    <d v="2012-08-24T06:47:4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x v="1"/>
    <x v="20"/>
    <n v="1.23"/>
    <n v="32.324473684210524"/>
    <x v="437"/>
    <d v="2012-08-29T00:00:00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x v="0"/>
    <n v="1347057464"/>
    <n v="1344465464"/>
    <b v="0"/>
    <n v="5"/>
    <b v="0"/>
    <x v="0"/>
    <x v="2"/>
    <n v="0.01"/>
    <n v="15.2"/>
    <x v="438"/>
    <d v="2012-09-07T22:37:4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x v="0"/>
    <x v="0"/>
    <n v="1.19"/>
    <n v="230.08953488372092"/>
    <x v="439"/>
    <d v="2012-09-07T11:24:4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x v="0"/>
    <x v="0"/>
    <n v="1.19"/>
    <n v="89.957983193277315"/>
    <x v="440"/>
    <d v="2012-09-03T18:02: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x v="1"/>
    <x v="3"/>
    <n v="1.07"/>
    <n v="89.895287958115176"/>
    <x v="441"/>
    <d v="2012-09-10T03:55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x v="0"/>
    <n v="1348849134"/>
    <n v="1344961134"/>
    <b v="0"/>
    <n v="39"/>
    <b v="0"/>
    <x v="0"/>
    <x v="2"/>
    <n v="0.22"/>
    <n v="110.64102564102564"/>
    <x v="442"/>
    <d v="2012-09-28T16:18:5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x v="1"/>
    <x v="1"/>
    <n v="1.55"/>
    <n v="112.01923076923077"/>
    <x v="443"/>
    <d v="2012-09-11T16:47:3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x v="1"/>
    <x v="3"/>
    <n v="1.01"/>
    <n v="526.45652173913038"/>
    <x v="444"/>
    <d v="2012-10-02T18:40:0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x v="0"/>
    <n v="1347004260"/>
    <n v="1345062936"/>
    <b v="0"/>
    <n v="1"/>
    <b v="0"/>
    <x v="2"/>
    <x v="4"/>
    <n v="0"/>
    <n v="5"/>
    <x v="445"/>
    <d v="2012-09-07T07:51:00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x v="3"/>
    <x v="21"/>
    <n v="1.01"/>
    <n v="270.57142857142856"/>
    <x v="446"/>
    <d v="2012-09-21T19:38: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x v="3"/>
    <x v="21"/>
    <n v="13.79"/>
    <n v="31.820544982698959"/>
    <x v="447"/>
    <d v="2012-09-13T10:07:0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x v="0"/>
    <x v="0"/>
    <n v="2.56"/>
    <n v="69.772727272727266"/>
    <x v="448"/>
    <d v="2012-09-06T17:01:4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x v="1"/>
    <x v="1"/>
    <n v="1.17"/>
    <n v="60.737812499999997"/>
    <x v="449"/>
    <d v="2012-09-22T18:19:16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x v="1"/>
    <x v="3"/>
    <n v="1.8"/>
    <n v="26.270833333333332"/>
    <x v="450"/>
    <d v="2012-09-23T17:15:48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x v="1"/>
    <x v="12"/>
    <n v="1.25"/>
    <n v="168.51351351351352"/>
    <x v="451"/>
    <d v="2012-09-24T19:46:5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x v="3"/>
    <x v="7"/>
    <n v="11.05"/>
    <n v="67.690214329454989"/>
    <x v="452"/>
    <d v="2012-10-06T03:59:00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x v="0"/>
    <n v="1348367100"/>
    <n v="1346180780"/>
    <b v="0"/>
    <n v="4"/>
    <b v="0"/>
    <x v="1"/>
    <x v="6"/>
    <n v="0.03"/>
    <n v="40"/>
    <x v="453"/>
    <d v="2012-09-23T02:25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x v="0"/>
    <x v="0"/>
    <n v="1.18"/>
    <n v="30.654485981308412"/>
    <x v="454"/>
    <d v="2012-09-27T22:54:54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x v="3"/>
    <x v="21"/>
    <n v="6.61"/>
    <n v="21.900662251655628"/>
    <x v="455"/>
    <d v="2012-09-13T03:59:00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x v="1"/>
    <x v="1"/>
    <n v="1.08"/>
    <n v="34.074074074074076"/>
    <x v="456"/>
    <d v="2012-09-25T03:59:00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x v="1"/>
    <x v="1"/>
    <n v="1.2"/>
    <n v="22.5"/>
    <x v="457"/>
    <d v="2012-09-15T01:35:37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x v="0"/>
    <n v="1350687657"/>
    <n v="1346799657"/>
    <b v="0"/>
    <n v="10"/>
    <b v="0"/>
    <x v="0"/>
    <x v="2"/>
    <n v="0.03"/>
    <n v="64"/>
    <x v="458"/>
    <d v="2012-10-19T23:00:57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x v="0"/>
    <n v="1349392033"/>
    <n v="1346800033"/>
    <b v="0"/>
    <n v="22"/>
    <b v="0"/>
    <x v="4"/>
    <x v="9"/>
    <n v="0.1"/>
    <n v="21.727272727272727"/>
    <x v="459"/>
    <d v="2012-10-04T23:07:13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x v="2"/>
    <x v="14"/>
    <n v="1.1100000000000001"/>
    <n v="34.206185567010309"/>
    <x v="460"/>
    <d v="2012-09-23T03:59:00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x v="1"/>
    <x v="1"/>
    <n v="1.19"/>
    <n v="51.811594202898547"/>
    <x v="461"/>
    <d v="2012-10-05T22:44:1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x v="6"/>
    <x v="13"/>
    <n v="2.46"/>
    <n v="67.697802197802204"/>
    <x v="462"/>
    <d v="2012-10-06T23:51: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x v="1"/>
    <x v="3"/>
    <n v="1.0900000000000001"/>
    <n v="50.631666666666668"/>
    <x v="463"/>
    <d v="2012-10-06T09:59:00"/>
  </r>
  <r>
    <n v="481"/>
    <s v="ERA"/>
    <s v="The year is 2043. Test subject David Beck has been augmented with psychokinetic abilities. He uses his newfound gifts to thwart evil."/>
    <n v="30000"/>
    <n v="1830"/>
    <x v="1"/>
    <x v="0"/>
    <x v="0"/>
    <n v="1349885289"/>
    <n v="1347293289"/>
    <b v="0"/>
    <n v="21"/>
    <b v="0"/>
    <x v="0"/>
    <x v="2"/>
    <n v="0.06"/>
    <n v="87.142857142857139"/>
    <x v="464"/>
    <d v="2012-10-10T16:08:0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x v="0"/>
    <n v="1349050622"/>
    <n v="1347322622"/>
    <b v="0"/>
    <n v="2"/>
    <b v="0"/>
    <x v="4"/>
    <x v="9"/>
    <n v="0.01"/>
    <n v="35"/>
    <x v="465"/>
    <d v="2012-10-01T00:17:02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x v="0"/>
    <x v="0"/>
    <n v="1.5"/>
    <n v="97.816867469879512"/>
    <x v="466"/>
    <d v="2012-10-12T00:58:5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x v="1"/>
    <x v="1"/>
    <n v="1.56"/>
    <n v="117.22556390977444"/>
    <x v="467"/>
    <d v="2012-10-12T20:37:4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x v="1"/>
    <x v="1"/>
    <n v="1"/>
    <n v="37.625"/>
    <x v="468"/>
    <d v="2012-10-17T20:17:39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x v="1"/>
    <x v="3"/>
    <n v="1.07"/>
    <n v="36.97137931034483"/>
    <x v="469"/>
    <d v="2012-10-28T05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x v="1"/>
    <x v="12"/>
    <n v="1.1000000000000001"/>
    <n v="85.546875"/>
    <x v="470"/>
    <d v="2012-11-22T02:26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x v="1"/>
    <x v="1"/>
    <n v="1.1599999999999999"/>
    <n v="24.575757575757574"/>
    <x v="471"/>
    <d v="2012-10-24T16:26: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x v="1"/>
    <x v="1"/>
    <n v="1.02"/>
    <n v="58.214285714285715"/>
    <x v="472"/>
    <d v="2012-11-14T02:26:57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x v="3"/>
    <x v="7"/>
    <n v="1.68"/>
    <n v="76.138500000000008"/>
    <x v="473"/>
    <d v="2012-10-27T02:21:5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x v="0"/>
    <n v="1351582938"/>
    <n v="1348731738"/>
    <b v="0"/>
    <n v="8"/>
    <b v="0"/>
    <x v="1"/>
    <x v="3"/>
    <n v="0.03"/>
    <n v="14.125"/>
    <x v="474"/>
    <d v="2012-10-30T07:42:18"/>
  </r>
  <r>
    <n v="928"/>
    <s v="In a Jazzy Motown"/>
    <s v="A real Motown Backup singer on 22 gold and platinum albums headlines her own Jazz CD of Motown songs."/>
    <n v="14500"/>
    <n v="1575"/>
    <x v="1"/>
    <x v="0"/>
    <x v="0"/>
    <n v="1353196800"/>
    <n v="1348864913"/>
    <b v="0"/>
    <n v="28"/>
    <b v="0"/>
    <x v="1"/>
    <x v="6"/>
    <n v="0.11"/>
    <n v="56.25"/>
    <x v="475"/>
    <d v="2012-11-18T00:00:00"/>
  </r>
  <r>
    <n v="873"/>
    <s v="The Dreamer-An Original Jazz CD"/>
    <s v="Fall in love with &quot;The Dreamer&quot;, new original music from trumpeter Freddie Dunn!"/>
    <n v="3500"/>
    <n v="45"/>
    <x v="1"/>
    <x v="0"/>
    <x v="0"/>
    <n v="1352610040"/>
    <n v="1349150440"/>
    <b v="0"/>
    <n v="5"/>
    <b v="0"/>
    <x v="1"/>
    <x v="6"/>
    <n v="0.01"/>
    <n v="9"/>
    <x v="476"/>
    <d v="2012-11-11T05:00:40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x v="0"/>
    <x v="0"/>
    <n v="1.76"/>
    <n v="91.189655172413794"/>
    <x v="477"/>
    <d v="2012-11-02T04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x v="1"/>
    <x v="20"/>
    <n v="7.04"/>
    <n v="39.066920943134534"/>
    <x v="478"/>
    <d v="2012-11-01T20:22:48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x v="1"/>
    <x v="1"/>
    <n v="1"/>
    <n v="126.8080808080808"/>
    <x v="479"/>
    <d v="2012-10-29T07:21:2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x v="1"/>
    <x v="3"/>
    <n v="1.46"/>
    <n v="98.817391304347822"/>
    <x v="480"/>
    <d v="2012-11-09T19:07:07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x v="1"/>
    <x v="3"/>
    <n v="1.02"/>
    <n v="43.571428571428569"/>
    <x v="481"/>
    <d v="2012-10-26T03:59:00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x v="0"/>
    <x v="0"/>
    <n v="1.08"/>
    <n v="65.298192771084331"/>
    <x v="482"/>
    <d v="2012-11-10T01:46:0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x v="1"/>
    <x v="3"/>
    <n v="1"/>
    <n v="42.553191489361701"/>
    <x v="483"/>
    <d v="2012-11-10T18:57:49"/>
  </r>
  <r>
    <n v="912"/>
    <s v="Triad a new album by James Murrell"/>
    <s v="My new album will be called Triad, an album of original music performed by me &amp; guest musical artists."/>
    <n v="3500"/>
    <n v="30"/>
    <x v="1"/>
    <x v="0"/>
    <x v="0"/>
    <n v="1355197047"/>
    <n v="1350009447"/>
    <b v="0"/>
    <n v="2"/>
    <b v="0"/>
    <x v="1"/>
    <x v="6"/>
    <n v="0.01"/>
    <n v="15"/>
    <x v="484"/>
    <d v="2012-12-11T03:37:27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x v="0"/>
    <n v="1351432428"/>
    <n v="1350050028"/>
    <b v="0"/>
    <n v="0"/>
    <b v="0"/>
    <x v="2"/>
    <x v="18"/>
    <n v="0"/>
    <n v="0"/>
    <x v="485"/>
    <d v="2012-10-28T13:53:48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x v="1"/>
    <x v="1"/>
    <n v="1.04"/>
    <n v="66.369426751592357"/>
    <x v="486"/>
    <d v="2012-11-22T22:00:00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x v="0"/>
    <x v="10"/>
    <n v="1"/>
    <n v="192.30769230769232"/>
    <x v="487"/>
    <d v="2012-11-04T19:04:4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x v="0"/>
    <n v="1352994052"/>
    <n v="1350398452"/>
    <b v="0"/>
    <n v="0"/>
    <b v="0"/>
    <x v="2"/>
    <x v="4"/>
    <n v="0"/>
    <n v="0"/>
    <x v="488"/>
    <d v="2012-11-15T15:40:5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x v="3"/>
    <x v="7"/>
    <n v="6.74"/>
    <n v="70.848739495798313"/>
    <x v="489"/>
    <d v="2012-11-18T01:17:2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x v="1"/>
    <x v="3"/>
    <n v="1.35"/>
    <n v="51.96153846153846"/>
    <x v="490"/>
    <d v="2012-11-27T12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x v="1"/>
    <x v="1"/>
    <n v="1.17"/>
    <n v="61.578947368421055"/>
    <x v="491"/>
    <d v="2012-11-26T04:59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x v="1"/>
    <x v="3"/>
    <n v="1.02"/>
    <n v="66.826086956521735"/>
    <x v="492"/>
    <d v="2012-12-22T21:30:32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x v="0"/>
    <x v="10"/>
    <n v="1.08"/>
    <n v="58.170731707317074"/>
    <x v="493"/>
    <d v="2012-11-15T00:00:00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x v="0"/>
    <n v="1354123908"/>
    <n v="1351528308"/>
    <b v="0"/>
    <n v="0"/>
    <b v="0"/>
    <x v="1"/>
    <x v="3"/>
    <n v="0"/>
    <n v="0"/>
    <x v="494"/>
    <d v="2012-11-28T17:31:4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x v="3"/>
    <x v="7"/>
    <n v="2.2599999999999998"/>
    <n v="118.6144"/>
    <x v="495"/>
    <d v="2012-11-29T23:54:5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x v="2"/>
    <x v="14"/>
    <n v="1.23"/>
    <n v="25.347107438016529"/>
    <x v="496"/>
    <d v="2012-11-30T10:00:00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x v="0"/>
    <x v="10"/>
    <n v="1.06"/>
    <n v="56.666666666666664"/>
    <x v="497"/>
    <d v="2012-12-07T23:3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x v="0"/>
    <n v="1354699421"/>
    <n v="1352107421"/>
    <b v="0"/>
    <n v="70"/>
    <b v="0"/>
    <x v="0"/>
    <x v="2"/>
    <n v="0.23"/>
    <n v="39.228571428571428"/>
    <x v="498"/>
    <d v="2012-12-05T09:23:41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x v="0"/>
    <n v="1354919022"/>
    <n v="1352327022"/>
    <b v="0"/>
    <n v="11"/>
    <b v="0"/>
    <x v="4"/>
    <x v="9"/>
    <n v="0.01"/>
    <n v="23.181818181818183"/>
    <x v="499"/>
    <d v="2012-12-07T22:23:4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x v="1"/>
    <x v="8"/>
    <n v="1.06"/>
    <n v="23.117647058823529"/>
    <x v="500"/>
    <d v="2012-12-24T23:47:3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x v="1"/>
    <x v="12"/>
    <n v="1.32"/>
    <n v="74.149532710280369"/>
    <x v="501"/>
    <d v="2012-12-18T14:2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x v="6"/>
    <x v="15"/>
    <n v="1.04"/>
    <n v="52"/>
    <x v="502"/>
    <d v="2012-12-07T02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x v="1"/>
    <x v="3"/>
    <n v="2.0299999999999998"/>
    <n v="47.676470588235297"/>
    <x v="503"/>
    <d v="2012-12-31T18:00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x v="1"/>
    <x v="12"/>
    <n v="1"/>
    <n v="156.77333333333334"/>
    <x v="504"/>
    <d v="2012-12-13T22:17:32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x v="2"/>
    <x v="14"/>
    <n v="1.02"/>
    <n v="82.516129032258064"/>
    <x v="505"/>
    <d v="2012-12-13T22:58:23"/>
  </r>
  <r>
    <n v="919"/>
    <s v="Jazz CD:  Out of The Blue"/>
    <s v="Cool jazz with a New Orleans flavor."/>
    <n v="20000"/>
    <n v="100"/>
    <x v="1"/>
    <x v="0"/>
    <x v="0"/>
    <n v="1355930645"/>
    <n v="1352906645"/>
    <b v="0"/>
    <n v="1"/>
    <b v="0"/>
    <x v="1"/>
    <x v="6"/>
    <n v="0.01"/>
    <n v="100"/>
    <x v="506"/>
    <d v="2012-12-19T15:24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x v="1"/>
    <x v="1"/>
    <n v="1.38"/>
    <n v="98.990430622009569"/>
    <x v="507"/>
    <d v="2012-12-15T15:36:1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x v="1"/>
    <x v="3"/>
    <n v="1.45"/>
    <n v="70.5289837398374"/>
    <x v="508"/>
    <d v="2012-12-15T18:52:08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x v="1"/>
    <x v="1"/>
    <n v="2.72"/>
    <n v="48.544642857142854"/>
    <x v="509"/>
    <d v="2012-12-15T22:11:5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x v="0"/>
    <n v="1358361197"/>
    <n v="1353177197"/>
    <b v="0"/>
    <n v="2"/>
    <b v="0"/>
    <x v="1"/>
    <x v="6"/>
    <n v="0.02"/>
    <n v="22.5"/>
    <x v="510"/>
    <d v="2013-01-16T18:33:1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x v="6"/>
    <x v="15"/>
    <n v="1.89"/>
    <n v="31.209370860927152"/>
    <x v="511"/>
    <d v="2012-12-20T11:58:4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x v="2"/>
    <x v="14"/>
    <n v="2.38"/>
    <n v="33.055555555555557"/>
    <x v="512"/>
    <d v="2012-12-06T01:18:3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x v="6"/>
    <x v="13"/>
    <n v="1.0900000000000001"/>
    <n v="73.032980769230775"/>
    <x v="513"/>
    <d v="2012-12-26T20:04:1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x v="1"/>
    <n v="1359434672"/>
    <n v="1354250672"/>
    <b v="0"/>
    <n v="147"/>
    <b v="0"/>
    <x v="0"/>
    <x v="2"/>
    <n v="0.5"/>
    <n v="51.224489795918366"/>
    <x v="514"/>
    <d v="2013-01-29T04:44:32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x v="1"/>
    <x v="1"/>
    <n v="1.18"/>
    <n v="47.2"/>
    <x v="515"/>
    <d v="2013-01-09T08:48:5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x v="1"/>
    <x v="1"/>
    <n v="1.1000000000000001"/>
    <n v="50"/>
    <x v="516"/>
    <d v="2013-01-02T20:59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x v="2"/>
    <x v="14"/>
    <n v="1.56"/>
    <n v="36.530201342281877"/>
    <x v="517"/>
    <d v="2013-01-14T21:20:00"/>
  </r>
  <r>
    <n v="2761"/>
    <s v="Learn U.S. Geography: Dreaming my way across The U.S."/>
    <s v="Help me give away 500 copies of my picture book so more kids will know US geography!"/>
    <n v="5000"/>
    <n v="36"/>
    <x v="1"/>
    <x v="0"/>
    <x v="0"/>
    <n v="1357176693"/>
    <n v="1354584693"/>
    <b v="0"/>
    <n v="4"/>
    <b v="0"/>
    <x v="2"/>
    <x v="18"/>
    <n v="0.01"/>
    <n v="9"/>
    <x v="518"/>
    <d v="2013-01-03T01:31:33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x v="1"/>
    <x v="20"/>
    <n v="1.1200000000000001"/>
    <n v="23.963127962085309"/>
    <x v="519"/>
    <d v="2013-01-07T0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x v="2"/>
    <x v="14"/>
    <n v="1.04"/>
    <n v="42.346938775510203"/>
    <x v="520"/>
    <d v="2013-01-05T17:58:4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x v="0"/>
    <n v="1357432638"/>
    <n v="1354840638"/>
    <b v="0"/>
    <n v="7"/>
    <b v="0"/>
    <x v="4"/>
    <x v="9"/>
    <n v="0.01"/>
    <n v="3"/>
    <x v="521"/>
    <d v="2013-01-06T00:37:1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x v="2"/>
    <x v="17"/>
    <n v="1.25"/>
    <n v="23.172839506172838"/>
    <x v="522"/>
    <d v="2012-12-28T19:51:0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x v="0"/>
    <n v="1357934424"/>
    <n v="1355342424"/>
    <b v="0"/>
    <n v="11"/>
    <b v="0"/>
    <x v="4"/>
    <x v="9"/>
    <n v="0"/>
    <n v="50.909090909090907"/>
    <x v="523"/>
    <d v="2013-01-11T20:00: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x v="0"/>
    <n v="1359738000"/>
    <n v="1355489140"/>
    <b v="0"/>
    <n v="0"/>
    <b v="0"/>
    <x v="2"/>
    <x v="18"/>
    <n v="0"/>
    <n v="0"/>
    <x v="524"/>
    <d v="2013-02-01T17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x v="1"/>
    <x v="3"/>
    <n v="1.28"/>
    <n v="129.1139240506329"/>
    <x v="525"/>
    <d v="2013-01-13T22:48:33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x v="0"/>
    <x v="0"/>
    <n v="1.1399999999999999"/>
    <n v="161.25517890772127"/>
    <x v="526"/>
    <d v="2013-02-01T18:25:3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x v="1"/>
    <x v="1"/>
    <n v="1.46"/>
    <n v="65.214642857142863"/>
    <x v="527"/>
    <d v="2013-01-20T17:21:20"/>
  </r>
  <r>
    <n v="2158"/>
    <s v="PerfectGolf"/>
    <s v="A next generation golf game with a course designer and a massively multiplayer online tour. Join the fun and help us create it"/>
    <n v="300000"/>
    <n v="19770.11"/>
    <x v="1"/>
    <x v="0"/>
    <x v="0"/>
    <n v="1360009774"/>
    <n v="1356121774"/>
    <b v="0"/>
    <n v="311"/>
    <b v="0"/>
    <x v="4"/>
    <x v="9"/>
    <n v="7.0000000000000007E-2"/>
    <n v="63.569485530546629"/>
    <x v="528"/>
    <d v="2013-02-04T20:29:3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x v="1"/>
    <x v="3"/>
    <n v="1.07"/>
    <n v="53.522727272727273"/>
    <x v="529"/>
    <d v="2013-01-26T05:09:3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x v="1"/>
    <x v="1"/>
    <n v="1.25"/>
    <n v="44.205882352941174"/>
    <x v="530"/>
    <d v="2013-01-26T22:54: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x v="0"/>
    <x v="10"/>
    <n v="1"/>
    <n v="100"/>
    <x v="531"/>
    <d v="2013-01-24T18:38:3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x v="1"/>
    <x v="1"/>
    <n v="1.44"/>
    <n v="92.547820512820508"/>
    <x v="532"/>
    <d v="2013-02-01T01:08:59"/>
  </r>
  <r>
    <n v="876"/>
    <s v="Sound Of Dobells"/>
    <s v="What was the greatest record shop ever?  DOBELLS!"/>
    <n v="3152"/>
    <n v="1286"/>
    <x v="1"/>
    <x v="1"/>
    <x v="1"/>
    <n v="1359978927"/>
    <n v="1357127727"/>
    <b v="0"/>
    <n v="45"/>
    <b v="0"/>
    <x v="1"/>
    <x v="6"/>
    <n v="0.41"/>
    <n v="28.577777777777779"/>
    <x v="533"/>
    <d v="2013-02-04T11:55: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x v="1"/>
    <x v="20"/>
    <n v="3.83"/>
    <n v="15.035357142857142"/>
    <x v="534"/>
    <d v="2013-01-16T20:19:2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x v="1"/>
    <x v="1"/>
    <n v="1.0900000000000001"/>
    <n v="132.85714285714286"/>
    <x v="535"/>
    <d v="2013-01-21T07:59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x v="1"/>
    <x v="1"/>
    <n v="1.52"/>
    <n v="27.606060606060606"/>
    <x v="536"/>
    <d v="2013-03-01T13:58:00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x v="0"/>
    <x v="0"/>
    <n v="1.1100000000000001"/>
    <n v="42.517361111111114"/>
    <x v="537"/>
    <d v="2013-02-07T22:40:0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x v="1"/>
    <x v="1"/>
    <n v="1.05"/>
    <n v="38.888888888888886"/>
    <x v="538"/>
    <d v="2013-02-28T21:25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x v="0"/>
    <n v="1360795069"/>
    <n v="1358203069"/>
    <b v="0"/>
    <n v="15"/>
    <b v="0"/>
    <x v="1"/>
    <x v="6"/>
    <n v="0.11"/>
    <n v="21.8"/>
    <x v="539"/>
    <d v="2013-02-13T22:37:4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x v="0"/>
    <n v="1361750369"/>
    <n v="1358294369"/>
    <b v="0"/>
    <n v="0"/>
    <b v="0"/>
    <x v="2"/>
    <x v="4"/>
    <n v="0"/>
    <n v="0"/>
    <x v="540"/>
    <d v="2013-02-24T23:59:29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x v="2"/>
    <x v="17"/>
    <n v="1.08"/>
    <n v="149.46417445482865"/>
    <x v="541"/>
    <d v="2013-02-15T14:21:49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x v="2"/>
    <x v="17"/>
    <n v="1.63"/>
    <n v="34.871794871794869"/>
    <x v="542"/>
    <d v="2013-02-16T15:52:38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x v="1"/>
    <x v="8"/>
    <n v="1.1299999999999999"/>
    <n v="109.96308108108107"/>
    <x v="543"/>
    <d v="2013-02-24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x v="1"/>
    <x v="3"/>
    <n v="1.1499999999999999"/>
    <n v="57.520187499999999"/>
    <x v="544"/>
    <d v="2013-02-24T09:09:1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x v="1"/>
    <x v="3"/>
    <n v="1.07"/>
    <n v="48.454545454545453"/>
    <x v="545"/>
    <d v="2013-03-11T18:02:2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x v="2"/>
    <x v="14"/>
    <n v="1.03"/>
    <n v="77.271186440677965"/>
    <x v="546"/>
    <d v="2013-02-24T21:04:32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x v="1"/>
    <x v="1"/>
    <n v="1.05"/>
    <n v="58.370370370370374"/>
    <x v="547"/>
    <d v="2013-03-08T15:42: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x v="1"/>
    <x v="1"/>
    <n v="2.63"/>
    <n v="42"/>
    <x v="548"/>
    <d v="2013-03-02T07:59: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x v="1"/>
    <x v="1"/>
    <n v="1.81"/>
    <n v="31.142758620689655"/>
    <x v="549"/>
    <d v="2013-02-28T14:15:1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x v="1"/>
    <x v="8"/>
    <n v="1.1100000000000001"/>
    <n v="61.029411764705884"/>
    <x v="550"/>
    <d v="2013-03-01T18:01:0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x v="0"/>
    <x v="0"/>
    <n v="3.85"/>
    <n v="32.095833333333331"/>
    <x v="551"/>
    <d v="2013-03-01T19:59:48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x v="2"/>
    <x v="14"/>
    <n v="1.25"/>
    <n v="38.553846153846152"/>
    <x v="552"/>
    <d v="2013-03-01T05:59:00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x v="1"/>
    <x v="1"/>
    <n v="2"/>
    <n v="182.12727272727273"/>
    <x v="553"/>
    <d v="2013-02-17T19:25:2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x v="1"/>
    <x v="3"/>
    <n v="1.07"/>
    <n v="59.817476635514019"/>
    <x v="554"/>
    <d v="2013-03-09T23:42:1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x v="2"/>
    <x v="14"/>
    <n v="1.34"/>
    <n v="31.80952380952381"/>
    <x v="555"/>
    <d v="2013-03-11T00:00:00"/>
  </r>
  <r>
    <n v="932"/>
    <s v="Mandy Harvey Christmas Album"/>
    <s v="Help me to create my 3rd album, a Christmas CD with 16 Holiday/Original favorites!"/>
    <n v="9500"/>
    <n v="1381"/>
    <x v="1"/>
    <x v="0"/>
    <x v="0"/>
    <n v="1363990545"/>
    <n v="1360106145"/>
    <b v="0"/>
    <n v="30"/>
    <b v="0"/>
    <x v="1"/>
    <x v="6"/>
    <n v="0.15"/>
    <n v="46.033333333333331"/>
    <x v="556"/>
    <d v="2013-03-22T22:15:4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x v="0"/>
    <n v="1362711728"/>
    <n v="1360119728"/>
    <b v="0"/>
    <n v="13"/>
    <b v="0"/>
    <x v="2"/>
    <x v="18"/>
    <n v="0.14000000000000001"/>
    <n v="43.846153846153847"/>
    <x v="557"/>
    <d v="2013-03-08T03:02:08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x v="0"/>
    <x v="10"/>
    <n v="1.55"/>
    <n v="96.708333333333329"/>
    <x v="558"/>
    <d v="2013-03-03T19:11:1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x v="1"/>
    <x v="20"/>
    <n v="1.33"/>
    <n v="27.301369863013697"/>
    <x v="559"/>
    <d v="2013-03-09T07:28:39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x v="0"/>
    <x v="0"/>
    <n v="1.19"/>
    <n v="61.496215139442228"/>
    <x v="560"/>
    <d v="2013-03-19T16:42:15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x v="3"/>
    <x v="7"/>
    <n v="9.2200000000000006"/>
    <n v="192.38876826722338"/>
    <x v="561"/>
    <d v="2013-03-09T21:08:19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x v="3"/>
    <x v="7"/>
    <n v="2.09"/>
    <n v="131.98948616600788"/>
    <x v="562"/>
    <d v="2013-03-10T18:07:3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x v="0"/>
    <x v="0"/>
    <n v="1.0900000000000001"/>
    <n v="121.28148148148148"/>
    <x v="563"/>
    <d v="2013-03-25T18:35:2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x v="1"/>
    <x v="3"/>
    <n v="1.1100000000000001"/>
    <n v="115.3125"/>
    <x v="564"/>
    <d v="2013-03-10T22:38:2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x v="3"/>
    <x v="7"/>
    <n v="9.7799999999999994"/>
    <n v="21.640147492625371"/>
    <x v="565"/>
    <d v="2013-03-13T2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x v="4"/>
    <x v="19"/>
    <n v="18.57"/>
    <n v="149.03451043338683"/>
    <x v="566"/>
    <d v="2013-03-26T08:23:59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x v="0"/>
    <x v="0"/>
    <n v="1.39"/>
    <n v="65.756363636363631"/>
    <x v="567"/>
    <d v="2013-03-16T18:27:47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x v="1"/>
    <x v="1"/>
    <n v="2.11"/>
    <n v="95.931818181818187"/>
    <x v="568"/>
    <d v="2013-03-11T04:00:00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x v="1"/>
    <x v="1"/>
    <n v="1.1299999999999999"/>
    <n v="66.470588235294116"/>
    <x v="569"/>
    <d v="2013-02-23T08:09:0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x v="3"/>
    <x v="7"/>
    <n v="11.32"/>
    <n v="80.727532097004286"/>
    <x v="570"/>
    <d v="2013-04-20T03:38:2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x v="3"/>
    <x v="7"/>
    <n v="78.14"/>
    <n v="88.601680840609291"/>
    <x v="571"/>
    <d v="2013-03-25T04:08:5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x v="1"/>
    <x v="3"/>
    <n v="4.29"/>
    <n v="64.816470588235291"/>
    <x v="572"/>
    <d v="2013-03-21T18:03:3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x v="1"/>
    <x v="1"/>
    <n v="1.08"/>
    <n v="60.65625"/>
    <x v="573"/>
    <d v="2013-03-22T11:37:0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x v="2"/>
    <x v="17"/>
    <n v="1.48"/>
    <n v="35.44"/>
    <x v="574"/>
    <d v="2013-04-07T20:52:1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x v="3"/>
    <x v="7"/>
    <n v="14.36"/>
    <n v="74.107684365781708"/>
    <x v="575"/>
    <d v="2013-03-23T22:42:41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x v="1"/>
    <x v="3"/>
    <n v="1"/>
    <n v="600"/>
    <x v="576"/>
    <d v="2013-03-29T22:54:52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x v="0"/>
    <x v="0"/>
    <n v="2.83"/>
    <n v="49.880281690140848"/>
    <x v="577"/>
    <d v="2013-03-26T23:55:5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x v="1"/>
    <x v="12"/>
    <n v="1.61"/>
    <n v="41.04081632653061"/>
    <x v="578"/>
    <d v="2013-03-28T05:04:3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x v="1"/>
    <n v="1364041163"/>
    <n v="1361884763"/>
    <b v="0"/>
    <n v="1"/>
    <b v="0"/>
    <x v="0"/>
    <x v="2"/>
    <n v="0"/>
    <n v="5"/>
    <x v="579"/>
    <d v="2013-03-23T12:19:23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x v="0"/>
    <x v="0"/>
    <n v="2.93"/>
    <n v="36.612499999999997"/>
    <x v="580"/>
    <d v="2013-03-20T19:05:33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x v="4"/>
    <x v="19"/>
    <n v="1.69"/>
    <n v="32.81666666666667"/>
    <x v="581"/>
    <d v="2013-04-02T15:52:45"/>
  </r>
  <r>
    <n v="511"/>
    <s v="Stuck On An Eyeland"/>
    <s v="A project that incorporates animation and comic art into a relevant story. 4 boys, 1 eyeland, and a whole lot of drama!!!"/>
    <n v="5000"/>
    <n v="150"/>
    <x v="1"/>
    <x v="0"/>
    <x v="0"/>
    <n v="1365228982"/>
    <n v="1362640582"/>
    <b v="0"/>
    <n v="5"/>
    <b v="0"/>
    <x v="0"/>
    <x v="2"/>
    <n v="0.03"/>
    <n v="30"/>
    <x v="582"/>
    <d v="2013-04-06T06:16:22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x v="1"/>
    <x v="3"/>
    <n v="1.1599999999999999"/>
    <n v="31"/>
    <x v="583"/>
    <d v="2013-04-16T19:00:00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x v="1"/>
    <x v="1"/>
    <n v="1.1499999999999999"/>
    <n v="39.31"/>
    <x v="584"/>
    <d v="2013-04-09T06:3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x v="0"/>
    <n v="1365448657"/>
    <n v="1362860257"/>
    <b v="0"/>
    <n v="3"/>
    <b v="0"/>
    <x v="1"/>
    <x v="6"/>
    <n v="0.12"/>
    <n v="346.66666666666669"/>
    <x v="585"/>
    <d v="2013-04-08T19:17:37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x v="2"/>
    <x v="17"/>
    <n v="1.0900000000000001"/>
    <n v="28.937999999999999"/>
    <x v="586"/>
    <d v="2013-04-10T15:54:3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x v="2"/>
    <x v="14"/>
    <n v="1.01"/>
    <n v="72.428571428571431"/>
    <x v="587"/>
    <d v="2013-04-12T01:01:27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x v="1"/>
    <x v="3"/>
    <n v="1.29"/>
    <n v="99.382239382239376"/>
    <x v="588"/>
    <d v="2013-04-29T04:02:2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x v="0"/>
    <x v="0"/>
    <n v="1.1200000000000001"/>
    <n v="61.301369863013697"/>
    <x v="589"/>
    <d v="2013-04-14T21:03:52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x v="3"/>
    <x v="7"/>
    <n v="1.7"/>
    <n v="67.417903225806455"/>
    <x v="590"/>
    <d v="2013-04-22T12:59:3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x v="3"/>
    <x v="7"/>
    <n v="1.53"/>
    <n v="138.49458483754512"/>
    <x v="591"/>
    <d v="2013-04-17T18:15:4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x v="0"/>
    <x v="0"/>
    <n v="1.08"/>
    <n v="117.84759124087591"/>
    <x v="592"/>
    <d v="2013-05-05T17:00: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x v="0"/>
    <x v="0"/>
    <n v="1.03"/>
    <n v="86.84882352941176"/>
    <x v="593"/>
    <d v="2013-05-01T04:59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x v="1"/>
    <x v="1"/>
    <n v="1.04"/>
    <n v="46.133333333333333"/>
    <x v="594"/>
    <d v="2013-04-22T21:00:00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x v="0"/>
    <x v="10"/>
    <n v="1.1499999999999999"/>
    <n v="85.957446808510639"/>
    <x v="595"/>
    <d v="2013-04-23T05:01:12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x v="0"/>
    <x v="0"/>
    <n v="1"/>
    <n v="202.42307692307693"/>
    <x v="596"/>
    <d v="2013-04-08T04:33:00"/>
  </r>
  <r>
    <n v="2134"/>
    <s v="Prehistoric Landing"/>
    <s v="1st person Action Survivalist Rpg game. You get sent to a deadly Island to die not knowing that your not alone on the island."/>
    <n v="6000"/>
    <n v="104"/>
    <x v="1"/>
    <x v="0"/>
    <x v="0"/>
    <n v="1367097391"/>
    <n v="1364505391"/>
    <b v="0"/>
    <n v="3"/>
    <b v="0"/>
    <x v="4"/>
    <x v="9"/>
    <n v="0.02"/>
    <n v="34.666666666666664"/>
    <x v="597"/>
    <d v="2013-04-27T21:16:3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x v="0"/>
    <x v="10"/>
    <n v="2.4700000000000002"/>
    <n v="78.723404255319153"/>
    <x v="598"/>
    <d v="2013-05-31T14:42:5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x v="0"/>
    <n v="1367444557"/>
    <n v="1364852557"/>
    <b v="0"/>
    <n v="15"/>
    <b v="0"/>
    <x v="2"/>
    <x v="4"/>
    <n v="0.25"/>
    <n v="46.733333333333334"/>
    <x v="599"/>
    <d v="2013-05-01T21:42:37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x v="1"/>
    <x v="3"/>
    <n v="1"/>
    <n v="27.272727272727273"/>
    <x v="600"/>
    <d v="2013-04-15T22:16:3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x v="2"/>
    <x v="14"/>
    <n v="1.79"/>
    <n v="53.729729729729726"/>
    <x v="601"/>
    <d v="2013-05-03T13:44:05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x v="6"/>
    <x v="13"/>
    <n v="1.0900000000000001"/>
    <n v="88.588631921824103"/>
    <x v="602"/>
    <d v="2013-05-04T13:26:4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x v="0"/>
    <n v="1367676034"/>
    <n v="1365084034"/>
    <b v="0"/>
    <n v="21"/>
    <b v="0"/>
    <x v="1"/>
    <x v="6"/>
    <n v="0.24"/>
    <n v="34.761904761904759"/>
    <x v="603"/>
    <d v="2013-05-04T14:00:34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x v="1"/>
    <x v="1"/>
    <n v="1.22"/>
    <n v="85.5"/>
    <x v="604"/>
    <d v="2013-05-06T07:00:55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x v="1"/>
    <x v="1"/>
    <n v="1.04"/>
    <n v="56.412162162162161"/>
    <x v="605"/>
    <d v="2013-05-06T19:12:16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x v="1"/>
    <x v="3"/>
    <n v="1.03"/>
    <n v="77.352941176470594"/>
    <x v="606"/>
    <d v="2013-05-07T15:33: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x v="1"/>
    <x v="3"/>
    <n v="1"/>
    <n v="48.07692307692308"/>
    <x v="607"/>
    <d v="2013-05-09T02:27:33"/>
  </r>
  <r>
    <n v="2763"/>
    <s v="My Christmas Star"/>
    <s v="How Santa finds childrens homes without getting lost by following certain stars."/>
    <n v="39400"/>
    <n v="90"/>
    <x v="1"/>
    <x v="0"/>
    <x v="0"/>
    <n v="1369403684"/>
    <n v="1365515684"/>
    <b v="0"/>
    <n v="3"/>
    <b v="0"/>
    <x v="2"/>
    <x v="18"/>
    <n v="0"/>
    <n v="30"/>
    <x v="608"/>
    <d v="2013-05-24T13:54:4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x v="1"/>
    <x v="3"/>
    <n v="1.34"/>
    <n v="62.38"/>
    <x v="609"/>
    <d v="2013-05-09T16:33:59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x v="0"/>
    <x v="22"/>
    <n v="1.1000000000000001"/>
    <n v="41.68181818181818"/>
    <x v="610"/>
    <d v="2013-05-11T01:22:24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x v="6"/>
    <x v="15"/>
    <n v="1.1399999999999999"/>
    <n v="77.335806451612896"/>
    <x v="611"/>
    <d v="2013-05-06T16:51: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x v="0"/>
    <x v="0"/>
    <n v="1.2"/>
    <n v="46.8828125"/>
    <x v="612"/>
    <d v="2013-05-01T00:01:00"/>
  </r>
  <r>
    <n v="458"/>
    <s v="DE_dust2: Hacker's Wrath"/>
    <s v="An animated parody of the game, Counter-Strike. The sequel to the very popular Counter-Strike: DE_dust2. Hacker is back!"/>
    <n v="10000"/>
    <n v="821"/>
    <x v="1"/>
    <x v="1"/>
    <x v="1"/>
    <n v="1368550060"/>
    <n v="1365958060"/>
    <b v="0"/>
    <n v="49"/>
    <b v="0"/>
    <x v="0"/>
    <x v="2"/>
    <n v="0.08"/>
    <n v="16.755102040816325"/>
    <x v="613"/>
    <d v="2013-05-14T16:47:4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x v="0"/>
    <x v="0"/>
    <n v="1.02"/>
    <n v="104.82352941176471"/>
    <x v="614"/>
    <d v="2013-05-17T03:59:00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x v="1"/>
    <n v="1368792499"/>
    <n v="1366200499"/>
    <b v="0"/>
    <n v="125"/>
    <b v="0"/>
    <x v="0"/>
    <x v="2"/>
    <n v="0.22"/>
    <n v="66.520080000000007"/>
    <x v="615"/>
    <d v="2013-05-17T12:08: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x v="1"/>
    <x v="1"/>
    <n v="1.0900000000000001"/>
    <n v="75.384615384615387"/>
    <x v="616"/>
    <d v="2013-05-07T04:59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x v="2"/>
    <x v="14"/>
    <n v="1.02"/>
    <n v="37.466029411764708"/>
    <x v="617"/>
    <d v="2013-05-20T00:41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x v="3"/>
    <x v="7"/>
    <n v="1.21"/>
    <n v="55.806451612903224"/>
    <x v="618"/>
    <d v="2013-05-23T04:07:2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x v="3"/>
    <x v="7"/>
    <n v="1.48"/>
    <n v="91.82989803350327"/>
    <x v="619"/>
    <d v="2013-05-23T15:38: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x v="1"/>
    <x v="1"/>
    <n v="1.02"/>
    <n v="88.037643678160919"/>
    <x v="620"/>
    <d v="2013-05-24T00:30:3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x v="3"/>
    <x v="7"/>
    <n v="1.91"/>
    <n v="86.163845492085343"/>
    <x v="621"/>
    <d v="2013-05-31T12:00:00"/>
  </r>
  <r>
    <n v="1569"/>
    <s v="to be removed (Canceled)"/>
    <s v="to be removed"/>
    <n v="30000"/>
    <n v="0"/>
    <x v="2"/>
    <x v="0"/>
    <x v="0"/>
    <n v="1369498714"/>
    <n v="1366906714"/>
    <b v="0"/>
    <n v="0"/>
    <b v="0"/>
    <x v="2"/>
    <x v="5"/>
    <n v="0"/>
    <n v="0"/>
    <x v="622"/>
    <d v="2013-05-25T16:18:3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x v="3"/>
    <x v="7"/>
    <n v="1.18"/>
    <n v="97.191780821917803"/>
    <x v="623"/>
    <d v="2013-05-28T00:00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x v="1"/>
    <x v="8"/>
    <n v="1.03"/>
    <n v="43.621621621621621"/>
    <x v="624"/>
    <d v="2013-05-31T17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x v="6"/>
    <x v="13"/>
    <n v="3.51"/>
    <n v="71.237487309644663"/>
    <x v="625"/>
    <d v="2013-05-27T06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x v="1"/>
    <x v="3"/>
    <n v="1.3"/>
    <n v="28"/>
    <x v="626"/>
    <d v="2013-05-31T00:00:00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x v="0"/>
    <x v="0"/>
    <n v="1"/>
    <n v="110.06849315068493"/>
    <x v="627"/>
    <d v="2013-06-29T20:13:0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x v="2"/>
    <x v="17"/>
    <n v="11.82"/>
    <n v="29.187190495010373"/>
    <x v="628"/>
    <d v="2013-05-14T20:55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x v="1"/>
    <x v="1"/>
    <n v="4.97"/>
    <n v="51.720833333333331"/>
    <x v="629"/>
    <d v="2013-05-26T23:54:34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x v="0"/>
    <n v="1370470430"/>
    <n v="1367878430"/>
    <b v="0"/>
    <n v="13"/>
    <b v="0"/>
    <x v="0"/>
    <x v="2"/>
    <n v="0.01"/>
    <n v="11.76923076923077"/>
    <x v="630"/>
    <d v="2013-06-05T22:13:5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x v="0"/>
    <x v="0"/>
    <n v="1.06"/>
    <n v="72.482837528604122"/>
    <x v="631"/>
    <d v="2013-06-06T13:34:51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x v="2"/>
    <x v="14"/>
    <n v="1.02"/>
    <n v="141.42340425531913"/>
    <x v="632"/>
    <d v="2013-06-11T15:33:26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x v="1"/>
    <x v="3"/>
    <n v="1.27"/>
    <n v="48.846153846153847"/>
    <x v="633"/>
    <d v="2013-07-07T13:24:42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x v="0"/>
    <x v="10"/>
    <n v="1.1499999999999999"/>
    <n v="123.28571428571429"/>
    <x v="634"/>
    <d v="2013-06-02T18:03:12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x v="1"/>
    <x v="1"/>
    <n v="1.33"/>
    <n v="42.609200000000001"/>
    <x v="635"/>
    <d v="2013-06-08T00:01:14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x v="1"/>
    <n v="1370204367"/>
    <n v="1368476367"/>
    <b v="0"/>
    <n v="0"/>
    <b v="0"/>
    <x v="0"/>
    <x v="2"/>
    <n v="0"/>
    <n v="0"/>
    <x v="636"/>
    <d v="2013-06-02T20:19:27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x v="1"/>
    <x v="1"/>
    <n v="1.25"/>
    <n v="37.074074074074076"/>
    <x v="637"/>
    <d v="2013-06-05T00:00:32"/>
  </r>
  <r>
    <n v="1240"/>
    <s v="Message of Peace, Love &amp; Unity (Canceled)"/>
    <s v="Sharing positive vibes of Peace, Love &amp; Unity with the World through conscious Reggae Music!"/>
    <n v="8000"/>
    <n v="241"/>
    <x v="2"/>
    <x v="0"/>
    <x v="0"/>
    <n v="1373665860"/>
    <n v="1368579457"/>
    <b v="0"/>
    <n v="8"/>
    <b v="0"/>
    <x v="1"/>
    <x v="16"/>
    <n v="0.03"/>
    <n v="30.125"/>
    <x v="638"/>
    <d v="2013-07-12T21:51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x v="0"/>
    <x v="10"/>
    <n v="1.48"/>
    <n v="322.39130434782606"/>
    <x v="639"/>
    <d v="2013-06-06T19:32:37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x v="1"/>
    <n v="1369932825"/>
    <n v="1368723225"/>
    <b v="0"/>
    <n v="0"/>
    <b v="0"/>
    <x v="4"/>
    <x v="9"/>
    <n v="0"/>
    <n v="0"/>
    <x v="640"/>
    <d v="2013-05-30T16:53:45"/>
  </r>
  <r>
    <n v="1493"/>
    <s v="The Great Grand Zeppelin Chase"/>
    <s v="Help illustrate the sequel to the bestselling _x000a_The Transylvania Flying Squad of Detectives"/>
    <n v="2400"/>
    <n v="0"/>
    <x v="1"/>
    <x v="0"/>
    <x v="0"/>
    <n v="1371415675"/>
    <n v="1368823675"/>
    <b v="0"/>
    <n v="0"/>
    <b v="0"/>
    <x v="2"/>
    <x v="4"/>
    <n v="0"/>
    <n v="0"/>
    <x v="641"/>
    <d v="2013-06-16T20:47: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x v="1"/>
    <n v="1371726258"/>
    <n v="1369134258"/>
    <b v="0"/>
    <n v="0"/>
    <b v="0"/>
    <x v="2"/>
    <x v="18"/>
    <n v="0"/>
    <n v="0"/>
    <x v="642"/>
    <d v="2013-06-20T11:04:18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x v="1"/>
    <x v="3"/>
    <n v="1.34"/>
    <n v="31.659810426540286"/>
    <x v="643"/>
    <d v="2013-06-21T03:31:3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x v="0"/>
    <n v="1372622280"/>
    <n v="1369246738"/>
    <b v="0"/>
    <n v="2"/>
    <b v="0"/>
    <x v="1"/>
    <x v="6"/>
    <n v="0.01"/>
    <n v="20"/>
    <x v="644"/>
    <d v="2013-06-30T19:58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x v="0"/>
    <n v="1373174903"/>
    <n v="1369286903"/>
    <b v="0"/>
    <n v="123"/>
    <b v="0"/>
    <x v="4"/>
    <x v="9"/>
    <n v="0.09"/>
    <n v="65.666666666666671"/>
    <x v="645"/>
    <d v="2013-07-07T05:28:2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x v="2"/>
    <x v="14"/>
    <n v="1.47"/>
    <n v="48.449664429530202"/>
    <x v="646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x v="1"/>
    <x v="1"/>
    <n v="1.31"/>
    <n v="96.08"/>
    <x v="647"/>
    <d v="2013-07-01T03:59:00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x v="4"/>
    <x v="19"/>
    <n v="12.12"/>
    <n v="27.226630727762803"/>
    <x v="648"/>
    <d v="2013-06-25T05:00:0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x v="3"/>
    <x v="7"/>
    <n v="4.21"/>
    <n v="164.90686274509804"/>
    <x v="649"/>
    <d v="2013-07-01T18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x v="1"/>
    <x v="3"/>
    <n v="1.1599999999999999"/>
    <n v="152.54385964912279"/>
    <x v="650"/>
    <d v="2013-07-02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x v="2"/>
    <x v="14"/>
    <n v="1.83"/>
    <n v="71.443218390804603"/>
    <x v="651"/>
    <d v="2013-07-05T00:56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x v="6"/>
    <x v="13"/>
    <n v="1.31"/>
    <n v="50.531468531468533"/>
    <x v="652"/>
    <d v="2013-07-13T18:00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x v="0"/>
    <x v="10"/>
    <n v="1.73"/>
    <n v="86.666666666666671"/>
    <x v="653"/>
    <d v="2013-07-08T00:26:21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x v="3"/>
    <x v="7"/>
    <n v="3.47"/>
    <n v="29.310782241014799"/>
    <x v="654"/>
    <d v="2013-07-13T21:35:2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x v="1"/>
    <x v="1"/>
    <n v="1.03"/>
    <n v="88.325937499999995"/>
    <x v="655"/>
    <d v="2013-07-03T04:59:00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x v="1"/>
    <x v="1"/>
    <n v="1.04"/>
    <n v="86.666666666666671"/>
    <x v="656"/>
    <d v="2013-07-10T16:52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x v="1"/>
    <x v="1"/>
    <n v="1.05"/>
    <n v="42.02"/>
    <x v="657"/>
    <d v="2013-07-11T20:01:43"/>
  </r>
  <r>
    <n v="1497"/>
    <s v="Daddy"/>
    <s v="After 25 years apart, a father and son's reunion is less magical and more explosive as the revelations come out and the gloves come off"/>
    <n v="15000"/>
    <n v="1"/>
    <x v="1"/>
    <x v="0"/>
    <x v="0"/>
    <n v="1375299780"/>
    <n v="1371655522"/>
    <b v="0"/>
    <n v="1"/>
    <b v="0"/>
    <x v="2"/>
    <x v="4"/>
    <n v="0"/>
    <n v="1"/>
    <x v="658"/>
    <d v="2013-07-31T19:43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x v="3"/>
    <x v="7"/>
    <n v="3.75"/>
    <n v="186.81393034825871"/>
    <x v="659"/>
    <d v="2013-08-19T08:01:09"/>
  </r>
  <r>
    <n v="1066"/>
    <s v="So I'm A Dark Lord"/>
    <s v="A parody of old school RPGs where you are a new Dark Lord on a quest to amass monsters and allies on your side."/>
    <n v="150000"/>
    <n v="5051"/>
    <x v="1"/>
    <x v="0"/>
    <x v="0"/>
    <n v="1375657582"/>
    <n v="1371769582"/>
    <b v="0"/>
    <n v="148"/>
    <b v="0"/>
    <x v="4"/>
    <x v="9"/>
    <n v="0.03"/>
    <n v="34.128378378378379"/>
    <x v="660"/>
    <d v="2013-08-04T23:06:22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x v="6"/>
    <x v="15"/>
    <n v="1.1399999999999999"/>
    <n v="82.608695652173907"/>
    <x v="661"/>
    <d v="2013-07-22T20:09: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x v="1"/>
    <x v="1"/>
    <n v="1.02"/>
    <n v="140.85534591194968"/>
    <x v="662"/>
    <d v="2013-07-24T14:02:38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x v="3"/>
    <x v="7"/>
    <n v="16.78"/>
    <n v="20.465926829268295"/>
    <x v="663"/>
    <d v="2013-07-25T16:21:28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x v="1"/>
    <x v="1"/>
    <n v="1.03"/>
    <n v="62.166666666666664"/>
    <x v="664"/>
    <d v="2013-07-26T01:30:3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x v="1"/>
    <x v="20"/>
    <n v="1.01"/>
    <n v="51.304347826086953"/>
    <x v="665"/>
    <d v="2013-07-27T01:27:16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x v="1"/>
    <x v="3"/>
    <n v="1.2"/>
    <n v="48.54854838709678"/>
    <x v="666"/>
    <d v="2013-08-02T01:49:5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x v="1"/>
    <x v="1"/>
    <n v="1.01"/>
    <n v="42.111111111111114"/>
    <x v="667"/>
    <d v="2013-08-27T16:31:29"/>
  </r>
  <r>
    <n v="436"/>
    <s v="Blinky"/>
    <s v="Blinky is the story of a naÃ¯ve simpleton who suddenly finds himself struggling to adapt to changes within his environment."/>
    <n v="1000"/>
    <n v="0"/>
    <x v="1"/>
    <x v="0"/>
    <x v="0"/>
    <n v="1375260113"/>
    <n v="1372668113"/>
    <b v="0"/>
    <n v="0"/>
    <b v="0"/>
    <x v="0"/>
    <x v="2"/>
    <n v="0"/>
    <n v="0"/>
    <x v="668"/>
    <d v="2013-07-31T08:41:5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x v="0"/>
    <n v="1375313577"/>
    <n v="1372721577"/>
    <b v="0"/>
    <n v="3"/>
    <b v="0"/>
    <x v="2"/>
    <x v="4"/>
    <n v="0.01"/>
    <n v="7"/>
    <x v="669"/>
    <d v="2013-07-31T23:32:5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x v="1"/>
    <x v="1"/>
    <n v="1.62"/>
    <n v="62.522107969151669"/>
    <x v="670"/>
    <d v="2013-08-07T20:49:4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x v="1"/>
    <x v="1"/>
    <n v="1.1100000000000001"/>
    <n v="104.72972972972973"/>
    <x v="671"/>
    <d v="2013-07-28T17:50:3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x v="1"/>
    <x v="8"/>
    <n v="1.1599999999999999"/>
    <n v="7.25"/>
    <x v="672"/>
    <d v="2013-07-30T02:32:4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x v="2"/>
    <x v="17"/>
    <n v="1.17"/>
    <n v="92.157795275590544"/>
    <x v="673"/>
    <d v="2013-07-26T17:00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x v="2"/>
    <x v="14"/>
    <n v="1.0900000000000001"/>
    <n v="43.64"/>
    <x v="674"/>
    <d v="2013-09-07T22:25:31"/>
  </r>
  <r>
    <n v="480"/>
    <s v="The CafÃ©"/>
    <s v="To court his muse, an artist must first outsmart her dog.  A short animated film collaboration by Dana and Terrence Masson."/>
    <n v="40000"/>
    <n v="7764"/>
    <x v="1"/>
    <x v="0"/>
    <x v="0"/>
    <n v="1376049615"/>
    <n v="1373457615"/>
    <b v="0"/>
    <n v="140"/>
    <b v="0"/>
    <x v="0"/>
    <x v="2"/>
    <n v="0.19"/>
    <n v="55.457142857142856"/>
    <x v="675"/>
    <d v="2013-08-09T12:00:15"/>
  </r>
  <r>
    <n v="506"/>
    <s v="Age of Spirit: The Battle in Heaven"/>
    <s v="A feature-length 3D animation that depicts what happened when the Son of the Morning rebelled against God."/>
    <n v="200000"/>
    <n v="250"/>
    <x v="1"/>
    <x v="0"/>
    <x v="0"/>
    <n v="1376140520"/>
    <n v="1373548520"/>
    <b v="0"/>
    <n v="1"/>
    <b v="0"/>
    <x v="0"/>
    <x v="2"/>
    <n v="0"/>
    <n v="250"/>
    <x v="676"/>
    <d v="2013-08-10T13:15:2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x v="6"/>
    <x v="13"/>
    <n v="1.27"/>
    <n v="96.300911854103347"/>
    <x v="677"/>
    <d v="2013-08-16T11:59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x v="1"/>
    <n v="1376563408"/>
    <n v="1373971408"/>
    <b v="0"/>
    <n v="1"/>
    <b v="0"/>
    <x v="2"/>
    <x v="4"/>
    <n v="0"/>
    <n v="5"/>
    <x v="678"/>
    <d v="2013-08-15T10:43:2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x v="6"/>
    <x v="15"/>
    <n v="1.1499999999999999"/>
    <n v="39.672727272727272"/>
    <x v="679"/>
    <d v="2013-08-18T15:00:00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x v="0"/>
    <n v="1377734091"/>
    <n v="1374882891"/>
    <b v="0"/>
    <n v="2"/>
    <b v="0"/>
    <x v="2"/>
    <x v="5"/>
    <n v="0.01"/>
    <n v="14"/>
    <x v="680"/>
    <d v="2013-08-28T23:54:5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x v="1"/>
    <x v="8"/>
    <n v="1.07"/>
    <n v="59.460317460317462"/>
    <x v="681"/>
    <d v="2013-09-26T10:46:5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x v="4"/>
    <x v="19"/>
    <n v="1.71"/>
    <n v="25.42547309833024"/>
    <x v="682"/>
    <d v="2013-09-03T04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x v="2"/>
    <x v="14"/>
    <n v="1.6"/>
    <n v="4.9230769230769234"/>
    <x v="683"/>
    <d v="2013-09-29T10:11:01"/>
  </r>
  <r>
    <n v="1095"/>
    <s v="Project Snowstorm"/>
    <s v="MMORPG with Real-Time Pet Battles, Expansive 3D World and Ranked Individual &amp; Guild PvP arenas all on your mobile device!"/>
    <n v="500000"/>
    <n v="25174"/>
    <x v="1"/>
    <x v="0"/>
    <x v="0"/>
    <n v="1377867220"/>
    <n v="1375275220"/>
    <b v="0"/>
    <n v="94"/>
    <b v="0"/>
    <x v="4"/>
    <x v="9"/>
    <n v="0.05"/>
    <n v="267.80851063829789"/>
    <x v="684"/>
    <d v="2013-08-30T12:53:40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x v="1"/>
    <x v="1"/>
    <n v="2.13"/>
    <n v="38.175462686567165"/>
    <x v="685"/>
    <d v="2013-08-31T14:40:1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x v="1"/>
    <n v="1377995523"/>
    <n v="1375403523"/>
    <b v="0"/>
    <n v="5"/>
    <b v="0"/>
    <x v="1"/>
    <x v="6"/>
    <n v="0"/>
    <n v="12.4"/>
    <x v="686"/>
    <d v="2013-09-01T00:32:03"/>
  </r>
  <r>
    <n v="2156"/>
    <s v="Beyond Black Space"/>
    <s v="Captain and manage your ship along with your crew in this deep space adventure! (PC/Linux/Mac)"/>
    <n v="56000"/>
    <n v="1493"/>
    <x v="1"/>
    <x v="0"/>
    <x v="0"/>
    <n v="1379363406"/>
    <n v="1375475406"/>
    <b v="0"/>
    <n v="83"/>
    <b v="0"/>
    <x v="4"/>
    <x v="9"/>
    <n v="0.03"/>
    <n v="17.987951807228917"/>
    <x v="687"/>
    <d v="2013-09-16T20:30:0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x v="6"/>
    <x v="15"/>
    <n v="1.0900000000000001"/>
    <n v="40.073529411764703"/>
    <x v="688"/>
    <d v="2013-08-23T19:04:2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x v="3"/>
    <x v="7"/>
    <n v="14.62"/>
    <n v="40.762081784386616"/>
    <x v="689"/>
    <d v="2013-09-06T19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x v="1"/>
    <x v="1"/>
    <n v="1"/>
    <n v="107.21428571428571"/>
    <x v="690"/>
    <d v="2013-09-06T03:59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x v="1"/>
    <x v="1"/>
    <n v="1.27"/>
    <n v="59.233333333333334"/>
    <x v="691"/>
    <d v="2013-09-10T03:59:00"/>
  </r>
  <r>
    <n v="2144"/>
    <s v="Project Starborn"/>
    <s v="A thousand community-built sandbox games (and more!) with a fully-customizable game engine."/>
    <n v="35500"/>
    <n v="607"/>
    <x v="1"/>
    <x v="0"/>
    <x v="0"/>
    <n v="1379164040"/>
    <n v="1376399240"/>
    <b v="0"/>
    <n v="24"/>
    <b v="0"/>
    <x v="4"/>
    <x v="9"/>
    <n v="0.02"/>
    <n v="25.291666666666668"/>
    <x v="692"/>
    <d v="2013-09-14T13:07:2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x v="2"/>
    <x v="17"/>
    <n v="1.1200000000000001"/>
    <n v="44.315789473684212"/>
    <x v="693"/>
    <d v="2013-09-13T17:28:12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x v="0"/>
    <n v="1379094980"/>
    <n v="1376502980"/>
    <b v="0"/>
    <n v="3"/>
    <b v="0"/>
    <x v="0"/>
    <x v="2"/>
    <n v="0"/>
    <n v="1"/>
    <x v="694"/>
    <d v="2013-09-13T17:56:2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x v="1"/>
    <x v="1"/>
    <n v="1.01"/>
    <n v="112.61111111111111"/>
    <x v="695"/>
    <d v="2013-09-15T21:1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x v="0"/>
    <x v="0"/>
    <n v="2.29"/>
    <n v="56.901438721136763"/>
    <x v="696"/>
    <d v="2013-09-19T18:08:4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x v="0"/>
    <n v="1381090870"/>
    <n v="1377030070"/>
    <b v="0"/>
    <n v="1"/>
    <b v="0"/>
    <x v="1"/>
    <x v="16"/>
    <n v="0.01"/>
    <n v="40"/>
    <x v="697"/>
    <d v="2013-10-06T20:21:10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x v="1"/>
    <x v="1"/>
    <n v="1.17"/>
    <n v="76.92307692307692"/>
    <x v="698"/>
    <d v="2013-09-20T20:17:27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x v="1"/>
    <x v="8"/>
    <n v="1.04"/>
    <n v="55.769230769230766"/>
    <x v="699"/>
    <d v="2013-10-01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x v="0"/>
    <n v="1382478278"/>
    <n v="1377294278"/>
    <b v="0"/>
    <n v="3"/>
    <b v="0"/>
    <x v="1"/>
    <x v="16"/>
    <n v="0.04"/>
    <n v="44"/>
    <x v="700"/>
    <d v="2013-10-22T21:44:3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x v="0"/>
    <n v="1378866867"/>
    <n v="1377570867"/>
    <b v="0"/>
    <n v="5"/>
    <b v="0"/>
    <x v="0"/>
    <x v="2"/>
    <n v="0.02"/>
    <n v="4.8"/>
    <x v="701"/>
    <d v="2013-09-11T02:34:2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x v="0"/>
    <x v="0"/>
    <n v="1.33"/>
    <n v="100.08204511278196"/>
    <x v="702"/>
    <d v="2013-11-01T00:00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x v="0"/>
    <n v="1380720474"/>
    <n v="1378214874"/>
    <b v="0"/>
    <n v="19"/>
    <b v="0"/>
    <x v="2"/>
    <x v="4"/>
    <n v="0.31"/>
    <n v="47.10526315789474"/>
    <x v="703"/>
    <d v="2013-10-02T13:27:5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x v="1"/>
    <x v="12"/>
    <n v="1.1100000000000001"/>
    <n v="554"/>
    <x v="704"/>
    <d v="2013-09-18T14:49:00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x v="1"/>
    <x v="1"/>
    <n v="1.01"/>
    <n v="109.70695652173914"/>
    <x v="705"/>
    <d v="2013-10-07T01:21:5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x v="1"/>
    <x v="8"/>
    <n v="1.1200000000000001"/>
    <n v="60.153846153846153"/>
    <x v="706"/>
    <d v="2013-10-05T05:00:00"/>
  </r>
  <r>
    <n v="1114"/>
    <s v="TeleRide"/>
    <s v="SciFi racing game for Android &amp; iOS platforms. Player gets a unique weapon which introduces an additional dimension to the competition."/>
    <n v="6000"/>
    <n v="10"/>
    <x v="1"/>
    <x v="1"/>
    <x v="1"/>
    <n v="1381306687"/>
    <n v="1378714687"/>
    <b v="0"/>
    <n v="3"/>
    <b v="0"/>
    <x v="4"/>
    <x v="9"/>
    <n v="0"/>
    <n v="3.3333333333333335"/>
    <x v="707"/>
    <d v="2013-10-09T08:18:0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x v="1"/>
    <x v="12"/>
    <n v="1.42"/>
    <n v="88.46875"/>
    <x v="708"/>
    <d v="2013-10-09T10:27:1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2"/>
    <x v="2"/>
    <n v="1381723140"/>
    <n v="1378735983"/>
    <b v="1"/>
    <n v="39"/>
    <b v="1"/>
    <x v="1"/>
    <x v="23"/>
    <n v="1.04"/>
    <n v="66.871794871794876"/>
    <x v="709"/>
    <d v="2013-10-14T03:59:00"/>
  </r>
  <r>
    <n v="1952"/>
    <s v="Nix Color Sensor"/>
    <s v="Nix is a breakthrough smartphone accessory. Just scan an object and instantly view the color on your iPhone, Android, PC, or Mac."/>
    <n v="35000"/>
    <n v="69465.33"/>
    <x v="0"/>
    <x v="2"/>
    <x v="2"/>
    <n v="1381934015"/>
    <n v="1378737215"/>
    <b v="1"/>
    <n v="682"/>
    <b v="1"/>
    <x v="3"/>
    <x v="7"/>
    <n v="1.98"/>
    <n v="101.85532258064516"/>
    <x v="710"/>
    <d v="2013-10-16T14:33:35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x v="0"/>
    <x v="0"/>
    <n v="1.1000000000000001"/>
    <n v="157.33048433048432"/>
    <x v="711"/>
    <d v="2013-10-10T17:00:5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x v="0"/>
    <x v="0"/>
    <n v="1.03"/>
    <n v="91.480769230769226"/>
    <x v="712"/>
    <d v="2013-10-12T01:31:0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x v="2"/>
    <x v="17"/>
    <n v="1.39"/>
    <n v="103.20238095238095"/>
    <x v="713"/>
    <d v="2013-10-16T13:01:43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x v="1"/>
    <n v="1382017085"/>
    <n v="1379425085"/>
    <b v="0"/>
    <n v="5"/>
    <b v="0"/>
    <x v="0"/>
    <x v="2"/>
    <n v="0.02"/>
    <n v="9"/>
    <x v="714"/>
    <d v="2013-10-17T13:38:05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x v="3"/>
    <x v="7"/>
    <n v="1.24"/>
    <n v="194.26193717277485"/>
    <x v="715"/>
    <d v="2013-10-16T03:59:00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x v="1"/>
    <x v="3"/>
    <n v="1.1000000000000001"/>
    <n v="31.826923076923077"/>
    <x v="716"/>
    <d v="2013-10-11T00:00:00"/>
  </r>
  <r>
    <n v="2136"/>
    <s v="Dark Paradise"/>
    <s v="A dark and twisted game with physiological madness and corruption as a man becomes the ultimate bio weapon."/>
    <n v="80000"/>
    <n v="47.69"/>
    <x v="1"/>
    <x v="0"/>
    <x v="0"/>
    <n v="1382184786"/>
    <n v="1379592786"/>
    <b v="0"/>
    <n v="4"/>
    <b v="0"/>
    <x v="4"/>
    <x v="9"/>
    <n v="0"/>
    <n v="11.922499999999999"/>
    <x v="717"/>
    <d v="2013-10-19T12:13:0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x v="0"/>
    <n v="1381006294"/>
    <n v="1379710294"/>
    <b v="0"/>
    <n v="0"/>
    <b v="0"/>
    <x v="2"/>
    <x v="18"/>
    <n v="0"/>
    <n v="0"/>
    <x v="718"/>
    <d v="2013-10-05T20:51:3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x v="0"/>
    <n v="1381917540"/>
    <n v="1379990038"/>
    <b v="0"/>
    <n v="79"/>
    <b v="0"/>
    <x v="1"/>
    <x v="6"/>
    <n v="0.42"/>
    <n v="34.177215189873415"/>
    <x v="719"/>
    <d v="2013-10-16T09:59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x v="3"/>
    <x v="24"/>
    <n v="1.03"/>
    <n v="85.75"/>
    <x v="720"/>
    <d v="2013-10-25T23:00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x v="0"/>
    <x v="0"/>
    <n v="1.01"/>
    <n v="160.16473684210527"/>
    <x v="721"/>
    <d v="2013-11-05T18:39:5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x v="1"/>
    <x v="1"/>
    <n v="1.38"/>
    <n v="34.170212765957444"/>
    <x v="722"/>
    <d v="2013-10-24T23:42:49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x v="1"/>
    <x v="1"/>
    <n v="1.46"/>
    <n v="64.620253164556956"/>
    <x v="723"/>
    <d v="2013-11-01T19:00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x v="1"/>
    <x v="8"/>
    <n v="1.02"/>
    <n v="57.535211267605632"/>
    <x v="724"/>
    <d v="2013-10-18T03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x v="1"/>
    <x v="1"/>
    <n v="1.66"/>
    <n v="31.823529411764707"/>
    <x v="725"/>
    <d v="2013-10-29T15:54:4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x v="0"/>
    <n v="1382414340"/>
    <n v="1380559201"/>
    <b v="0"/>
    <n v="3"/>
    <b v="0"/>
    <x v="0"/>
    <x v="2"/>
    <n v="0.01"/>
    <n v="20.333333333333332"/>
    <x v="726"/>
    <d v="2013-10-22T03:59:00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x v="1"/>
    <x v="1"/>
    <n v="1.04"/>
    <n v="77.75"/>
    <x v="727"/>
    <d v="2013-10-16T00:04:5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x v="1"/>
    <x v="20"/>
    <n v="1.1399999999999999"/>
    <n v="55.796747967479675"/>
    <x v="728"/>
    <d v="2013-11-04T01:00:00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x v="1"/>
    <x v="1"/>
    <n v="1.1399999999999999"/>
    <n v="80.588235294117652"/>
    <x v="729"/>
    <d v="2013-11-01T15:03:4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x v="0"/>
    <x v="0"/>
    <n v="1.05"/>
    <n v="67.771551724137936"/>
    <x v="730"/>
    <d v="2013-11-02T10:57:14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x v="1"/>
    <n v="1383418996"/>
    <n v="1380826996"/>
    <b v="0"/>
    <n v="0"/>
    <b v="0"/>
    <x v="0"/>
    <x v="2"/>
    <n v="0"/>
    <n v="0"/>
    <x v="731"/>
    <d v="2013-11-02T19:03:1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x v="6"/>
    <x v="15"/>
    <n v="1.06"/>
    <n v="34.791044776119406"/>
    <x v="732"/>
    <d v="2013-11-02T20:49: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2"/>
    <x v="2"/>
    <n v="1383430145"/>
    <n v="1380838145"/>
    <b v="0"/>
    <n v="6"/>
    <b v="0"/>
    <x v="2"/>
    <x v="4"/>
    <n v="0.02"/>
    <n v="17.5"/>
    <x v="733"/>
    <d v="2013-11-02T22:09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x v="0"/>
    <n v="1383509357"/>
    <n v="1380913757"/>
    <b v="0"/>
    <n v="2"/>
    <b v="0"/>
    <x v="1"/>
    <x v="6"/>
    <n v="0.01"/>
    <n v="20"/>
    <x v="734"/>
    <d v="2013-11-03T20:09:1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x v="0"/>
    <n v="1383789603"/>
    <n v="1381194003"/>
    <b v="0"/>
    <n v="1"/>
    <b v="0"/>
    <x v="2"/>
    <x v="5"/>
    <n v="0.01"/>
    <n v="67"/>
    <x v="735"/>
    <d v="2013-11-07T02:00:03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x v="1"/>
    <x v="1"/>
    <n v="1"/>
    <n v="41.851833333333339"/>
    <x v="736"/>
    <d v="2013-11-07T21:58:03"/>
  </r>
  <r>
    <n v="2138"/>
    <s v="Tales Of Tameria - Dawning Light"/>
    <s v="A game with a mixture of a few genres from RPG, Simulation and to adventure elements."/>
    <n v="1000"/>
    <n v="128"/>
    <x v="1"/>
    <x v="1"/>
    <x v="1"/>
    <n v="1383959939"/>
    <n v="1381364339"/>
    <b v="0"/>
    <n v="12"/>
    <b v="0"/>
    <x v="4"/>
    <x v="9"/>
    <n v="0.13"/>
    <n v="10.666666666666666"/>
    <x v="737"/>
    <d v="2013-11-09T01:1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x v="1"/>
    <x v="1"/>
    <n v="1.04"/>
    <n v="60.859375"/>
    <x v="738"/>
    <d v="2013-11-13T05:59:00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x v="0"/>
    <x v="10"/>
    <n v="1.31"/>
    <n v="65.384615384615387"/>
    <x v="739"/>
    <d v="2013-11-14T05:59:0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x v="1"/>
    <n v="1384179548"/>
    <n v="1381583948"/>
    <b v="0"/>
    <n v="4"/>
    <b v="0"/>
    <x v="1"/>
    <x v="6"/>
    <n v="0"/>
    <n v="42.5"/>
    <x v="740"/>
    <d v="2013-11-11T14:19:0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x v="3"/>
    <x v="7"/>
    <n v="2.63"/>
    <n v="272.35590732591254"/>
    <x v="741"/>
    <d v="2013-11-15T04:00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x v="1"/>
    <x v="1"/>
    <n v="1.02"/>
    <n v="246.29032258064515"/>
    <x v="742"/>
    <d v="2013-11-13T17:24:1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x v="4"/>
    <x v="19"/>
    <n v="1.57"/>
    <n v="67.970099667774093"/>
    <x v="743"/>
    <d v="2013-11-13T20:22:35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x v="0"/>
    <n v="1384448822"/>
    <n v="1381853222"/>
    <b v="0"/>
    <n v="0"/>
    <b v="0"/>
    <x v="1"/>
    <x v="6"/>
    <n v="0"/>
    <n v="0"/>
    <x v="744"/>
    <d v="2013-11-14T17:07:0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x v="0"/>
    <n v="1385136000"/>
    <n v="1381923548"/>
    <b v="0"/>
    <n v="890"/>
    <b v="0"/>
    <x v="3"/>
    <x v="25"/>
    <n v="0.82"/>
    <n v="120.39184269662923"/>
    <x v="745"/>
    <d v="2013-11-22T16:00:00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x v="1"/>
    <x v="20"/>
    <n v="1"/>
    <n v="285.71428571428572"/>
    <x v="746"/>
    <d v="2013-11-16T05:39:33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x v="4"/>
    <x v="19"/>
    <n v="13.6"/>
    <n v="53.865251485148519"/>
    <x v="747"/>
    <d v="2013-11-27T03:02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x v="0"/>
    <n v="1385055979"/>
    <n v="1382460379"/>
    <b v="0"/>
    <n v="4"/>
    <b v="0"/>
    <x v="1"/>
    <x v="3"/>
    <n v="0.04"/>
    <n v="31.25"/>
    <x v="748"/>
    <d v="2013-11-21T17:46:1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x v="0"/>
    <n v="1385123713"/>
    <n v="1382528113"/>
    <b v="0"/>
    <n v="48"/>
    <b v="0"/>
    <x v="1"/>
    <x v="6"/>
    <n v="0.18"/>
    <n v="52.916666666666664"/>
    <x v="749"/>
    <d v="2013-11-22T12:35:13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x v="1"/>
    <x v="1"/>
    <n v="1.07"/>
    <n v="64.44"/>
    <x v="750"/>
    <d v="2013-12-06T23:22:00"/>
  </r>
  <r>
    <n v="1069"/>
    <s v="Until The End (PC, Mac, and Linux)"/>
    <s v="A run-n-gun zombie survival game where you scavenge for items to make the night a little less scary."/>
    <n v="2200"/>
    <n v="850"/>
    <x v="1"/>
    <x v="0"/>
    <x v="0"/>
    <n v="1385447459"/>
    <n v="1382679059"/>
    <b v="0"/>
    <n v="21"/>
    <b v="0"/>
    <x v="4"/>
    <x v="9"/>
    <n v="0.39"/>
    <n v="40.476190476190474"/>
    <x v="751"/>
    <d v="2013-11-26T06:30:5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x v="1"/>
    <x v="12"/>
    <n v="1.01"/>
    <n v="64.714285714285708"/>
    <x v="752"/>
    <d v="2013-11-24T12:49:53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x v="4"/>
    <x v="19"/>
    <n v="1.28"/>
    <n v="75.133028169014082"/>
    <x v="753"/>
    <d v="2013-12-01T04:02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x v="0"/>
    <n v="1385534514"/>
    <n v="1382938914"/>
    <b v="0"/>
    <n v="89"/>
    <b v="0"/>
    <x v="4"/>
    <x v="9"/>
    <n v="0.3"/>
    <n v="51.292134831460672"/>
    <x v="754"/>
    <d v="2013-11-27T06:41:54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x v="3"/>
    <x v="7"/>
    <n v="1.2"/>
    <n v="80.991037735849048"/>
    <x v="755"/>
    <d v="2013-12-02T22:59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x v="0"/>
    <n v="1385590111"/>
    <n v="1382994511"/>
    <b v="0"/>
    <n v="5"/>
    <b v="0"/>
    <x v="1"/>
    <x v="6"/>
    <n v="0.03"/>
    <n v="32"/>
    <x v="756"/>
    <d v="2013-11-27T22:08:3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x v="0"/>
    <n v="1385931702"/>
    <n v="1383076902"/>
    <b v="0"/>
    <n v="2"/>
    <b v="0"/>
    <x v="0"/>
    <x v="2"/>
    <n v="0.05"/>
    <n v="62.5"/>
    <x v="757"/>
    <d v="2013-12-01T21:01:42"/>
  </r>
  <r>
    <n v="1102"/>
    <s v="Runers"/>
    <s v="Runers is a top-down rogue-like shooter where as you advance you create more powerful spells and fight fierce monsters and bosses."/>
    <n v="8000"/>
    <n v="425"/>
    <x v="1"/>
    <x v="0"/>
    <x v="0"/>
    <n v="1386568740"/>
    <n v="1383095125"/>
    <b v="0"/>
    <n v="24"/>
    <b v="0"/>
    <x v="4"/>
    <x v="9"/>
    <n v="0.05"/>
    <n v="17.708333333333332"/>
    <x v="758"/>
    <d v="2013-12-09T05:59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x v="0"/>
    <n v="1385735295"/>
    <n v="1383139695"/>
    <b v="0"/>
    <n v="12"/>
    <b v="0"/>
    <x v="1"/>
    <x v="6"/>
    <n v="0.05"/>
    <n v="27.083333333333332"/>
    <x v="759"/>
    <d v="2013-11-29T14:28:1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x v="3"/>
    <x v="7"/>
    <n v="3"/>
    <n v="70.041118881118877"/>
    <x v="760"/>
    <d v="2013-12-30T06:02:33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x v="3"/>
    <x v="7"/>
    <n v="2.48"/>
    <n v="27.472841328413285"/>
    <x v="761"/>
    <d v="2013-11-15T23:15:0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x v="2"/>
    <x v="14"/>
    <n v="3.15"/>
    <n v="105.04629629629629"/>
    <x v="762"/>
    <d v="2013-11-2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x v="1"/>
    <x v="1"/>
    <n v="2.02"/>
    <n v="55.697247706422019"/>
    <x v="763"/>
    <d v="2013-12-01T21:17:3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x v="1"/>
    <x v="1"/>
    <n v="1.01"/>
    <n v="74.953703703703709"/>
    <x v="764"/>
    <d v="2013-12-01T21:21:07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x v="0"/>
    <x v="10"/>
    <n v="1.07"/>
    <n v="273.82978723404256"/>
    <x v="765"/>
    <d v="2013-12-10T02:00:5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x v="0"/>
    <n v="1387077299"/>
    <n v="1383621299"/>
    <b v="0"/>
    <n v="6"/>
    <b v="0"/>
    <x v="1"/>
    <x v="16"/>
    <n v="0.03"/>
    <n v="35"/>
    <x v="766"/>
    <d v="2013-12-15T03:14:5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x v="1"/>
    <x v="1"/>
    <n v="1.24"/>
    <n v="67.671532846715323"/>
    <x v="767"/>
    <d v="2013-12-09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x v="0"/>
    <x v="0"/>
    <n v="1.01"/>
    <n v="95.699367088607602"/>
    <x v="768"/>
    <d v="2013-12-11T16:14:43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x v="1"/>
    <x v="3"/>
    <n v="1.1599999999999999"/>
    <n v="36.109375"/>
    <x v="769"/>
    <d v="2013-12-12T06:08:27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x v="6"/>
    <x v="15"/>
    <n v="1.03"/>
    <n v="100.5"/>
    <x v="770"/>
    <d v="2013-12-13T04:59:00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x v="1"/>
    <x v="3"/>
    <n v="1.01"/>
    <n v="116.96275362318841"/>
    <x v="771"/>
    <d v="2014-01-01T23:08:5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x v="1"/>
    <x v="3"/>
    <n v="1.08"/>
    <n v="41.961038961038959"/>
    <x v="772"/>
    <d v="2013-12-15T01:58:0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x v="0"/>
    <n v="1387169890"/>
    <n v="1384577890"/>
    <b v="0"/>
    <n v="0"/>
    <b v="0"/>
    <x v="2"/>
    <x v="4"/>
    <n v="0"/>
    <n v="0"/>
    <x v="773"/>
    <d v="2013-12-16T04:58:1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x v="1"/>
    <x v="12"/>
    <n v="1.1299999999999999"/>
    <n v="12.533333333333333"/>
    <x v="774"/>
    <d v="2013-12-17T12:00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x v="0"/>
    <n v="1387479360"/>
    <n v="1384887360"/>
    <b v="0"/>
    <n v="29"/>
    <b v="0"/>
    <x v="1"/>
    <x v="6"/>
    <n v="0.68"/>
    <n v="46.586206896551722"/>
    <x v="775"/>
    <d v="2013-12-19T18:56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x v="0"/>
    <x v="0"/>
    <n v="1.01"/>
    <n v="125.78838174273859"/>
    <x v="776"/>
    <d v="2013-12-22T05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x v="2"/>
    <x v="14"/>
    <n v="1.2"/>
    <n v="17.822485207100591"/>
    <x v="777"/>
    <d v="2013-12-20T10:04:5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x v="0"/>
    <n v="1387657931"/>
    <n v="1385065931"/>
    <b v="0"/>
    <n v="10"/>
    <b v="0"/>
    <x v="4"/>
    <x v="9"/>
    <n v="0.26"/>
    <n v="13"/>
    <x v="778"/>
    <d v="2013-12-21T20:32:11"/>
  </r>
  <r>
    <n v="1855"/>
    <s v="Motion Device Debut EP"/>
    <s v="11 year old Sara &amp; Motion Device want rock &amp; metal fans all over the world to unite and join the ROCK REVOLUTION!!!"/>
    <n v="8750"/>
    <n v="13480.16"/>
    <x v="0"/>
    <x v="2"/>
    <x v="2"/>
    <n v="1389012940"/>
    <n v="1385124940"/>
    <b v="0"/>
    <n v="191"/>
    <b v="1"/>
    <x v="1"/>
    <x v="1"/>
    <n v="1.54"/>
    <n v="70.576753926701571"/>
    <x v="779"/>
    <d v="2014-01-06T12:55:4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x v="3"/>
    <x v="7"/>
    <n v="1.99"/>
    <n v="51.212114395886893"/>
    <x v="780"/>
    <d v="2013-12-25T08:00:2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x v="3"/>
    <x v="7"/>
    <n v="1.3"/>
    <n v="43.095041322314053"/>
    <x v="781"/>
    <d v="2013-12-26T00:32:1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x v="0"/>
    <n v="1388102094"/>
    <n v="1385510094"/>
    <b v="0"/>
    <n v="52"/>
    <b v="0"/>
    <x v="2"/>
    <x v="4"/>
    <n v="0.41"/>
    <n v="31.846153846153847"/>
    <x v="782"/>
    <d v="2013-12-26T23:54:5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x v="0"/>
    <n v="1389844800"/>
    <n v="1385524889"/>
    <b v="0"/>
    <n v="2"/>
    <b v="0"/>
    <x v="0"/>
    <x v="2"/>
    <n v="0.01"/>
    <n v="25.5"/>
    <x v="783"/>
    <d v="2014-01-16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x v="1"/>
    <x v="3"/>
    <n v="1.71"/>
    <n v="46.176470588235297"/>
    <x v="784"/>
    <d v="2013-12-31T07:00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x v="1"/>
    <x v="1"/>
    <n v="1.01"/>
    <n v="52.826086956521742"/>
    <x v="785"/>
    <d v="2014-01-01T05:26:0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x v="6"/>
    <x v="13"/>
    <n v="1.0900000000000001"/>
    <n v="92.130423728813554"/>
    <x v="786"/>
    <d v="2013-12-29T07:59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x v="3"/>
    <x v="7"/>
    <n v="2.46"/>
    <n v="161.88210526315791"/>
    <x v="787"/>
    <d v="2014-01-15T19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x v="0"/>
    <x v="0"/>
    <n v="1.05"/>
    <n v="109.42160278745645"/>
    <x v="788"/>
    <d v="2014-01-02T08:00:00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x v="0"/>
    <x v="10"/>
    <n v="1.1399999999999999"/>
    <n v="35.474531249999998"/>
    <x v="789"/>
    <d v="2013-12-28T04:59:00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x v="0"/>
    <n v="1388808545"/>
    <n v="1386216545"/>
    <b v="0"/>
    <n v="30"/>
    <b v="0"/>
    <x v="4"/>
    <x v="9"/>
    <n v="0.06"/>
    <n v="113.56666666666666"/>
    <x v="790"/>
    <d v="2014-01-04T04:09:05"/>
  </r>
  <r>
    <n v="1488"/>
    <s v="Nanolution"/>
    <s v="A blockbuster sci-fi adventure. What would you do if one day your life changed to beyond the imaginable?"/>
    <n v="15000"/>
    <n v="360"/>
    <x v="1"/>
    <x v="3"/>
    <x v="3"/>
    <n v="1388928660"/>
    <n v="1386336660"/>
    <b v="0"/>
    <n v="6"/>
    <b v="0"/>
    <x v="2"/>
    <x v="4"/>
    <n v="0.02"/>
    <n v="60"/>
    <x v="791"/>
    <d v="2014-01-05T13:31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x v="4"/>
    <x v="19"/>
    <n v="1.06"/>
    <n v="64.74666666666667"/>
    <x v="792"/>
    <d v="2014-01-05T15:38: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x v="0"/>
    <n v="1389055198"/>
    <n v="1386463198"/>
    <b v="0"/>
    <n v="1"/>
    <b v="0"/>
    <x v="1"/>
    <x v="6"/>
    <n v="0"/>
    <n v="50"/>
    <x v="793"/>
    <d v="2014-01-07T00:39:58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x v="3"/>
    <x v="21"/>
    <n v="1.01"/>
    <n v="35.520000000000003"/>
    <x v="794"/>
    <d v="2013-12-23T21:54:14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x v="1"/>
    <x v="1"/>
    <n v="1.0900000000000001"/>
    <n v="31.071428571428573"/>
    <x v="795"/>
    <d v="2013-12-21T04:44:00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x v="1"/>
    <x v="1"/>
    <n v="1"/>
    <n v="190.9"/>
    <x v="796"/>
    <d v="2014-01-11T21:02:2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x v="0"/>
    <n v="1389476201"/>
    <n v="1386884201"/>
    <b v="0"/>
    <n v="33"/>
    <b v="0"/>
    <x v="2"/>
    <x v="18"/>
    <n v="0.1"/>
    <n v="31.757575757575758"/>
    <x v="797"/>
    <d v="2014-01-11T21:36:41"/>
  </r>
  <r>
    <n v="496"/>
    <s v="Airships and Anatasia: The Movie"/>
    <s v="The movie is about the adventures of Ethan, Danna, The mysterious inventor and more."/>
    <n v="60000"/>
    <n v="1"/>
    <x v="1"/>
    <x v="0"/>
    <x v="0"/>
    <n v="1392070874"/>
    <n v="1386886874"/>
    <b v="0"/>
    <n v="1"/>
    <b v="0"/>
    <x v="0"/>
    <x v="2"/>
    <n v="0"/>
    <n v="1"/>
    <x v="798"/>
    <d v="2014-02-10T22:21: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x v="1"/>
    <x v="3"/>
    <n v="1.1399999999999999"/>
    <n v="104"/>
    <x v="799"/>
    <d v="2014-01-15T19:33:00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x v="1"/>
    <x v="1"/>
    <n v="1"/>
    <n v="75.05"/>
    <x v="800"/>
    <d v="2014-01-08T02:08:00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x v="1"/>
    <x v="1"/>
    <n v="1.04"/>
    <n v="79.82692307692308"/>
    <x v="801"/>
    <d v="2014-01-19T20:00:30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x v="0"/>
    <x v="10"/>
    <n v="1.06"/>
    <n v="40.776666666666664"/>
    <x v="802"/>
    <d v="2014-01-22T21:39:59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x v="0"/>
    <n v="1390669791"/>
    <n v="1388077791"/>
    <b v="0"/>
    <n v="0"/>
    <b v="0"/>
    <x v="0"/>
    <x v="2"/>
    <n v="0"/>
    <n v="0"/>
    <x v="803"/>
    <d v="2014-01-25T17:09:51"/>
  </r>
  <r>
    <n v="1822"/>
    <s v="Wood Butcher's new music video- I Don't Wanna Party"/>
    <s v="Wood Butcher needs your help to make this happen. Buy a CD, support local music!"/>
    <n v="300"/>
    <n v="300"/>
    <x v="0"/>
    <x v="2"/>
    <x v="2"/>
    <n v="1391194860"/>
    <n v="1388084862"/>
    <b v="0"/>
    <n v="11"/>
    <b v="1"/>
    <x v="1"/>
    <x v="1"/>
    <n v="1"/>
    <n v="27.272727272727273"/>
    <x v="804"/>
    <d v="2014-01-31T19:01:00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x v="1"/>
    <x v="1"/>
    <n v="1.01"/>
    <n v="38.942307692307693"/>
    <x v="805"/>
    <d v="2014-01-29T08:13:4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x v="0"/>
    <n v="1390522045"/>
    <n v="1388707645"/>
    <b v="0"/>
    <n v="0"/>
    <b v="0"/>
    <x v="1"/>
    <x v="6"/>
    <n v="0"/>
    <n v="0"/>
    <x v="806"/>
    <d v="2014-01-24T00:07:25"/>
  </r>
  <r>
    <n v="761"/>
    <s v="DONE WITH DEATH"/>
    <s v="The day Chuck died was the day everything changed. Now he has to save the afterlife from extinction or die again trying."/>
    <n v="5000"/>
    <n v="235"/>
    <x v="1"/>
    <x v="0"/>
    <x v="0"/>
    <n v="1391364126"/>
    <n v="1388772126"/>
    <b v="0"/>
    <n v="6"/>
    <b v="0"/>
    <x v="2"/>
    <x v="4"/>
    <n v="0.05"/>
    <n v="39.166666666666664"/>
    <x v="807"/>
    <d v="2014-02-02T18:02:06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x v="0"/>
    <n v="1391427692"/>
    <n v="1388835692"/>
    <b v="0"/>
    <n v="99"/>
    <b v="0"/>
    <x v="4"/>
    <x v="9"/>
    <n v="0.02"/>
    <n v="21.34333333333333"/>
    <x v="808"/>
    <d v="2014-02-03T11:41:3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x v="0"/>
    <n v="1391630297"/>
    <n v="1389038297"/>
    <b v="0"/>
    <n v="4"/>
    <b v="0"/>
    <x v="4"/>
    <x v="9"/>
    <n v="0"/>
    <n v="12.75"/>
    <x v="809"/>
    <d v="2014-02-05T19:58:17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x v="1"/>
    <x v="1"/>
    <n v="1.04"/>
    <n v="75.853658536585371"/>
    <x v="810"/>
    <d v="2014-02-20T20:48:5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x v="0"/>
    <x v="0"/>
    <n v="1.03"/>
    <n v="133.14391143911439"/>
    <x v="811"/>
    <d v="2014-02-05T23:04: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x v="1"/>
    <x v="20"/>
    <n v="2.93"/>
    <n v="73.125416666666666"/>
    <x v="812"/>
    <d v="2014-02-06T19:00:48"/>
  </r>
  <r>
    <n v="2154"/>
    <s v="Demigods - Rise of the Children - Part 1 (Design)"/>
    <s v="A Real Time Strategy game based on Greek mythology in a fictional world."/>
    <n v="250"/>
    <n v="2"/>
    <x v="1"/>
    <x v="0"/>
    <x v="0"/>
    <n v="1390921827"/>
    <n v="1389193827"/>
    <b v="0"/>
    <n v="2"/>
    <b v="0"/>
    <x v="4"/>
    <x v="9"/>
    <n v="0.01"/>
    <n v="1"/>
    <x v="813"/>
    <d v="2014-01-28T15:10:27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x v="0"/>
    <x v="0"/>
    <n v="1.2"/>
    <n v="48.086800000000004"/>
    <x v="814"/>
    <d v="2014-02-08T09:30:31"/>
  </r>
  <r>
    <n v="443"/>
    <s v="Bad Teddy Studios"/>
    <s v="We love cartoons!! We want to make more but it costs money to so. Be apart of your daily dose of WTF!?! Pledge now!!"/>
    <n v="10000"/>
    <n v="10"/>
    <x v="1"/>
    <x v="2"/>
    <x v="2"/>
    <n v="1391991701"/>
    <n v="1389399701"/>
    <b v="0"/>
    <n v="2"/>
    <b v="0"/>
    <x v="0"/>
    <x v="2"/>
    <n v="0"/>
    <n v="5"/>
    <x v="815"/>
    <d v="2014-02-10T00:21:4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x v="1"/>
    <n v="1394815751"/>
    <n v="1389635351"/>
    <b v="0"/>
    <n v="2"/>
    <b v="0"/>
    <x v="2"/>
    <x v="5"/>
    <n v="0.01"/>
    <n v="42.5"/>
    <x v="816"/>
    <d v="2014-03-14T16:49:11"/>
  </r>
  <r>
    <n v="450"/>
    <s v="DreamAfrica"/>
    <s v="Why do the moon and stars receive their light from the sun? Africa has a story to tell. Ananse and Kweku appear in this great folktale."/>
    <n v="50000"/>
    <n v="396"/>
    <x v="1"/>
    <x v="0"/>
    <x v="0"/>
    <n v="1392417800"/>
    <n v="1389825800"/>
    <b v="0"/>
    <n v="7"/>
    <b v="0"/>
    <x v="0"/>
    <x v="2"/>
    <n v="0.01"/>
    <n v="56.571428571428569"/>
    <x v="817"/>
    <d v="2014-02-14T22:43:2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x v="1"/>
    <x v="1"/>
    <n v="1.33"/>
    <n v="52.684210526315788"/>
    <x v="818"/>
    <d v="2014-02-06T17:01:2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2"/>
    <x v="2"/>
    <n v="1392574692"/>
    <n v="1389982692"/>
    <b v="1"/>
    <n v="105"/>
    <b v="1"/>
    <x v="1"/>
    <x v="1"/>
    <n v="1.25"/>
    <n v="77.638095238095232"/>
    <x v="819"/>
    <d v="2014-02-16T18:18:12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x v="1"/>
    <x v="1"/>
    <n v="1.01"/>
    <n v="53.157894736842103"/>
    <x v="820"/>
    <d v="2014-02-17T22:10:1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x v="0"/>
    <x v="0"/>
    <n v="1.2"/>
    <n v="42.857142857142854"/>
    <x v="821"/>
    <d v="2014-03-01T17:18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x v="4"/>
    <x v="19"/>
    <n v="26.47"/>
    <n v="53.475252525252522"/>
    <x v="822"/>
    <d v="2014-02-21T18:00:00"/>
  </r>
  <r>
    <n v="1097"/>
    <s v="Rabbly"/>
    <s v="Rabbly is action-adventure game. Is about a scientist going on an adventure, to find rare materials in another galaxy."/>
    <n v="100000"/>
    <n v="47"/>
    <x v="1"/>
    <x v="0"/>
    <x v="0"/>
    <n v="1393786877"/>
    <n v="1390330877"/>
    <b v="0"/>
    <n v="7"/>
    <b v="0"/>
    <x v="4"/>
    <x v="9"/>
    <n v="0"/>
    <n v="6.7142857142857144"/>
    <x v="823"/>
    <d v="2014-03-02T19:01: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x v="3"/>
    <n v="1392800922"/>
    <n v="1390381722"/>
    <b v="0"/>
    <n v="5"/>
    <b v="0"/>
    <x v="4"/>
    <x v="9"/>
    <n v="0.03"/>
    <n v="16.2"/>
    <x v="824"/>
    <d v="2014-02-19T09:08: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x v="0"/>
    <x v="0"/>
    <n v="1.03"/>
    <n v="78.195121951219505"/>
    <x v="825"/>
    <d v="2014-02-22T01:08:2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x v="1"/>
    <x v="12"/>
    <n v="1.18"/>
    <n v="36.244897959183675"/>
    <x v="826"/>
    <d v="2014-02-06T20:31: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x v="4"/>
    <x v="19"/>
    <n v="1.2"/>
    <n v="30.202020202020201"/>
    <x v="827"/>
    <d v="2014-02-23T12:00:5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x v="0"/>
    <x v="10"/>
    <n v="1.27"/>
    <n v="21.194444444444443"/>
    <x v="828"/>
    <d v="2014-02-23T13:39:5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x v="0"/>
    <n v="1393181018"/>
    <n v="1390589018"/>
    <b v="0"/>
    <n v="9"/>
    <b v="0"/>
    <x v="2"/>
    <x v="4"/>
    <n v="0.7"/>
    <n v="39"/>
    <x v="829"/>
    <d v="2014-02-23T18:43:3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x v="1"/>
    <x v="1"/>
    <n v="1.02"/>
    <n v="67.389380530973455"/>
    <x v="830"/>
    <d v="2014-02-24T16:25:0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x v="1"/>
    <x v="1"/>
    <n v="1.1399999999999999"/>
    <n v="50.689189189189186"/>
    <x v="831"/>
    <d v="2014-02-26T20:13:4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x v="7"/>
    <x v="26"/>
    <n v="5.21"/>
    <n v="48.104623556581984"/>
    <x v="832"/>
    <d v="2014-03-08T22:11:3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x v="2"/>
    <x v="14"/>
    <n v="1.22"/>
    <n v="56.666666666666664"/>
    <x v="833"/>
    <d v="2014-02-14T20:00:00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x v="3"/>
    <x v="21"/>
    <n v="3.55"/>
    <n v="89.100502512562812"/>
    <x v="834"/>
    <d v="2014-02-27T23:00:00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x v="0"/>
    <x v="0"/>
    <n v="1.04"/>
    <n v="239.93846153846152"/>
    <x v="835"/>
    <d v="2014-02-28T14:33:1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x v="0"/>
    <n v="1392595200"/>
    <n v="1391293745"/>
    <b v="0"/>
    <n v="13"/>
    <b v="0"/>
    <x v="2"/>
    <x v="5"/>
    <n v="0.04"/>
    <n v="26.923076923076923"/>
    <x v="836"/>
    <d v="2014-02-17T00:00:0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x v="0"/>
    <x v="0"/>
    <n v="1.82"/>
    <n v="81.75107284768211"/>
    <x v="837"/>
    <d v="2014-03-07T22:59:00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x v="0"/>
    <x v="0"/>
    <n v="1.08"/>
    <n v="55.2"/>
    <x v="838"/>
    <d v="2014-03-06T02:02: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x v="1"/>
    <x v="1"/>
    <n v="1.03"/>
    <n v="102.5"/>
    <x v="839"/>
    <d v="2014-03-17T02:35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x v="1"/>
    <n v="1395007200"/>
    <n v="1392021502"/>
    <b v="0"/>
    <n v="7"/>
    <b v="0"/>
    <x v="1"/>
    <x v="6"/>
    <n v="7.0000000000000007E-2"/>
    <n v="18.714285714285715"/>
    <x v="840"/>
    <d v="2014-03-16T22:00:0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x v="1"/>
    <x v="3"/>
    <n v="1.02"/>
    <n v="35.551912568306008"/>
    <x v="841"/>
    <d v="2014-03-04T21:00:00"/>
  </r>
  <r>
    <n v="906"/>
    <s v="24th Music Presents Channeling Motown (Live)"/>
    <s v="The DMV's most respected saxophonist pay tribute to Motown."/>
    <n v="15000"/>
    <n v="0"/>
    <x v="1"/>
    <x v="0"/>
    <x v="0"/>
    <n v="1394681590"/>
    <n v="1392093190"/>
    <b v="0"/>
    <n v="0"/>
    <b v="0"/>
    <x v="1"/>
    <x v="6"/>
    <n v="0"/>
    <n v="0"/>
    <x v="842"/>
    <d v="2014-03-13T03:33:1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x v="1"/>
    <x v="12"/>
    <n v="1.27"/>
    <n v="52.597560975609753"/>
    <x v="843"/>
    <d v="2014-03-11T06:59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x v="1"/>
    <x v="1"/>
    <n v="1.1100000000000001"/>
    <n v="73.355396825396824"/>
    <x v="844"/>
    <d v="2014-03-24T01:22:5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x v="0"/>
    <n v="1394772031"/>
    <n v="1392183631"/>
    <b v="0"/>
    <n v="3"/>
    <b v="0"/>
    <x v="0"/>
    <x v="2"/>
    <n v="0"/>
    <n v="4.833333333333333"/>
    <x v="845"/>
    <d v="2014-03-14T04:40:3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x v="0"/>
    <x v="10"/>
    <n v="1.05"/>
    <n v="27.897959183673468"/>
    <x v="846"/>
    <d v="2014-03-07T19:20:30"/>
  </r>
  <r>
    <n v="2152"/>
    <s v="Space Shooter RPG+"/>
    <s v="Our game is going to be a space shooter that has RPG elements with New Game+! It will be unlike any space shooter ever played."/>
    <n v="30000"/>
    <n v="50"/>
    <x v="1"/>
    <x v="0"/>
    <x v="0"/>
    <n v="1394909909"/>
    <n v="1392321509"/>
    <b v="0"/>
    <n v="4"/>
    <b v="0"/>
    <x v="4"/>
    <x v="9"/>
    <n v="0"/>
    <n v="12.5"/>
    <x v="847"/>
    <d v="2014-03-15T18:58:29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x v="0"/>
    <n v="1395158130"/>
    <n v="1392569730"/>
    <b v="0"/>
    <n v="33"/>
    <b v="0"/>
    <x v="2"/>
    <x v="18"/>
    <n v="0.1"/>
    <n v="63.098484848484851"/>
    <x v="848"/>
    <d v="2014-03-18T15:55: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x v="3"/>
    <x v="7"/>
    <n v="1.5"/>
    <n v="160.44285714285715"/>
    <x v="849"/>
    <d v="2014-04-20T02:36:0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x v="2"/>
    <x v="14"/>
    <n v="1.1100000000000001"/>
    <n v="67.391304347826093"/>
    <x v="850"/>
    <d v="2014-03-21T21:01:52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x v="1"/>
    <x v="1"/>
    <n v="1.19"/>
    <n v="43.536585365853661"/>
    <x v="851"/>
    <d v="2014-03-29T01:00:00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x v="0"/>
    <n v="1395627327"/>
    <n v="1393038927"/>
    <b v="0"/>
    <n v="20"/>
    <b v="0"/>
    <x v="4"/>
    <x v="9"/>
    <n v="0"/>
    <n v="71.55"/>
    <x v="852"/>
    <d v="2014-03-24T02:15:27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x v="1"/>
    <x v="23"/>
    <n v="1.22"/>
    <n v="28.553404255319148"/>
    <x v="853"/>
    <d v="2014-03-10T14:00:00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x v="1"/>
    <x v="1"/>
    <n v="1.05"/>
    <n v="109.45138888888889"/>
    <x v="854"/>
    <d v="2014-03-26T19:10:33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x v="4"/>
    <x v="19"/>
    <n v="3.27"/>
    <n v="97.297619047619051"/>
    <x v="855"/>
    <d v="2014-03-26T23:24:1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x v="1"/>
    <x v="3"/>
    <n v="1.0900000000000001"/>
    <n v="61.044943820224717"/>
    <x v="856"/>
    <d v="2014-04-02T18:36:4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x v="0"/>
    <x v="10"/>
    <n v="1.03"/>
    <n v="43.040092592592593"/>
    <x v="857"/>
    <d v="2014-03-23T00:00:00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x v="0"/>
    <n v="1397924379"/>
    <n v="1394039979"/>
    <b v="0"/>
    <n v="170"/>
    <b v="0"/>
    <x v="0"/>
    <x v="2"/>
    <n v="0.12"/>
    <n v="38.476470588235294"/>
    <x v="858"/>
    <d v="2014-04-19T16:19:3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x v="3"/>
    <n v="1396666779"/>
    <n v="1394078379"/>
    <b v="0"/>
    <n v="3"/>
    <b v="0"/>
    <x v="4"/>
    <x v="9"/>
    <n v="0.02"/>
    <n v="36.333333333333336"/>
    <x v="859"/>
    <d v="2014-04-05T02:59:39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x v="3"/>
    <x v="7"/>
    <n v="1.33"/>
    <n v="73.503898678414089"/>
    <x v="860"/>
    <d v="2014-04-21T03:59:00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x v="0"/>
    <x v="0"/>
    <n v="1.0900000000000001"/>
    <n v="56.344351395730705"/>
    <x v="861"/>
    <d v="2014-05-09T21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x v="1"/>
    <x v="1"/>
    <n v="1.05"/>
    <n v="83.967068965517228"/>
    <x v="862"/>
    <d v="2014-04-11T14:15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x v="0"/>
    <n v="1399867409"/>
    <n v="1394683409"/>
    <b v="0"/>
    <n v="2"/>
    <b v="0"/>
    <x v="1"/>
    <x v="6"/>
    <n v="0.06"/>
    <n v="60"/>
    <x v="863"/>
    <d v="2014-05-12T04:03:29"/>
  </r>
  <r>
    <n v="1098"/>
    <s v="Kick, Punch... Fireball"/>
    <s v="Kick, Punch... Fireball is an FPS type arena game set inside the fantasy world."/>
    <n v="25000"/>
    <n v="1803"/>
    <x v="1"/>
    <x v="0"/>
    <x v="0"/>
    <n v="1397413095"/>
    <n v="1394821095"/>
    <b v="0"/>
    <n v="22"/>
    <b v="0"/>
    <x v="4"/>
    <x v="9"/>
    <n v="7.0000000000000007E-2"/>
    <n v="81.954545454545453"/>
    <x v="864"/>
    <d v="2014-04-13T18:18:15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x v="0"/>
    <n v="1398042000"/>
    <n v="1395089981"/>
    <b v="0"/>
    <n v="40"/>
    <b v="0"/>
    <x v="1"/>
    <x v="16"/>
    <n v="0.04"/>
    <n v="48.424999999999997"/>
    <x v="865"/>
    <d v="2014-04-21T01:00:00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x v="1"/>
    <x v="3"/>
    <n v="1.08"/>
    <n v="40.962025316455694"/>
    <x v="866"/>
    <d v="2014-04-18T2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x v="0"/>
    <x v="10"/>
    <n v="1.04"/>
    <n v="21.666666666666668"/>
    <x v="867"/>
    <d v="2014-04-07T17:13:4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x v="1"/>
    <x v="20"/>
    <n v="1.96"/>
    <n v="40.75"/>
    <x v="868"/>
    <d v="2014-04-10T06:59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x v="0"/>
    <x v="10"/>
    <n v="1.04"/>
    <n v="64.197530864197532"/>
    <x v="869"/>
    <d v="2014-04-13T02:00:00"/>
  </r>
  <r>
    <n v="1123"/>
    <s v="Droplets"/>
    <s v="Fast paced mobile game where you control a rain drop by tilting your screen. Absorb other rain drops to go faster, but avoid clouds."/>
    <n v="5000"/>
    <n v="11"/>
    <x v="1"/>
    <x v="0"/>
    <x v="0"/>
    <n v="1397910848"/>
    <n v="1395318848"/>
    <b v="0"/>
    <n v="3"/>
    <b v="0"/>
    <x v="4"/>
    <x v="9"/>
    <n v="0"/>
    <n v="3.6666666666666665"/>
    <x v="870"/>
    <d v="2014-04-19T12:34:08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x v="1"/>
    <x v="1"/>
    <n v="1.02"/>
    <n v="148.78048780487805"/>
    <x v="871"/>
    <d v="2014-04-19T21:04:35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x v="0"/>
    <x v="22"/>
    <n v="1.1000000000000001"/>
    <n v="28.111111111111111"/>
    <x v="872"/>
    <d v="2014-04-04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x v="0"/>
    <x v="0"/>
    <n v="1.01"/>
    <n v="201.22137404580153"/>
    <x v="873"/>
    <d v="2014-04-20T16:01:5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x v="3"/>
    <x v="7"/>
    <n v="3.84"/>
    <n v="22.120418848167539"/>
    <x v="874"/>
    <d v="2014-05-05T21:18:3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2"/>
    <x v="2"/>
    <n v="1398268773"/>
    <n v="1395676773"/>
    <b v="0"/>
    <n v="58"/>
    <b v="1"/>
    <x v="3"/>
    <x v="7"/>
    <n v="1.23"/>
    <n v="169.51724137931035"/>
    <x v="875"/>
    <d v="2014-04-23T15:59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x v="0"/>
    <n v="1396810864"/>
    <n v="1395687664"/>
    <b v="0"/>
    <n v="1"/>
    <b v="0"/>
    <x v="4"/>
    <x v="9"/>
    <n v="0"/>
    <n v="5"/>
    <x v="876"/>
    <d v="2014-04-06T19:01:04"/>
  </r>
  <r>
    <n v="1088"/>
    <s v="Still Alive"/>
    <s v="A fresh twist on survival games. Intense, high-stakes 30 minute rounds for up to 10 players."/>
    <n v="45000"/>
    <n v="6382.34"/>
    <x v="1"/>
    <x v="0"/>
    <x v="0"/>
    <n v="1398366667"/>
    <n v="1395774667"/>
    <b v="0"/>
    <n v="147"/>
    <b v="0"/>
    <x v="4"/>
    <x v="9"/>
    <n v="0.14000000000000001"/>
    <n v="43.41727891156463"/>
    <x v="877"/>
    <d v="2014-04-24T19:11:07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x v="0"/>
    <n v="1399071173"/>
    <n v="1395787973"/>
    <b v="0"/>
    <n v="12"/>
    <b v="0"/>
    <x v="7"/>
    <x v="27"/>
    <n v="0.09"/>
    <n v="44.166666666666664"/>
    <x v="878"/>
    <d v="2014-05-02T22:52:53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x v="0"/>
    <x v="10"/>
    <n v="1.27"/>
    <n v="40.268292682926827"/>
    <x v="879"/>
    <d v="2014-04-25T18:38: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x v="4"/>
    <x v="19"/>
    <n v="1.26"/>
    <n v="21.497991967871485"/>
    <x v="880"/>
    <d v="2014-04-25T21:08:4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x v="3"/>
    <x v="7"/>
    <n v="1.79"/>
    <n v="282.71518987341773"/>
    <x v="881"/>
    <d v="2014-04-26T01:58:3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x v="3"/>
    <x v="21"/>
    <n v="1.1000000000000001"/>
    <n v="31.444155844155844"/>
    <x v="882"/>
    <d v="2014-04-29T17:06:22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x v="0"/>
    <n v="1398876680"/>
    <n v="1396284680"/>
    <b v="0"/>
    <n v="1"/>
    <b v="0"/>
    <x v="2"/>
    <x v="4"/>
    <n v="0"/>
    <n v="2"/>
    <x v="883"/>
    <d v="2014-04-30T16:51:2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x v="6"/>
    <x v="15"/>
    <n v="1"/>
    <n v="179.27598566308242"/>
    <x v="884"/>
    <d v="2014-05-05T06:38:3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x v="3"/>
    <x v="7"/>
    <n v="7.88"/>
    <n v="176.200223588597"/>
    <x v="885"/>
    <d v="2014-05-01T14:01: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x v="3"/>
    <x v="7"/>
    <n v="3.7"/>
    <n v="182.78024691358024"/>
    <x v="886"/>
    <d v="2014-05-01T15:55:2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x v="3"/>
    <x v="21"/>
    <n v="1.02"/>
    <n v="107.1"/>
    <x v="887"/>
    <d v="2014-04-30T05:00:00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x v="1"/>
    <x v="1"/>
    <n v="1.22"/>
    <n v="49.112903225806448"/>
    <x v="888"/>
    <d v="2014-05-01T23:57:4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x v="3"/>
    <x v="7"/>
    <n v="1.1399999999999999"/>
    <n v="64.020933977455712"/>
    <x v="889"/>
    <d v="2014-05-02T12:30:1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x v="1"/>
    <x v="3"/>
    <n v="1.08"/>
    <n v="70.652173913043484"/>
    <x v="890"/>
    <d v="2014-05-04T06:59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x v="1"/>
    <x v="20"/>
    <n v="1.51"/>
    <n v="50.266666666666666"/>
    <x v="891"/>
    <d v="2014-04-14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x v="0"/>
    <n v="1399223500"/>
    <n v="1396631500"/>
    <b v="0"/>
    <n v="48"/>
    <b v="0"/>
    <x v="4"/>
    <x v="28"/>
    <n v="0.43"/>
    <n v="58.083333333333336"/>
    <x v="892"/>
    <d v="2014-05-04T17:11:40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2"/>
    <x v="2"/>
    <n v="1399183200"/>
    <n v="1396633284"/>
    <b v="0"/>
    <n v="30"/>
    <b v="0"/>
    <x v="1"/>
    <x v="6"/>
    <n v="0.3"/>
    <n v="50.666666666666664"/>
    <x v="893"/>
    <d v="2014-05-04T06:00:00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x v="1"/>
    <x v="3"/>
    <n v="1.04"/>
    <n v="90.09615384615384"/>
    <x v="894"/>
    <d v="2014-05-07T00:06:29"/>
  </r>
  <r>
    <n v="1224"/>
    <s v="&quot;I Dreamed Last Night&quot; Album (Canceled)"/>
    <s v="Modern Celtic influenced CD.  Help me finish what I started before the stroke."/>
    <n v="15000"/>
    <n v="1060"/>
    <x v="2"/>
    <x v="0"/>
    <x v="0"/>
    <n v="1402060302"/>
    <n v="1396876302"/>
    <b v="0"/>
    <n v="18"/>
    <b v="0"/>
    <x v="1"/>
    <x v="16"/>
    <n v="7.0000000000000007E-2"/>
    <n v="58.888888888888886"/>
    <x v="895"/>
    <d v="2014-06-06T13:11:4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x v="1"/>
    <x v="1"/>
    <n v="1"/>
    <n v="417.33333333333331"/>
    <x v="896"/>
    <d v="2014-05-09T22:00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x v="3"/>
    <x v="7"/>
    <n v="1.92"/>
    <n v="23.647540983606557"/>
    <x v="897"/>
    <d v="2014-05-14T23:04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x v="1"/>
    <x v="12"/>
    <n v="1.01"/>
    <n v="47.189259259259259"/>
    <x v="898"/>
    <d v="2014-05-23T16:25:5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x v="3"/>
    <x v="7"/>
    <n v="1.32"/>
    <n v="46.580778301886795"/>
    <x v="899"/>
    <d v="2014-05-09T20:45:1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x v="6"/>
    <x v="29"/>
    <n v="1.01"/>
    <n v="55.502967032967035"/>
    <x v="900"/>
    <d v="2014-05-05T12:36:26"/>
  </r>
  <r>
    <n v="1080"/>
    <s v="Skullforge: The Hunt"/>
    <s v="A fantasy action RPG which follows an elven ex-slave on a journey of magic, revenge, intrigue, and deceit."/>
    <n v="20000"/>
    <n v="1821"/>
    <x v="1"/>
    <x v="0"/>
    <x v="0"/>
    <n v="1399778333"/>
    <n v="1397186333"/>
    <b v="0"/>
    <n v="98"/>
    <b v="0"/>
    <x v="4"/>
    <x v="9"/>
    <n v="0.09"/>
    <n v="18.581632653061224"/>
    <x v="901"/>
    <d v="2014-05-11T03:18:5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x v="1"/>
    <n v="1399809052"/>
    <n v="1397217052"/>
    <b v="1"/>
    <n v="23"/>
    <b v="0"/>
    <x v="6"/>
    <x v="15"/>
    <n v="0.22"/>
    <n v="47.695652173913047"/>
    <x v="902"/>
    <d v="2014-05-11T11:50:5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x v="3"/>
    <x v="7"/>
    <n v="1.93"/>
    <n v="63.04738562091503"/>
    <x v="903"/>
    <d v="2014-05-13T18:43:5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x v="3"/>
    <x v="7"/>
    <n v="1.26"/>
    <n v="64.570118779438872"/>
    <x v="904"/>
    <d v="2014-05-15T06:58:5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x v="0"/>
    <x v="0"/>
    <n v="1.56"/>
    <n v="54.748948106591868"/>
    <x v="905"/>
    <d v="2014-05-30T14:10: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x v="1"/>
    <x v="8"/>
    <n v="1.18"/>
    <n v="29.611111111111111"/>
    <x v="906"/>
    <d v="2014-05-15T17:53:0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x v="0"/>
    <x v="0"/>
    <n v="1.1200000000000001"/>
    <n v="181.13306451612902"/>
    <x v="907"/>
    <d v="2014-05-17T03:30:00"/>
  </r>
  <r>
    <n v="2769"/>
    <s v="Raph the Ninja Giraffe"/>
    <s v="Raph the Ninja Giraffe is a project that is my 5 year old sons idea, &amp; I am working with him to bring his idea to life."/>
    <n v="800"/>
    <n v="2"/>
    <x v="1"/>
    <x v="1"/>
    <x v="1"/>
    <n v="1401997790"/>
    <n v="1397677790"/>
    <b v="0"/>
    <n v="2"/>
    <b v="0"/>
    <x v="2"/>
    <x v="18"/>
    <n v="0"/>
    <n v="1"/>
    <x v="908"/>
    <d v="2014-06-05T19:49:50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x v="1"/>
    <x v="1"/>
    <n v="1.02"/>
    <n v="50.875"/>
    <x v="909"/>
    <d v="2014-05-20T04:59:00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x v="1"/>
    <n v="1399584210"/>
    <n v="1397683410"/>
    <b v="0"/>
    <n v="2"/>
    <b v="0"/>
    <x v="6"/>
    <x v="15"/>
    <n v="0"/>
    <n v="10.5"/>
    <x v="910"/>
    <d v="2014-05-08T21:23: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x v="0"/>
    <n v="1400301165"/>
    <n v="1397709165"/>
    <b v="0"/>
    <n v="9"/>
    <b v="0"/>
    <x v="6"/>
    <x v="15"/>
    <n v="0.15"/>
    <n v="83.333333333333329"/>
    <x v="911"/>
    <d v="2014-05-17T04:32:45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x v="6"/>
    <x v="29"/>
    <n v="1.02"/>
    <n v="59.03846153846154"/>
    <x v="912"/>
    <d v="2014-05-19T05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x v="0"/>
    <n v="1400569140"/>
    <n v="1397854356"/>
    <b v="0"/>
    <n v="46"/>
    <b v="0"/>
    <x v="6"/>
    <x v="15"/>
    <n v="0.35"/>
    <n v="84.282608695652172"/>
    <x v="913"/>
    <d v="2014-05-20T06:59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x v="0"/>
    <n v="1403039842"/>
    <n v="1397855842"/>
    <b v="0"/>
    <n v="0"/>
    <b v="0"/>
    <x v="2"/>
    <x v="18"/>
    <n v="0"/>
    <n v="0"/>
    <x v="914"/>
    <d v="2014-06-17T21:17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x v="6"/>
    <x v="15"/>
    <n v="1.01"/>
    <n v="72.053571428571431"/>
    <x v="915"/>
    <d v="2014-05-23T20:01:47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x v="6"/>
    <x v="15"/>
    <n v="1.02"/>
    <n v="61.1"/>
    <x v="916"/>
    <d v="2014-05-22T22:07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x v="6"/>
    <x v="15"/>
    <n v="1.06"/>
    <n v="41.944444444444443"/>
    <x v="917"/>
    <d v="2014-05-19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x v="6"/>
    <x v="15"/>
    <n v="1.1299999999999999"/>
    <n v="78.263888888888886"/>
    <x v="918"/>
    <d v="2014-05-24T21:00:00"/>
  </r>
  <r>
    <n v="448"/>
    <s v="The Last Mice"/>
    <s v="Max is a pessimistic mouse, always fantasizing about the end of the world. In The Last Mice, Max's fantasy becomes a real nightmare."/>
    <n v="2500"/>
    <n v="82.01"/>
    <x v="1"/>
    <x v="0"/>
    <x v="0"/>
    <n v="1400091095"/>
    <n v="1398363095"/>
    <b v="0"/>
    <n v="4"/>
    <b v="0"/>
    <x v="0"/>
    <x v="2"/>
    <n v="0.03"/>
    <n v="20.502500000000001"/>
    <x v="919"/>
    <d v="2014-05-14T18:11:35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x v="0"/>
    <x v="22"/>
    <n v="1.31"/>
    <n v="150.89861751152074"/>
    <x v="920"/>
    <d v="2014-05-25T22:59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x v="6"/>
    <x v="29"/>
    <n v="1.02"/>
    <n v="255.17343750000001"/>
    <x v="921"/>
    <d v="2014-05-25T13:32:3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x v="2"/>
    <x v="17"/>
    <n v="1.37"/>
    <n v="30.95774647887324"/>
    <x v="922"/>
    <d v="2014-05-10T03:59: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x v="0"/>
    <x v="0"/>
    <n v="2.0699999999999998"/>
    <n v="43.020833333333336"/>
    <x v="923"/>
    <d v="2014-05-19T02:49:19"/>
  </r>
  <r>
    <n v="2916"/>
    <s v="An Interview With Gaddafi - The Stage Play"/>
    <s v="The moving dramatisation of one man's journey to find the truth behind the Libyan regime change."/>
    <n v="1850"/>
    <n v="145"/>
    <x v="1"/>
    <x v="1"/>
    <x v="1"/>
    <n v="1400498789"/>
    <n v="1398511589"/>
    <b v="0"/>
    <n v="7"/>
    <b v="0"/>
    <x v="6"/>
    <x v="15"/>
    <n v="0.08"/>
    <n v="20.714285714285715"/>
    <x v="924"/>
    <d v="2014-05-19T11:26:29"/>
  </r>
  <r>
    <n v="476"/>
    <s v="Sight Word Music Videos"/>
    <s v="Animated Music Videos that teach kids how to read."/>
    <n v="220000"/>
    <n v="4906.59"/>
    <x v="1"/>
    <x v="0"/>
    <x v="0"/>
    <n v="1401767940"/>
    <n v="1398727441"/>
    <b v="0"/>
    <n v="124"/>
    <b v="0"/>
    <x v="0"/>
    <x v="2"/>
    <n v="0.02"/>
    <n v="39.569274193548388"/>
    <x v="925"/>
    <d v="2014-06-03T03:59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x v="6"/>
    <x v="13"/>
    <n v="1.21"/>
    <n v="80.464601769911511"/>
    <x v="926"/>
    <d v="2014-05-27T03:00:00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x v="6"/>
    <x v="15"/>
    <n v="1"/>
    <n v="272.72727272727275"/>
    <x v="927"/>
    <d v="2014-05-12T03:5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x v="6"/>
    <x v="15"/>
    <n v="1.08"/>
    <n v="47.456140350877192"/>
    <x v="928"/>
    <d v="2014-06-01T03:59:00"/>
  </r>
  <r>
    <n v="460"/>
    <s v="Darwin's Kiss"/>
    <s v="An animated web series about biological evolution gone haywire."/>
    <n v="8500"/>
    <n v="25"/>
    <x v="1"/>
    <x v="0"/>
    <x v="0"/>
    <n v="1401595200"/>
    <n v="1398862875"/>
    <b v="0"/>
    <n v="2"/>
    <b v="0"/>
    <x v="0"/>
    <x v="2"/>
    <n v="0"/>
    <n v="12.5"/>
    <x v="929"/>
    <d v="2014-06-01T04:00:00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x v="1"/>
    <x v="3"/>
    <n v="1"/>
    <n v="52.815789473684212"/>
    <x v="930"/>
    <d v="2014-05-28T04:59:0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x v="5"/>
    <x v="11"/>
    <n v="7.86"/>
    <n v="71.592003642987251"/>
    <x v="931"/>
    <d v="2014-05-30T22:09:16"/>
  </r>
  <r>
    <n v="2413"/>
    <s v="Lone Pine Coffee Brewery"/>
    <s v="Lone Pine Coffee Brewery will be a portable third-wave coffee shop available for wedding receptions and other events!"/>
    <n v="3000"/>
    <n v="25"/>
    <x v="1"/>
    <x v="0"/>
    <x v="0"/>
    <n v="1401579000"/>
    <n v="1398911882"/>
    <b v="0"/>
    <n v="3"/>
    <b v="0"/>
    <x v="7"/>
    <x v="27"/>
    <n v="0.01"/>
    <n v="8.3333333333333339"/>
    <x v="932"/>
    <d v="2014-05-31T23:30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x v="0"/>
    <x v="22"/>
    <n v="1"/>
    <n v="171.84285714285716"/>
    <x v="933"/>
    <d v="2014-06-16T05:30:0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x v="5"/>
    <x v="11"/>
    <n v="2.0499999999999998"/>
    <n v="130.52966101694915"/>
    <x v="934"/>
    <d v="2014-05-31T19:40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2"/>
    <x v="2"/>
    <n v="1401595140"/>
    <n v="1398980941"/>
    <b v="0"/>
    <n v="17"/>
    <b v="0"/>
    <x v="6"/>
    <x v="13"/>
    <n v="0.23"/>
    <n v="53.529411764705884"/>
    <x v="935"/>
    <d v="2014-06-01T03:59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x v="6"/>
    <x v="15"/>
    <n v="1.04"/>
    <n v="66.512820512820511"/>
    <x v="936"/>
    <d v="2014-05-13T04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x v="6"/>
    <x v="13"/>
    <n v="3.02"/>
    <n v="52.103448275862071"/>
    <x v="937"/>
    <d v="2014-05-30T16:00:00"/>
  </r>
  <r>
    <n v="4051"/>
    <s v="Phantom of the Kun Opera"/>
    <s v="It is a heart-breaking life story of Wu family who tries to preserve the gem of Chinese Kun Opera through generations."/>
    <n v="500"/>
    <n v="0"/>
    <x v="1"/>
    <x v="0"/>
    <x v="0"/>
    <n v="1399618380"/>
    <n v="1399058797"/>
    <b v="0"/>
    <n v="0"/>
    <b v="0"/>
    <x v="6"/>
    <x v="15"/>
    <n v="0"/>
    <n v="0"/>
    <x v="938"/>
    <d v="2014-05-09T06:53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x v="3"/>
    <n v="1401662239"/>
    <n v="1399070239"/>
    <b v="0"/>
    <n v="1"/>
    <b v="0"/>
    <x v="0"/>
    <x v="2"/>
    <n v="0"/>
    <n v="50"/>
    <x v="939"/>
    <d v="2014-06-01T22:37:19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x v="6"/>
    <x v="15"/>
    <n v="1.04"/>
    <n v="55.892857142857146"/>
    <x v="940"/>
    <d v="2014-06-01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x v="6"/>
    <x v="15"/>
    <n v="1"/>
    <n v="176.47058823529412"/>
    <x v="941"/>
    <d v="2014-05-18T14:39:33"/>
  </r>
  <r>
    <n v="3987"/>
    <s v="Write Now 5"/>
    <s v="Write Now 5 is a new writing festival in south east London promoting new work from emerging playwrights."/>
    <n v="400"/>
    <n v="151"/>
    <x v="1"/>
    <x v="1"/>
    <x v="1"/>
    <n v="1400278290"/>
    <n v="1399414290"/>
    <b v="0"/>
    <n v="13"/>
    <b v="0"/>
    <x v="6"/>
    <x v="15"/>
    <n v="0.38"/>
    <n v="11.615384615384615"/>
    <x v="942"/>
    <d v="2014-05-16T22:11:3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x v="0"/>
    <n v="1402007500"/>
    <n v="1399415500"/>
    <b v="0"/>
    <n v="11"/>
    <b v="0"/>
    <x v="6"/>
    <x v="15"/>
    <n v="0.28000000000000003"/>
    <n v="51"/>
    <x v="943"/>
    <d v="2014-06-05T22:31:40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x v="0"/>
    <n v="1401587064"/>
    <n v="1399427064"/>
    <b v="1"/>
    <n v="19"/>
    <b v="0"/>
    <x v="6"/>
    <x v="15"/>
    <n v="0.21"/>
    <n v="56.05263157894737"/>
    <x v="94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x v="0"/>
    <n v="1401778740"/>
    <n v="1399474134"/>
    <b v="1"/>
    <n v="50"/>
    <b v="0"/>
    <x v="6"/>
    <x v="15"/>
    <n v="0.41"/>
    <n v="81.319999999999993"/>
    <x v="945"/>
    <d v="2014-06-03T06:59:00"/>
  </r>
  <r>
    <n v="3791"/>
    <s v="Spin! at The Cumming Playhouse"/>
    <s v="Spin! is an original musical comedy-drama presented by Blue Palm Productions."/>
    <n v="1500"/>
    <n v="0"/>
    <x v="1"/>
    <x v="0"/>
    <x v="0"/>
    <n v="1404664592"/>
    <n v="1399480592"/>
    <b v="0"/>
    <n v="0"/>
    <b v="0"/>
    <x v="6"/>
    <x v="29"/>
    <n v="0"/>
    <n v="0"/>
    <x v="946"/>
    <d v="2014-07-06T16:36:32"/>
  </r>
  <r>
    <n v="1772"/>
    <s v="White Mountain"/>
    <s v="A photobook and a short documentary film telling the story of Holocaust in Northwestern Lithuania"/>
    <n v="5500"/>
    <n v="858"/>
    <x v="1"/>
    <x v="1"/>
    <x v="1"/>
    <n v="1404666836"/>
    <n v="1399482836"/>
    <b v="1"/>
    <n v="19"/>
    <b v="0"/>
    <x v="5"/>
    <x v="11"/>
    <n v="0.16"/>
    <n v="45.157894736842103"/>
    <x v="947"/>
    <d v="2014-07-06T17:13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x v="6"/>
    <x v="15"/>
    <n v="1.07"/>
    <n v="37.591549295774648"/>
    <x v="948"/>
    <d v="2014-06-09T19:20:15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x v="1"/>
    <x v="1"/>
    <n v="1.04"/>
    <n v="27.145833333333332"/>
    <x v="949"/>
    <d v="2014-06-09T03:59:00"/>
  </r>
  <r>
    <n v="1907"/>
    <s v="Litter-Buddy"/>
    <s v="Litter-Buddy is great economical alternative to leading pet waste disposal systems with cartridge bag elements."/>
    <n v="30000"/>
    <n v="85"/>
    <x v="1"/>
    <x v="0"/>
    <x v="0"/>
    <n v="1400853925"/>
    <n v="1399557925"/>
    <b v="0"/>
    <n v="4"/>
    <b v="0"/>
    <x v="3"/>
    <x v="30"/>
    <n v="0"/>
    <n v="21.25"/>
    <x v="950"/>
    <d v="2014-05-23T14:05:2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x v="7"/>
    <x v="26"/>
    <n v="2.12"/>
    <n v="13.542553191489361"/>
    <x v="951"/>
    <d v="2014-05-29T17:50:00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x v="1"/>
    <x v="1"/>
    <n v="1.52"/>
    <n v="64.254237288135599"/>
    <x v="952"/>
    <d v="2014-06-13T06:5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x v="1"/>
    <x v="1"/>
    <n v="1.34"/>
    <n v="70.55263157894737"/>
    <x v="953"/>
    <d v="2014-06-09T05:00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x v="1"/>
    <n v="1402480221"/>
    <n v="1399888221"/>
    <b v="0"/>
    <n v="37"/>
    <b v="0"/>
    <x v="4"/>
    <x v="9"/>
    <n v="0.05"/>
    <n v="80.297297297297291"/>
    <x v="954"/>
    <d v="2014-06-11T09:50:2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x v="7"/>
    <x v="26"/>
    <n v="1.02"/>
    <n v="115.69230769230769"/>
    <x v="955"/>
    <d v="2014-06-11T13:44:03"/>
  </r>
  <r>
    <n v="2653"/>
    <s v="Dream Rocket Project (Canceled)"/>
    <s v="DREAM BIG. Explore the universe through STEAM education. (Science, Technology, Engineering, Art, Mathematics)"/>
    <n v="51000"/>
    <n v="5876"/>
    <x v="2"/>
    <x v="0"/>
    <x v="0"/>
    <n v="1402632000"/>
    <n v="1399909127"/>
    <b v="0"/>
    <n v="70"/>
    <b v="0"/>
    <x v="3"/>
    <x v="21"/>
    <n v="0.12"/>
    <n v="83.942857142857136"/>
    <x v="956"/>
    <d v="2014-06-13T04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x v="6"/>
    <x v="29"/>
    <n v="1.01"/>
    <n v="267.64705882352939"/>
    <x v="957"/>
    <d v="2014-06-11T19:33:18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x v="6"/>
    <x v="15"/>
    <n v="1.24"/>
    <n v="50.901639344262293"/>
    <x v="958"/>
    <d v="2014-06-13T22:00:0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x v="5"/>
    <x v="11"/>
    <n v="2.78"/>
    <n v="67.159851301115239"/>
    <x v="959"/>
    <d v="2014-06-10T08:33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x v="6"/>
    <x v="15"/>
    <n v="1.39"/>
    <n v="62.328358208955223"/>
    <x v="960"/>
    <d v="2014-06-16T06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x v="6"/>
    <x v="29"/>
    <n v="1.08"/>
    <n v="74.243275862068955"/>
    <x v="961"/>
    <d v="2014-06-12T17:28:10"/>
  </r>
  <r>
    <n v="1863"/>
    <s v="Project: 20M813"/>
    <s v="This is an Android game where you take control of the zombies and try to eat your way to world domination!"/>
    <n v="2500"/>
    <n v="10"/>
    <x v="1"/>
    <x v="0"/>
    <x v="0"/>
    <n v="1402600085"/>
    <n v="1400008085"/>
    <b v="0"/>
    <n v="2"/>
    <b v="0"/>
    <x v="4"/>
    <x v="28"/>
    <n v="0"/>
    <n v="5"/>
    <x v="962"/>
    <d v="2014-06-12T19:08:05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x v="3"/>
    <n v="1402618355"/>
    <n v="1400026355"/>
    <b v="0"/>
    <n v="0"/>
    <b v="0"/>
    <x v="4"/>
    <x v="28"/>
    <n v="0"/>
    <n v="0"/>
    <x v="963"/>
    <d v="2014-06-13T00:12:35"/>
  </r>
  <r>
    <n v="987"/>
    <s v="Kidswatcher"/>
    <s v="Always know where your precious children are. Let them explore the world freely and in a secure way by using the Kidswatcher."/>
    <n v="50000"/>
    <n v="6610"/>
    <x v="1"/>
    <x v="4"/>
    <x v="4"/>
    <n v="1403507050"/>
    <n v="1400051050"/>
    <b v="0"/>
    <n v="41"/>
    <b v="0"/>
    <x v="3"/>
    <x v="25"/>
    <n v="0.13"/>
    <n v="161.21951219512195"/>
    <x v="964"/>
    <d v="2014-06-23T07:04:1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x v="1"/>
    <x v="3"/>
    <n v="1.08"/>
    <n v="54.2"/>
    <x v="965"/>
    <d v="2014-06-21T04:59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x v="1"/>
    <x v="1"/>
    <n v="1.2"/>
    <n v="141.47058823529412"/>
    <x v="966"/>
    <d v="2014-06-14T14:23:54"/>
  </r>
  <r>
    <n v="3954"/>
    <s v="City of Joy"/>
    <s v="Despite hunger and conditions of a Calcutta slum, the people there know that life is precious. They have named it â€˜City of Joy.â€™"/>
    <n v="25000"/>
    <n v="0"/>
    <x v="1"/>
    <x v="2"/>
    <x v="2"/>
    <n v="1405352264"/>
    <n v="1400168264"/>
    <b v="0"/>
    <n v="0"/>
    <b v="0"/>
    <x v="6"/>
    <x v="15"/>
    <n v="0"/>
    <n v="0"/>
    <x v="967"/>
    <d v="2014-07-14T15:37:44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x v="1"/>
    <x v="1"/>
    <n v="1.01"/>
    <n v="45.875"/>
    <x v="968"/>
    <d v="2014-06-17T17:41:22"/>
  </r>
  <r>
    <n v="2934"/>
    <s v="Songs for a New World"/>
    <s v="Powerful community theatre production of Jason Robert Brown's &quot;Songs for a New World&quot; in London, Ontario."/>
    <n v="2500"/>
    <n v="2700"/>
    <x v="0"/>
    <x v="2"/>
    <x v="2"/>
    <n v="1402845364"/>
    <n v="1400253364"/>
    <b v="0"/>
    <n v="37"/>
    <b v="1"/>
    <x v="6"/>
    <x v="29"/>
    <n v="1.08"/>
    <n v="72.972972972972968"/>
    <x v="969"/>
    <d v="2014-06-15T15:16:04"/>
  </r>
  <r>
    <n v="1087"/>
    <s v="Idle Gamers"/>
    <s v="Idle gamers are the group of gamers worth watching play video games. We have a back log of video ideas and want to entertain you."/>
    <n v="1100"/>
    <n v="0"/>
    <x v="1"/>
    <x v="0"/>
    <x v="0"/>
    <n v="1402852087"/>
    <n v="1400260087"/>
    <b v="0"/>
    <n v="0"/>
    <b v="0"/>
    <x v="4"/>
    <x v="9"/>
    <n v="0"/>
    <n v="0"/>
    <x v="970"/>
    <d v="2014-06-15T17:08:0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x v="6"/>
    <x v="15"/>
    <n v="1.1100000000000001"/>
    <n v="200.69444444444446"/>
    <x v="971"/>
    <d v="2014-06-15T18:05:25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x v="6"/>
    <x v="15"/>
    <n v="1.01"/>
    <n v="75.5"/>
    <x v="972"/>
    <d v="2014-07-02T03:59:00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x v="6"/>
    <x v="15"/>
    <n v="1"/>
    <n v="134.1549295774648"/>
    <x v="973"/>
    <d v="2014-06-17T03:00:0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x v="3"/>
    <n v="1402901405"/>
    <n v="1400309405"/>
    <b v="0"/>
    <n v="0"/>
    <b v="0"/>
    <x v="4"/>
    <x v="28"/>
    <n v="0"/>
    <n v="0"/>
    <x v="974"/>
    <d v="2014-06-16T06:50:0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x v="6"/>
    <x v="13"/>
    <n v="1.03"/>
    <n v="118.97113163972287"/>
    <x v="975"/>
    <d v="2014-06-16T04:25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x v="6"/>
    <x v="13"/>
    <n v="1.03"/>
    <n v="242.27777777777777"/>
    <x v="976"/>
    <d v="2014-07-18T13:09: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x v="6"/>
    <x v="15"/>
    <n v="1.19"/>
    <n v="50.157964601769912"/>
    <x v="977"/>
    <d v="2014-06-20T23:00:00"/>
  </r>
  <r>
    <n v="428"/>
    <s v="Little Clay Bible - Zacchaeus"/>
    <s v="Fresh, fun, entertaining Bible stories on YouTube, stop-motion style."/>
    <n v="12000"/>
    <n v="676"/>
    <x v="1"/>
    <x v="0"/>
    <x v="0"/>
    <n v="1402956000"/>
    <n v="1400523845"/>
    <b v="0"/>
    <n v="13"/>
    <b v="0"/>
    <x v="0"/>
    <x v="2"/>
    <n v="0.06"/>
    <n v="52"/>
    <x v="978"/>
    <d v="2014-06-16T22:00:00"/>
  </r>
  <r>
    <n v="130"/>
    <s v="Blue in the Green (Canceled)"/>
    <s v="A journey down the rabbit hole into the dark future. A mix of reality and dreams of a world dependant on an oppressed by technology."/>
    <n v="600"/>
    <n v="0"/>
    <x v="2"/>
    <x v="1"/>
    <x v="1"/>
    <n v="1402949760"/>
    <n v="1400536692"/>
    <b v="0"/>
    <n v="0"/>
    <b v="0"/>
    <x v="0"/>
    <x v="31"/>
    <n v="0"/>
    <n v="0"/>
    <x v="979"/>
    <d v="2014-06-16T20:16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x v="1"/>
    <n v="1404149280"/>
    <n v="1400547969"/>
    <b v="0"/>
    <n v="13"/>
    <b v="0"/>
    <x v="6"/>
    <x v="15"/>
    <n v="0.28999999999999998"/>
    <n v="44.307692307692307"/>
    <x v="980"/>
    <d v="2014-06-30T17:28:00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x v="6"/>
    <x v="15"/>
    <n v="1.0900000000000001"/>
    <n v="36.333333333333336"/>
    <x v="981"/>
    <d v="2014-06-15T16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x v="1"/>
    <n v="1403192031"/>
    <n v="1400600031"/>
    <b v="0"/>
    <n v="21"/>
    <b v="0"/>
    <x v="6"/>
    <x v="15"/>
    <n v="0.18"/>
    <n v="41.952380952380949"/>
    <x v="982"/>
    <d v="2014-06-19T15:33:51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x v="0"/>
    <n v="1401464101"/>
    <n v="1400600101"/>
    <b v="0"/>
    <n v="0"/>
    <b v="0"/>
    <x v="5"/>
    <x v="32"/>
    <n v="0"/>
    <n v="0"/>
    <x v="983"/>
    <d v="2014-05-30T15:35:01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x v="0"/>
    <n v="1404194400"/>
    <n v="1400600840"/>
    <b v="0"/>
    <n v="84"/>
    <b v="0"/>
    <x v="6"/>
    <x v="15"/>
    <n v="0.22"/>
    <n v="128.27380952380952"/>
    <x v="984"/>
    <d v="2014-07-01T06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2"/>
    <x v="2"/>
    <n v="1403539200"/>
    <n v="1400604056"/>
    <b v="0"/>
    <n v="5"/>
    <b v="0"/>
    <x v="6"/>
    <x v="15"/>
    <n v="0.03"/>
    <n v="57"/>
    <x v="985"/>
    <d v="2014-06-23T16:00:00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x v="6"/>
    <x v="15"/>
    <n v="1.1399999999999999"/>
    <n v="27.142857142857142"/>
    <x v="986"/>
    <d v="2014-06-15T16:00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x v="0"/>
    <n v="1403122380"/>
    <n v="1400634728"/>
    <b v="0"/>
    <n v="7"/>
    <b v="0"/>
    <x v="5"/>
    <x v="32"/>
    <n v="0"/>
    <n v="40"/>
    <x v="987"/>
    <d v="2014-06-18T20:13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x v="0"/>
    <x v="22"/>
    <n v="1.01"/>
    <n v="158.68421052631578"/>
    <x v="988"/>
    <d v="2014-06-25T01:37:59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x v="6"/>
    <x v="15"/>
    <n v="1.2"/>
    <n v="31.933333333333334"/>
    <x v="989"/>
    <d v="2014-06-20T09:54:09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x v="6"/>
    <x v="15"/>
    <n v="1.04"/>
    <n v="36.5"/>
    <x v="990"/>
    <d v="2014-06-06T23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2"/>
    <x v="2"/>
    <n v="1402938394"/>
    <n v="1400691994"/>
    <b v="0"/>
    <n v="8"/>
    <b v="1"/>
    <x v="6"/>
    <x v="15"/>
    <n v="1.04"/>
    <n v="97.5"/>
    <x v="991"/>
    <d v="2014-06-16T17:06:3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x v="6"/>
    <x v="13"/>
    <n v="1.01"/>
    <n v="53.945205479452056"/>
    <x v="992"/>
    <d v="2014-06-20T22:01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x v="0"/>
    <n v="1405882287"/>
    <n v="1400698287"/>
    <b v="1"/>
    <n v="34"/>
    <b v="0"/>
    <x v="6"/>
    <x v="15"/>
    <n v="0.09"/>
    <n v="25.647058823529413"/>
    <x v="993"/>
    <d v="2014-07-20T18:51:2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x v="0"/>
    <x v="0"/>
    <n v="1.1000000000000001"/>
    <n v="68.24159292035398"/>
    <x v="994"/>
    <d v="2014-06-21T03:59:00"/>
  </r>
  <r>
    <n v="2852"/>
    <s v="Freedom Train"/>
    <s v="Just one time back to the past on the Freedom Train will open your eyes and your lives will never ever be the same!"/>
    <n v="5000"/>
    <n v="95"/>
    <x v="1"/>
    <x v="0"/>
    <x v="0"/>
    <n v="1403312703"/>
    <n v="1400720703"/>
    <b v="0"/>
    <n v="6"/>
    <b v="0"/>
    <x v="6"/>
    <x v="15"/>
    <n v="0.02"/>
    <n v="15.833333333333334"/>
    <x v="995"/>
    <d v="2014-06-21T01:05:0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x v="6"/>
    <x v="15"/>
    <n v="1.18"/>
    <n v="75.340909090909093"/>
    <x v="996"/>
    <d v="2014-06-04T04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x v="6"/>
    <x v="15"/>
    <n v="1.17"/>
    <n v="57.549019607843135"/>
    <x v="997"/>
    <d v="2014-06-21T16:00:0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x v="2"/>
    <x v="14"/>
    <n v="1.26"/>
    <n v="28.632575757575758"/>
    <x v="998"/>
    <d v="2014-06-21T17:12:52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x v="0"/>
    <n v="1403983314"/>
    <n v="1400786514"/>
    <b v="0"/>
    <n v="85"/>
    <b v="0"/>
    <x v="7"/>
    <x v="27"/>
    <n v="0.12"/>
    <n v="69.117647058823536"/>
    <x v="999"/>
    <d v="2014-06-28T19:21:54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x v="6"/>
    <x v="15"/>
    <n v="1.28"/>
    <n v="34.25"/>
    <x v="1000"/>
    <d v="2014-06-21T20:31: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x v="5"/>
    <x v="11"/>
    <n v="1.03"/>
    <n v="64.156896551724131"/>
    <x v="1001"/>
    <d v="2014-06-20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x v="3"/>
    <x v="7"/>
    <n v="1.96"/>
    <n v="35.997067448680355"/>
    <x v="1002"/>
    <d v="2014-07-23T15:25:50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x v="0"/>
    <n v="1403636229"/>
    <n v="1401044229"/>
    <b v="0"/>
    <n v="3"/>
    <b v="0"/>
    <x v="6"/>
    <x v="15"/>
    <n v="0"/>
    <n v="18.333333333333332"/>
    <x v="1003"/>
    <d v="2014-06-24T18:57:09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x v="1"/>
    <n v="1403348400"/>
    <n v="1401058295"/>
    <b v="0"/>
    <n v="0"/>
    <b v="0"/>
    <x v="6"/>
    <x v="15"/>
    <n v="0"/>
    <n v="0"/>
    <x v="1004"/>
    <d v="2014-06-21T11:00:00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x v="0"/>
    <x v="0"/>
    <n v="1.32"/>
    <n v="78.578424242424248"/>
    <x v="1005"/>
    <d v="2014-06-25T10:51:39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x v="6"/>
    <x v="15"/>
    <n v="1.08"/>
    <n v="30.928571428571427"/>
    <x v="1006"/>
    <d v="2014-06-25T16:59:06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x v="6"/>
    <x v="13"/>
    <n v="1.03"/>
    <n v="87.7"/>
    <x v="1007"/>
    <d v="2014-06-11T04:00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x v="1"/>
    <x v="1"/>
    <n v="1.55"/>
    <n v="53.005263157894738"/>
    <x v="1008"/>
    <d v="2014-06-25T02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x v="5"/>
    <x v="11"/>
    <n v="1.1100000000000001"/>
    <n v="97.113744075829388"/>
    <x v="1009"/>
    <d v="2014-06-27T14:44:41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x v="7"/>
    <x v="26"/>
    <n v="1.1100000000000001"/>
    <n v="74.184357541899445"/>
    <x v="1010"/>
    <d v="2014-06-26T15:22:2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x v="0"/>
    <x v="10"/>
    <n v="1.03"/>
    <n v="60"/>
    <x v="1011"/>
    <d v="2014-06-22T15:48:5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x v="6"/>
    <x v="15"/>
    <n v="1.1000000000000001"/>
    <n v="73.400000000000006"/>
    <x v="1012"/>
    <d v="2014-07-01T04:59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x v="0"/>
    <n v="1403823722"/>
    <n v="1401231722"/>
    <b v="0"/>
    <n v="40"/>
    <b v="0"/>
    <x v="6"/>
    <x v="15"/>
    <n v="0.15"/>
    <n v="57.25"/>
    <x v="1013"/>
    <d v="2014-06-26T23:02:0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x v="6"/>
    <x v="15"/>
    <n v="1"/>
    <n v="200.49"/>
    <x v="1014"/>
    <d v="2014-06-27T05:14:1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x v="1"/>
    <n v="1403886084"/>
    <n v="1401294084"/>
    <b v="0"/>
    <n v="9"/>
    <b v="0"/>
    <x v="6"/>
    <x v="15"/>
    <n v="0.01"/>
    <n v="15"/>
    <x v="1015"/>
    <d v="2014-06-27T16:21:2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x v="0"/>
    <n v="1403904808"/>
    <n v="1401312808"/>
    <b v="0"/>
    <n v="2"/>
    <b v="0"/>
    <x v="7"/>
    <x v="27"/>
    <n v="0"/>
    <n v="13.005000000000001"/>
    <x v="1016"/>
    <d v="2014-06-27T21:33:28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x v="6"/>
    <x v="29"/>
    <n v="1.03"/>
    <n v="106.9271875"/>
    <x v="1017"/>
    <d v="2014-07-03T04:00:4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x v="0"/>
    <n v="1404241200"/>
    <n v="1401354597"/>
    <b v="0"/>
    <n v="5"/>
    <b v="0"/>
    <x v="0"/>
    <x v="31"/>
    <n v="0.13"/>
    <n v="80.599999999999994"/>
    <x v="1018"/>
    <d v="2014-07-01T19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x v="6"/>
    <x v="15"/>
    <n v="1"/>
    <n v="38.65"/>
    <x v="1019"/>
    <d v="2014-06-28T14:05:24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x v="6"/>
    <x v="15"/>
    <n v="1"/>
    <n v="62.5"/>
    <x v="1020"/>
    <d v="2014-06-28T14:09:34"/>
  </r>
  <r>
    <n v="1726"/>
    <s v="&quot;Every Day&quot; CD by Amanda Joy Hall"/>
    <s v="Amanda Joy Hall's sophomore album, &quot;Every Day&quot;. Release expected July 2014"/>
    <n v="6500"/>
    <n v="2196"/>
    <x v="1"/>
    <x v="0"/>
    <x v="0"/>
    <n v="1403906664"/>
    <n v="1401401064"/>
    <b v="0"/>
    <n v="16"/>
    <b v="0"/>
    <x v="1"/>
    <x v="33"/>
    <n v="0.34"/>
    <n v="137.25"/>
    <x v="1021"/>
    <d v="2014-06-27T22:04:24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x v="6"/>
    <x v="15"/>
    <n v="1.1200000000000001"/>
    <n v="31.619718309859156"/>
    <x v="1022"/>
    <d v="2014-07-02T04:00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x v="0"/>
    <x v="22"/>
    <n v="1.01"/>
    <n v="126.6875"/>
    <x v="1023"/>
    <d v="2014-06-19T04:00:00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x v="2"/>
    <x v="14"/>
    <n v="1.02"/>
    <n v="51.474747474747474"/>
    <x v="1024"/>
    <d v="2014-07-09T07:55:3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2"/>
    <x v="2"/>
    <n v="1402334811"/>
    <n v="1401470811"/>
    <b v="0"/>
    <n v="57"/>
    <b v="1"/>
    <x v="6"/>
    <x v="15"/>
    <n v="1.44"/>
    <n v="126.66666666666667"/>
    <x v="1025"/>
    <d v="2014-06-09T17:26:51"/>
  </r>
  <r>
    <n v="3859"/>
    <s v="What Dreams Were Made Of"/>
    <s v="This is a play that will have each and everyone that sees it thinking about the dreams they had growing up. It's a dramady"/>
    <n v="2500"/>
    <n v="1"/>
    <x v="1"/>
    <x v="0"/>
    <x v="0"/>
    <n v="1403730000"/>
    <n v="1401485207"/>
    <b v="0"/>
    <n v="1"/>
    <b v="0"/>
    <x v="6"/>
    <x v="15"/>
    <n v="0"/>
    <n v="1"/>
    <x v="1026"/>
    <d v="2014-06-25T2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x v="7"/>
    <x v="26"/>
    <n v="1.01"/>
    <n v="123.34552845528455"/>
    <x v="1027"/>
    <d v="2014-06-29T21:31:24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x v="0"/>
    <n v="1405401060"/>
    <n v="1401585752"/>
    <b v="0"/>
    <n v="9"/>
    <b v="0"/>
    <x v="5"/>
    <x v="32"/>
    <n v="7.0000000000000007E-2"/>
    <n v="40.777777777777779"/>
    <x v="1028"/>
    <d v="2014-07-15T05:11:00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x v="6"/>
    <x v="15"/>
    <n v="1"/>
    <n v="110.23076923076923"/>
    <x v="1029"/>
    <d v="2014-07-16T11:49:3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x v="0"/>
    <x v="22"/>
    <n v="1.65"/>
    <n v="59.961305925030231"/>
    <x v="1030"/>
    <d v="2014-07-16T03:00:00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x v="6"/>
    <x v="15"/>
    <n v="1.07"/>
    <n v="100.21739130434783"/>
    <x v="1031"/>
    <d v="2014-07-01T23:50:3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x v="0"/>
    <n v="1404623330"/>
    <n v="1401685730"/>
    <b v="0"/>
    <n v="25"/>
    <b v="0"/>
    <x v="7"/>
    <x v="27"/>
    <n v="0.21"/>
    <n v="82.82"/>
    <x v="1032"/>
    <d v="2014-07-06T05:08:5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x v="6"/>
    <x v="15"/>
    <n v="1.03"/>
    <n v="83.571428571428569"/>
    <x v="1033"/>
    <d v="2014-06-23T18:00:00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x v="6"/>
    <x v="15"/>
    <n v="1"/>
    <n v="51.724137931034484"/>
    <x v="1034"/>
    <d v="2014-07-02T15:29: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x v="1"/>
    <x v="1"/>
    <n v="1.2"/>
    <n v="50.9338679245283"/>
    <x v="1035"/>
    <d v="2014-06-23T16:01:0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x v="0"/>
    <n v="1404318595"/>
    <n v="1401726595"/>
    <b v="0"/>
    <n v="1"/>
    <b v="0"/>
    <x v="0"/>
    <x v="34"/>
    <n v="0"/>
    <n v="5"/>
    <x v="1036"/>
    <d v="2014-07-02T16:29:55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x v="0"/>
    <n v="1404348143"/>
    <n v="1401756143"/>
    <b v="0"/>
    <n v="27"/>
    <b v="0"/>
    <x v="3"/>
    <x v="24"/>
    <n v="0.18"/>
    <n v="126.48148148148148"/>
    <x v="1037"/>
    <d v="2014-07-03T00:42:2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x v="0"/>
    <n v="1404360478"/>
    <n v="1401768478"/>
    <b v="0"/>
    <n v="10"/>
    <b v="0"/>
    <x v="6"/>
    <x v="29"/>
    <n v="0.15"/>
    <n v="150"/>
    <x v="1038"/>
    <d v="2014-07-03T04:07:58"/>
  </r>
  <r>
    <n v="3896"/>
    <s v="Yorick and Company"/>
    <s v="Yorick and Co. is a comedy about a struggling theatre company whose mysterious benefactor starts haunting the show!"/>
    <n v="1600"/>
    <n v="170"/>
    <x v="1"/>
    <x v="0"/>
    <x v="0"/>
    <n v="1402979778"/>
    <n v="1401770178"/>
    <b v="0"/>
    <n v="4"/>
    <b v="0"/>
    <x v="6"/>
    <x v="15"/>
    <n v="0.11"/>
    <n v="42.5"/>
    <x v="1039"/>
    <d v="2014-06-17T04:36: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2"/>
    <x v="2"/>
    <n v="1406994583"/>
    <n v="1401810583"/>
    <b v="0"/>
    <n v="1"/>
    <b v="0"/>
    <x v="4"/>
    <x v="9"/>
    <n v="0.01"/>
    <n v="410"/>
    <x v="1040"/>
    <d v="2014-08-02T15:49:43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x v="6"/>
    <x v="15"/>
    <n v="1.6"/>
    <n v="40.285714285714285"/>
    <x v="1041"/>
    <d v="2014-07-03T16:03:01"/>
  </r>
  <r>
    <n v="3743"/>
    <s v="Down the Mississippi"/>
    <s v="I'm taking the Adventures of Huckleberry Finn puppet show down the Mississippi River!"/>
    <n v="2200"/>
    <n v="0"/>
    <x v="1"/>
    <x v="0"/>
    <x v="0"/>
    <n v="1404406964"/>
    <n v="1401814964"/>
    <b v="0"/>
    <n v="0"/>
    <b v="0"/>
    <x v="6"/>
    <x v="15"/>
    <n v="0"/>
    <n v="0"/>
    <x v="1042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x v="0"/>
    <n v="1404532740"/>
    <n v="1401823952"/>
    <b v="0"/>
    <n v="0"/>
    <b v="0"/>
    <x v="6"/>
    <x v="15"/>
    <n v="0"/>
    <n v="0"/>
    <x v="1043"/>
    <d v="2014-07-05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x v="0"/>
    <x v="22"/>
    <n v="1.06"/>
    <n v="146.87931034482759"/>
    <x v="1044"/>
    <d v="2014-06-14T01:44:10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2"/>
    <x v="2"/>
    <n v="1407034796"/>
    <n v="1401850796"/>
    <b v="0"/>
    <n v="15"/>
    <b v="0"/>
    <x v="0"/>
    <x v="31"/>
    <n v="0.05"/>
    <n v="119"/>
    <x v="1045"/>
    <d v="2014-08-03T02:59:5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x v="6"/>
    <x v="15"/>
    <n v="1"/>
    <n v="307.69230769230768"/>
    <x v="1046"/>
    <d v="2014-07-04T11:00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x v="1"/>
    <x v="1"/>
    <n v="1.03"/>
    <n v="66.688311688311686"/>
    <x v="1047"/>
    <d v="2014-08-03T17:00:00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x v="6"/>
    <x v="15"/>
    <n v="1.1599999999999999"/>
    <n v="44"/>
    <x v="1048"/>
    <d v="2014-07-05T12:40:2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x v="0"/>
    <n v="1404570147"/>
    <n v="1401978147"/>
    <b v="0"/>
    <n v="7"/>
    <b v="0"/>
    <x v="6"/>
    <x v="15"/>
    <n v="0.18"/>
    <n v="64.285714285714292"/>
    <x v="1049"/>
    <d v="2014-07-05T14:22:2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x v="0"/>
    <n v="1404601632"/>
    <n v="1402009632"/>
    <b v="0"/>
    <n v="1"/>
    <b v="0"/>
    <x v="7"/>
    <x v="27"/>
    <n v="0"/>
    <n v="50"/>
    <x v="1050"/>
    <d v="2014-07-05T23:07:1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x v="6"/>
    <x v="15"/>
    <n v="1.07"/>
    <n v="31.970149253731343"/>
    <x v="1051"/>
    <d v="2014-07-06T10:08:09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x v="0"/>
    <n v="1405227540"/>
    <n v="1402058739"/>
    <b v="0"/>
    <n v="22"/>
    <b v="0"/>
    <x v="2"/>
    <x v="35"/>
    <n v="0.27"/>
    <n v="36.68181818181818"/>
    <x v="1052"/>
    <d v="2014-07-13T04:59:0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x v="6"/>
    <x v="15"/>
    <n v="1.38"/>
    <n v="51.875"/>
    <x v="1053"/>
    <d v="2014-07-06T18:31:0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x v="6"/>
    <x v="15"/>
    <n v="1.03"/>
    <n v="87.357553191489373"/>
    <x v="1054"/>
    <d v="2014-07-08T22:34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x v="3"/>
    <n v="1404022381"/>
    <n v="1402294381"/>
    <b v="0"/>
    <n v="1"/>
    <b v="0"/>
    <x v="6"/>
    <x v="29"/>
    <n v="0"/>
    <n v="5"/>
    <x v="1055"/>
    <d v="2014-06-29T06:13:0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x v="0"/>
    <n v="1404909296"/>
    <n v="1402317296"/>
    <b v="0"/>
    <n v="35"/>
    <b v="0"/>
    <x v="2"/>
    <x v="5"/>
    <n v="0.23"/>
    <n v="65.457142857142856"/>
    <x v="1056"/>
    <d v="2014-07-09T12:34:5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x v="6"/>
    <x v="15"/>
    <n v="1.27"/>
    <n v="80.730158730158735"/>
    <x v="1057"/>
    <d v="2014-07-07T02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2"/>
    <x v="2"/>
    <n v="1404926665"/>
    <n v="1402334665"/>
    <b v="0"/>
    <n v="12"/>
    <b v="0"/>
    <x v="5"/>
    <x v="36"/>
    <n v="0.05"/>
    <n v="31.75"/>
    <x v="1058"/>
    <d v="2014-07-09T17:24: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x v="2"/>
    <x v="14"/>
    <n v="1.25"/>
    <n v="53.571428571428569"/>
    <x v="1059"/>
    <d v="2014-07-14T19:32:39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x v="0"/>
    <n v="1404356400"/>
    <n v="1402343765"/>
    <b v="0"/>
    <n v="3"/>
    <b v="0"/>
    <x v="0"/>
    <x v="2"/>
    <n v="0"/>
    <n v="10.333333333333334"/>
    <x v="1060"/>
    <d v="2014-07-03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x v="6"/>
    <x v="15"/>
    <n v="1.06"/>
    <n v="62.827380952380949"/>
    <x v="1061"/>
    <d v="2014-07-10T09:07:49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x v="3"/>
    <x v="7"/>
    <n v="1.06"/>
    <n v="56.204984093319197"/>
    <x v="1062"/>
    <d v="2014-07-10T10:09:1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x v="6"/>
    <x v="15"/>
    <n v="1.01"/>
    <n v="53.289473684210527"/>
    <x v="1063"/>
    <d v="2014-07-30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x v="3"/>
    <x v="7"/>
    <n v="2.34"/>
    <n v="331.10237288135596"/>
    <x v="1064"/>
    <d v="2014-07-10T14:31:0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x v="0"/>
    <n v="1405021211"/>
    <n v="1402429211"/>
    <b v="0"/>
    <n v="0"/>
    <b v="0"/>
    <x v="5"/>
    <x v="36"/>
    <n v="0"/>
    <n v="0"/>
    <x v="1065"/>
    <d v="2014-07-10T19:40: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x v="1"/>
    <x v="1"/>
    <n v="1.02"/>
    <n v="51.044692737430168"/>
    <x v="1066"/>
    <d v="2014-07-10T23:01:40"/>
  </r>
  <r>
    <n v="465"/>
    <s v="&quot;Amp&quot; A Story About a Robot"/>
    <s v="&quot;Amp&quot; is a short film about a robot with needs."/>
    <n v="512"/>
    <n v="138"/>
    <x v="1"/>
    <x v="0"/>
    <x v="0"/>
    <n v="1403837574"/>
    <n v="1402455174"/>
    <b v="0"/>
    <n v="8"/>
    <b v="0"/>
    <x v="0"/>
    <x v="2"/>
    <n v="0.27"/>
    <n v="17.25"/>
    <x v="1067"/>
    <d v="2014-06-27T02:52:54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x v="0"/>
    <n v="1406170740"/>
    <n v="1402506278"/>
    <b v="0"/>
    <n v="2"/>
    <b v="0"/>
    <x v="6"/>
    <x v="15"/>
    <n v="0.01"/>
    <n v="22.5"/>
    <x v="1068"/>
    <d v="2014-07-24T02:59:00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x v="6"/>
    <x v="15"/>
    <n v="1.03"/>
    <n v="62.052763819095475"/>
    <x v="1069"/>
    <d v="2014-07-03T03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x v="6"/>
    <x v="15"/>
    <n v="1.01"/>
    <n v="60.333333333333336"/>
    <x v="1070"/>
    <d v="2014-07-02T14:54:06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x v="1"/>
    <x v="12"/>
    <n v="1.18"/>
    <n v="47"/>
    <x v="1071"/>
    <d v="2014-07-12T18:11:0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x v="0"/>
    <x v="22"/>
    <n v="3.09"/>
    <n v="117.36121673003802"/>
    <x v="1072"/>
    <d v="2014-07-13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x v="0"/>
    <n v="1405305000"/>
    <n v="1402612730"/>
    <b v="0"/>
    <n v="1"/>
    <b v="0"/>
    <x v="1"/>
    <x v="6"/>
    <n v="0.01"/>
    <n v="30"/>
    <x v="1073"/>
    <d v="2014-07-14T02:30:00"/>
  </r>
  <r>
    <n v="674"/>
    <s v="Something To Wear For Hearing Sounds By Feeling Vibrations"/>
    <s v="Listen to sounds by feeling an array of vibrational patterns against your body."/>
    <n v="50000"/>
    <n v="15"/>
    <x v="1"/>
    <x v="0"/>
    <x v="0"/>
    <n v="1407811627"/>
    <n v="1402627627"/>
    <b v="0"/>
    <n v="2"/>
    <b v="0"/>
    <x v="3"/>
    <x v="25"/>
    <n v="0"/>
    <n v="7.5"/>
    <x v="1074"/>
    <d v="2014-08-12T02:47:07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x v="6"/>
    <x v="29"/>
    <n v="1.33"/>
    <n v="36.363636363636367"/>
    <x v="1075"/>
    <d v="2014-07-13T10:58:33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x v="0"/>
    <n v="1405269457"/>
    <n v="1402677457"/>
    <b v="0"/>
    <n v="0"/>
    <b v="0"/>
    <x v="3"/>
    <x v="37"/>
    <n v="0"/>
    <n v="0"/>
    <x v="1076"/>
    <d v="2014-07-13T16:37:37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x v="3"/>
    <x v="7"/>
    <n v="5.43"/>
    <n v="116.35303146309367"/>
    <x v="1077"/>
    <d v="2014-07-23T21:08:0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x v="0"/>
    <n v="1404253800"/>
    <n v="1402784964"/>
    <b v="0"/>
    <n v="17"/>
    <b v="0"/>
    <x v="6"/>
    <x v="15"/>
    <n v="0.47"/>
    <n v="166.05882352941177"/>
    <x v="1078"/>
    <d v="2014-07-01T22:30:00"/>
  </r>
  <r>
    <n v="2681"/>
    <s v="Jolly's Hot Dogs An All-Beef Coney Dog"/>
    <s v="Jolly's Hot Dogs: A beef hot dog topped with deliciously seasoned ground beef, mustard and minced onions."/>
    <n v="8000"/>
    <n v="55"/>
    <x v="1"/>
    <x v="0"/>
    <x v="0"/>
    <n v="1405027750"/>
    <n v="1402867750"/>
    <b v="0"/>
    <n v="2"/>
    <b v="0"/>
    <x v="7"/>
    <x v="27"/>
    <n v="0.01"/>
    <n v="27.5"/>
    <x v="1079"/>
    <d v="2014-07-10T21:29:1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3"/>
    <x v="3"/>
    <n v="1405478025"/>
    <n v="1402886025"/>
    <b v="0"/>
    <n v="0"/>
    <b v="0"/>
    <x v="3"/>
    <x v="25"/>
    <n v="0"/>
    <n v="0"/>
    <x v="1080"/>
    <d v="2014-07-16T02:33:45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x v="6"/>
    <x v="15"/>
    <n v="1.01"/>
    <n v="93.611111111111114"/>
    <x v="1081"/>
    <d v="2014-07-23T11:0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x v="6"/>
    <x v="15"/>
    <n v="1.72"/>
    <n v="33.025641025641029"/>
    <x v="1082"/>
    <d v="2014-07-16T14:31:15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x v="5"/>
    <x v="11"/>
    <n v="1.5"/>
    <n v="55.82093023255814"/>
    <x v="1083"/>
    <d v="2014-07-16T15:17:4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x v="6"/>
    <x v="29"/>
    <n v="1.31"/>
    <n v="112.14285714285714"/>
    <x v="1084"/>
    <d v="2014-07-1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x v="4"/>
    <x v="19"/>
    <n v="4.96"/>
    <n v="25.091093117408906"/>
    <x v="1085"/>
    <d v="2014-07-19T03:00:00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x v="0"/>
    <n v="1406861438"/>
    <n v="1402973438"/>
    <b v="0"/>
    <n v="3"/>
    <b v="0"/>
    <x v="5"/>
    <x v="36"/>
    <n v="0.26"/>
    <n v="218.33333333333334"/>
    <x v="1086"/>
    <d v="2014-08-01T02:50:3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x v="2"/>
    <x v="14"/>
    <n v="1.22"/>
    <n v="84.142857142857139"/>
    <x v="1087"/>
    <d v="2014-08-01T13:43:2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x v="7"/>
    <x v="26"/>
    <n v="1.06"/>
    <n v="211.84"/>
    <x v="1088"/>
    <d v="2014-07-17T14:59:0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x v="6"/>
    <x v="15"/>
    <n v="1.19"/>
    <n v="48.339729729729726"/>
    <x v="1089"/>
    <d v="2014-07-17T16:33:4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x v="0"/>
    <x v="22"/>
    <n v="1.1599999999999999"/>
    <n v="223.48076923076923"/>
    <x v="1090"/>
    <d v="2014-07-17T16:50:46"/>
  </r>
  <r>
    <n v="14"/>
    <s v="3010 | Sci-fi Series"/>
    <s v="A highly charged post apocalyptic sci fi series that pulls no punches!"/>
    <n v="6000"/>
    <n v="6056"/>
    <x v="0"/>
    <x v="3"/>
    <x v="3"/>
    <n v="1405259940"/>
    <n v="1403051888"/>
    <b v="0"/>
    <n v="41"/>
    <b v="1"/>
    <x v="0"/>
    <x v="22"/>
    <n v="1.01"/>
    <n v="147.70731707317074"/>
    <x v="1091"/>
    <d v="2014-07-13T13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x v="6"/>
    <x v="15"/>
    <n v="1.2"/>
    <n v="31.5"/>
    <x v="1092"/>
    <d v="2014-07-18T04:45:52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x v="6"/>
    <x v="15"/>
    <n v="1"/>
    <n v="110.5"/>
    <x v="1093"/>
    <d v="2014-08-17T15:35:2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x v="6"/>
    <x v="15"/>
    <n v="1.06"/>
    <n v="69.890109890109883"/>
    <x v="1094"/>
    <d v="2014-07-18T16:04: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x v="6"/>
    <x v="29"/>
    <n v="1.2"/>
    <n v="111.11111111111111"/>
    <x v="1095"/>
    <d v="2014-07-26T04:59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x v="6"/>
    <x v="15"/>
    <n v="2.11"/>
    <n v="58.611111111111114"/>
    <x v="1096"/>
    <d v="2014-07-18T23:48:2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x v="6"/>
    <x v="15"/>
    <n v="1.05"/>
    <n v="64.157560975609755"/>
    <x v="1097"/>
    <d v="2014-07-11T16:15:00"/>
  </r>
  <r>
    <n v="2519"/>
    <s v="Kelli's Kitchen"/>
    <s v="Better than your mom's, better than Cracker Barrel, only at Kelli's Kitchen (all from scratch)."/>
    <n v="150000"/>
    <n v="65"/>
    <x v="1"/>
    <x v="0"/>
    <x v="0"/>
    <n v="1405741404"/>
    <n v="1403149404"/>
    <b v="0"/>
    <n v="4"/>
    <b v="0"/>
    <x v="7"/>
    <x v="38"/>
    <n v="0"/>
    <n v="16.25"/>
    <x v="1098"/>
    <d v="2014-07-19T03:43:2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x v="5"/>
    <x v="11"/>
    <n v="1.01"/>
    <n v="39.91506172839506"/>
    <x v="1099"/>
    <d v="2014-07-19T09:14:38"/>
  </r>
  <r>
    <n v="3994"/>
    <s v="Poles Apart - A Play in 2 Acts"/>
    <s v="Is Henson willing to dare risk a theatrical speaking tour of his North Pole adventures...and more?"/>
    <n v="2000"/>
    <n v="5"/>
    <x v="1"/>
    <x v="0"/>
    <x v="0"/>
    <n v="1405761690"/>
    <n v="1403169690"/>
    <b v="0"/>
    <n v="1"/>
    <b v="0"/>
    <x v="6"/>
    <x v="15"/>
    <n v="0"/>
    <n v="5"/>
    <x v="1100"/>
    <d v="2014-07-19T09:21:30"/>
  </r>
  <r>
    <n v="684"/>
    <s v="Arcus Motion Analyzer | The Versatile Smart Ring"/>
    <s v="Arcus gives your fingers super powers."/>
    <n v="320000"/>
    <n v="23948"/>
    <x v="1"/>
    <x v="0"/>
    <x v="0"/>
    <n v="1406257200"/>
    <n v="1403176891"/>
    <b v="0"/>
    <n v="135"/>
    <b v="0"/>
    <x v="3"/>
    <x v="25"/>
    <n v="7.0000000000000007E-2"/>
    <n v="177.39259259259259"/>
    <x v="1101"/>
    <d v="2014-07-25T03:00:00"/>
  </r>
  <r>
    <n v="2599"/>
    <s v="Empty Ramekins Catering Group"/>
    <s v="The Empty Ramekins Catering Group is looking for your help to start up in Miami Florida!!!!"/>
    <n v="9041"/>
    <n v="90"/>
    <x v="1"/>
    <x v="0"/>
    <x v="0"/>
    <n v="1407089147"/>
    <n v="1403201147"/>
    <b v="0"/>
    <n v="5"/>
    <b v="0"/>
    <x v="7"/>
    <x v="27"/>
    <n v="0.01"/>
    <n v="18"/>
    <x v="1102"/>
    <d v="2014-08-03T18:05:47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x v="6"/>
    <x v="15"/>
    <n v="1"/>
    <n v="72.289156626506028"/>
    <x v="1103"/>
    <d v="2014-07-19T20:38:5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x v="6"/>
    <x v="15"/>
    <n v="3"/>
    <n v="53.846153846153847"/>
    <x v="1104"/>
    <d v="2014-07-04T03:24:46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x v="0"/>
    <n v="1405947126"/>
    <n v="1403355126"/>
    <b v="0"/>
    <n v="6"/>
    <b v="0"/>
    <x v="6"/>
    <x v="15"/>
    <n v="0.01"/>
    <n v="22.666666666666668"/>
    <x v="1105"/>
    <d v="2014-07-21T12:52:0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x v="0"/>
    <n v="1403470800"/>
    <n v="1403356792"/>
    <b v="0"/>
    <n v="4"/>
    <b v="0"/>
    <x v="6"/>
    <x v="15"/>
    <n v="0.05"/>
    <n v="5.75"/>
    <x v="1106"/>
    <d v="2014-06-22T21:00: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x v="0"/>
    <x v="22"/>
    <n v="1.23"/>
    <n v="31.623931623931625"/>
    <x v="1107"/>
    <d v="2014-07-22T16:09: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x v="1"/>
    <n v="1408646111"/>
    <n v="1403462111"/>
    <b v="0"/>
    <n v="2"/>
    <b v="0"/>
    <x v="6"/>
    <x v="15"/>
    <n v="0"/>
    <n v="2"/>
    <x v="1108"/>
    <d v="2014-08-21T18:35: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x v="1"/>
    <n v="1406130880"/>
    <n v="1403538880"/>
    <b v="0"/>
    <n v="21"/>
    <b v="0"/>
    <x v="3"/>
    <x v="25"/>
    <n v="0.27"/>
    <n v="291.33333333333331"/>
    <x v="1109"/>
    <d v="2014-07-23T15:54:4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x v="1"/>
    <x v="1"/>
    <n v="1.1200000000000001"/>
    <n v="87.103448275862064"/>
    <x v="1110"/>
    <d v="2014-07-24T18:23:1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x v="0"/>
    <n v="1406148024"/>
    <n v="1403556024"/>
    <b v="0"/>
    <n v="0"/>
    <b v="0"/>
    <x v="4"/>
    <x v="9"/>
    <n v="0"/>
    <n v="0"/>
    <x v="1111"/>
    <d v="2014-07-23T20:40:24"/>
  </r>
  <r>
    <n v="3738"/>
    <s v="'GULF' - a new play by PIVOT THEATRE"/>
    <s v="A filmic, fast-paced exploration of trust, making its debut at Camden People's Theatre this July."/>
    <n v="1500"/>
    <n v="270"/>
    <x v="1"/>
    <x v="1"/>
    <x v="1"/>
    <n v="1405461600"/>
    <n v="1403562705"/>
    <b v="0"/>
    <n v="6"/>
    <b v="0"/>
    <x v="6"/>
    <x v="15"/>
    <n v="0.18"/>
    <n v="45"/>
    <x v="1112"/>
    <d v="2014-07-15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x v="6"/>
    <x v="29"/>
    <n v="1.07"/>
    <n v="90.819148936170208"/>
    <x v="1113"/>
    <d v="2014-08-01T01:00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x v="5"/>
    <x v="11"/>
    <n v="1.1100000000000001"/>
    <n v="38.860465116279073"/>
    <x v="1114"/>
    <d v="2014-07-24T18:51:44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x v="6"/>
    <x v="15"/>
    <n v="1.18"/>
    <n v="39.810810810810814"/>
    <x v="1115"/>
    <d v="2014-07-09T13:39:4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x v="6"/>
    <x v="15"/>
    <n v="1.02"/>
    <n v="69.818181818181813"/>
    <x v="1116"/>
    <d v="2014-07-10T18:35:45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x v="1"/>
    <n v="1406761200"/>
    <n v="1403724820"/>
    <b v="0"/>
    <n v="17"/>
    <b v="0"/>
    <x v="6"/>
    <x v="29"/>
    <n v="0.13"/>
    <n v="57.647058823529413"/>
    <x v="1117"/>
    <d v="2014-07-30T23:00:00"/>
  </r>
  <r>
    <n v="696"/>
    <s v="trustee"/>
    <s v="Show your fidelity by wearing the Trustee rings! Show where you are (at)!"/>
    <n v="175000"/>
    <n v="1"/>
    <x v="1"/>
    <x v="4"/>
    <x v="4"/>
    <n v="1406326502"/>
    <n v="1403734502"/>
    <b v="0"/>
    <n v="1"/>
    <b v="0"/>
    <x v="3"/>
    <x v="25"/>
    <n v="0"/>
    <n v="1"/>
    <x v="1118"/>
    <d v="2014-07-25T22:15:0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x v="1"/>
    <n v="1405094400"/>
    <n v="1403810965"/>
    <b v="0"/>
    <n v="9"/>
    <b v="0"/>
    <x v="3"/>
    <x v="25"/>
    <n v="0.15"/>
    <n v="97.333333333333329"/>
    <x v="1119"/>
    <d v="2014-07-11T16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x v="0"/>
    <n v="1406988000"/>
    <n v="1403822912"/>
    <b v="0"/>
    <n v="16"/>
    <b v="0"/>
    <x v="6"/>
    <x v="15"/>
    <n v="0.32"/>
    <n v="40.0625"/>
    <x v="1120"/>
    <d v="2014-08-02T14:00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x v="6"/>
    <x v="15"/>
    <n v="1.42"/>
    <n v="29"/>
    <x v="1121"/>
    <d v="2014-07-27T14:17:2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x v="1"/>
    <x v="1"/>
    <n v="1.01"/>
    <n v="53.289473684210527"/>
    <x v="1122"/>
    <d v="2014-07-18T20:31:12"/>
  </r>
  <r>
    <n v="996"/>
    <s v="Social behavior in technical communities"/>
    <s v="Study the behaviour of technical communities by tracking their movement  through wearables"/>
    <n v="4000"/>
    <n v="65"/>
    <x v="1"/>
    <x v="0"/>
    <x v="0"/>
    <n v="1406474820"/>
    <n v="1403902060"/>
    <b v="0"/>
    <n v="5"/>
    <b v="0"/>
    <x v="3"/>
    <x v="25"/>
    <n v="0.02"/>
    <n v="13"/>
    <x v="1123"/>
    <d v="2014-07-27T15:27:00"/>
  </r>
  <r>
    <n v="1452"/>
    <s v="The Judo Preservation Project (Canceled)"/>
    <s v="I am gathering rare, out-of-print Judo books for preservation, translation and sharing."/>
    <n v="14000"/>
    <n v="0"/>
    <x v="2"/>
    <x v="0"/>
    <x v="0"/>
    <n v="1406566363"/>
    <n v="1403974363"/>
    <b v="0"/>
    <n v="0"/>
    <b v="0"/>
    <x v="2"/>
    <x v="35"/>
    <n v="0"/>
    <n v="0"/>
    <x v="1124"/>
    <d v="2014-07-28T16:52:4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x v="6"/>
    <x v="15"/>
    <n v="1.01"/>
    <n v="88.25"/>
    <x v="1125"/>
    <d v="2014-07-21T03:59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x v="6"/>
    <x v="15"/>
    <n v="1.53"/>
    <n v="41.405405405405403"/>
    <x v="1126"/>
    <d v="2014-07-23T03:59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x v="0"/>
    <n v="1406743396"/>
    <n v="1404151396"/>
    <b v="0"/>
    <n v="4"/>
    <b v="0"/>
    <x v="5"/>
    <x v="11"/>
    <n v="0.02"/>
    <n v="6.25"/>
    <x v="1127"/>
    <d v="2014-07-30T18:03:1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x v="6"/>
    <x v="29"/>
    <n v="1.1299999999999999"/>
    <n v="74.224299065420567"/>
    <x v="1128"/>
    <d v="2014-07-30T18:38:02"/>
  </r>
  <r>
    <n v="3925"/>
    <s v="Help Save High School Theater"/>
    <s v="Help Save High School Theater Program_x000a_Your donations will be used to purchase props, build sets, and costumes."/>
    <n v="150"/>
    <n v="15"/>
    <x v="1"/>
    <x v="0"/>
    <x v="0"/>
    <n v="1406753639"/>
    <n v="1404161639"/>
    <b v="0"/>
    <n v="3"/>
    <b v="0"/>
    <x v="6"/>
    <x v="15"/>
    <n v="0.1"/>
    <n v="5"/>
    <x v="1129"/>
    <d v="2014-07-30T20:53:59"/>
  </r>
  <r>
    <n v="2684"/>
    <s v="Ain't No Thang..."/>
    <s v="Not all wings are created equal. We believe ours take flight above the rest. Come judge for yourself. To us it Ain't No Thang..."/>
    <n v="70000"/>
    <n v="800"/>
    <x v="1"/>
    <x v="0"/>
    <x v="0"/>
    <n v="1407621425"/>
    <n v="1404165425"/>
    <b v="0"/>
    <n v="4"/>
    <b v="0"/>
    <x v="7"/>
    <x v="27"/>
    <n v="0.01"/>
    <n v="200"/>
    <x v="1130"/>
    <d v="2014-08-09T21:57:0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x v="6"/>
    <x v="15"/>
    <n v="1.0900000000000001"/>
    <n v="30.152638888888887"/>
    <x v="1131"/>
    <d v="2014-07-30T22:41:4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x v="3"/>
    <n v="1406593780"/>
    <n v="1404174580"/>
    <b v="1"/>
    <n v="60"/>
    <b v="0"/>
    <x v="3"/>
    <x v="24"/>
    <n v="0.06"/>
    <n v="41.583333333333336"/>
    <x v="1132"/>
    <d v="2014-07-29T00:29:4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x v="6"/>
    <x v="15"/>
    <n v="1.91"/>
    <n v="358.6875"/>
    <x v="1133"/>
    <d v="2014-08-01T06:59:00"/>
  </r>
  <r>
    <n v="1133"/>
    <s v="Ping"/>
    <s v="Ping is a simple game currently in the design process, where the player lives off of the power of their connection to the internet."/>
    <n v="3000"/>
    <n v="20"/>
    <x v="1"/>
    <x v="1"/>
    <x v="1"/>
    <n v="1406799981"/>
    <n v="1404207981"/>
    <b v="0"/>
    <n v="1"/>
    <b v="0"/>
    <x v="4"/>
    <x v="28"/>
    <n v="0.01"/>
    <n v="20"/>
    <x v="1134"/>
    <d v="2014-07-31T09:46:2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x v="6"/>
    <x v="15"/>
    <n v="1.01"/>
    <n v="33.571428571428569"/>
    <x v="1135"/>
    <d v="2014-07-31T16:45:59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2"/>
    <x v="2"/>
    <n v="1406854699"/>
    <n v="1404262699"/>
    <b v="0"/>
    <n v="0"/>
    <b v="0"/>
    <x v="7"/>
    <x v="27"/>
    <n v="0"/>
    <n v="0"/>
    <x v="1136"/>
    <d v="2014-08-01T00:58:1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x v="6"/>
    <x v="15"/>
    <n v="1.01"/>
    <n v="96.19047619047619"/>
    <x v="1137"/>
    <d v="2014-08-01T10:01:5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x v="6"/>
    <x v="15"/>
    <n v="1.46"/>
    <n v="292.77777777777777"/>
    <x v="1138"/>
    <d v="2014-07-05T01:00:00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x v="6"/>
    <x v="15"/>
    <n v="1"/>
    <n v="31.578947368421051"/>
    <x v="1139"/>
    <d v="2014-07-24T07:00:00"/>
  </r>
  <r>
    <n v="1767"/>
    <s v="OR-GÃ“L-HO -A search for meaning during the World Cup"/>
    <s v="A photographic search for the true meaning of pride for ones country during the World Cup"/>
    <n v="5000"/>
    <n v="2286"/>
    <x v="1"/>
    <x v="0"/>
    <x v="0"/>
    <n v="1407080884"/>
    <n v="1404488884"/>
    <b v="1"/>
    <n v="39"/>
    <b v="0"/>
    <x v="5"/>
    <x v="11"/>
    <n v="0.46"/>
    <n v="58.615384615384613"/>
    <x v="1140"/>
    <d v="2014-08-03T15:48:04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x v="0"/>
    <n v="1406683172"/>
    <n v="1404523172"/>
    <b v="0"/>
    <n v="2"/>
    <b v="0"/>
    <x v="6"/>
    <x v="13"/>
    <n v="0"/>
    <n v="5"/>
    <x v="1141"/>
    <d v="2014-07-30T01:19:3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x v="1"/>
    <n v="1407065979"/>
    <n v="1404560379"/>
    <b v="1"/>
    <n v="39"/>
    <b v="0"/>
    <x v="5"/>
    <x v="11"/>
    <n v="0.2"/>
    <n v="55.282051282051285"/>
    <x v="1142"/>
    <d v="2014-08-03T11:39:39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2"/>
    <x v="2"/>
    <n v="1409543940"/>
    <n v="1404586762"/>
    <b v="0"/>
    <n v="2"/>
    <b v="0"/>
    <x v="0"/>
    <x v="34"/>
    <n v="0.03"/>
    <n v="25.5"/>
    <x v="1143"/>
    <d v="2014-09-01T03:59:00"/>
  </r>
  <r>
    <n v="2919"/>
    <s v="While the Stars Fall"/>
    <s v="A full staged reading of a new play about a boy who learns how to be happy from the most unexpected person."/>
    <n v="600"/>
    <n v="51"/>
    <x v="1"/>
    <x v="0"/>
    <x v="0"/>
    <n v="1407250329"/>
    <n v="1404658329"/>
    <b v="0"/>
    <n v="6"/>
    <b v="0"/>
    <x v="6"/>
    <x v="15"/>
    <n v="0.09"/>
    <n v="8.5"/>
    <x v="1144"/>
    <d v="2014-08-05T14:52:0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x v="6"/>
    <x v="15"/>
    <n v="1"/>
    <n v="93.977440000000001"/>
    <x v="1145"/>
    <d v="2014-08-08T13:54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x v="6"/>
    <x v="15"/>
    <n v="1.04"/>
    <n v="63.109756097560975"/>
    <x v="1146"/>
    <d v="2014-07-28T14:31:1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x v="6"/>
    <x v="15"/>
    <n v="1"/>
    <n v="79.61904761904762"/>
    <x v="1147"/>
    <d v="2014-08-03T23:0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x v="1"/>
    <x v="1"/>
    <n v="1"/>
    <n v="50.03846153846154"/>
    <x v="1148"/>
    <d v="2014-07-28T01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x v="6"/>
    <x v="15"/>
    <n v="1.01"/>
    <n v="25.692295918367346"/>
    <x v="1149"/>
    <d v="2014-08-06T21:32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x v="0"/>
    <n v="1407394800"/>
    <n v="1404770616"/>
    <b v="0"/>
    <n v="0"/>
    <b v="0"/>
    <x v="1"/>
    <x v="16"/>
    <n v="0"/>
    <n v="0"/>
    <x v="1150"/>
    <d v="2014-08-07T07:00:00"/>
  </r>
  <r>
    <n v="469"/>
    <s v="Dreamland PERSONALISED Animated Shorts Film"/>
    <s v="Create a personalised animation film using your child's name and photo."/>
    <n v="6000"/>
    <n v="0"/>
    <x v="1"/>
    <x v="1"/>
    <x v="1"/>
    <n v="1409960724"/>
    <n v="1404776724"/>
    <b v="0"/>
    <n v="0"/>
    <b v="0"/>
    <x v="0"/>
    <x v="2"/>
    <n v="0"/>
    <n v="0"/>
    <x v="1151"/>
    <d v="2014-09-05T23:45:24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x v="6"/>
    <x v="13"/>
    <n v="1.54"/>
    <n v="84.871516544117654"/>
    <x v="1152"/>
    <d v="2014-08-09T02:00:0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x v="0"/>
    <x v="22"/>
    <n v="1.04"/>
    <n v="69.266666666666666"/>
    <x v="1153"/>
    <d v="2014-08-07T12:21:47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x v="0"/>
    <x v="22"/>
    <n v="1.55"/>
    <n v="102.10526315789474"/>
    <x v="1154"/>
    <d v="2014-08-17T12:22:2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x v="6"/>
    <x v="15"/>
    <n v="1.04"/>
    <n v="57.777777777777779"/>
    <x v="1155"/>
    <d v="2014-08-10T15:59:00"/>
  </r>
  <r>
    <n v="1128"/>
    <s v="Flying Turds"/>
    <s v="#havingfunFTW"/>
    <n v="1000"/>
    <n v="1"/>
    <x v="1"/>
    <x v="1"/>
    <x v="1"/>
    <n v="1407425717"/>
    <n v="1404833717"/>
    <b v="0"/>
    <n v="1"/>
    <b v="0"/>
    <x v="4"/>
    <x v="28"/>
    <n v="0"/>
    <n v="1"/>
    <x v="1156"/>
    <d v="2014-08-07T15:35:17"/>
  </r>
  <r>
    <n v="2596"/>
    <s v="The Chef Express Food Truck"/>
    <s v="I'm bringing passion, talent, and most importantly some amazing gourmet food to the streets of Lethbridge and southern Alberta."/>
    <n v="35000"/>
    <n v="8256"/>
    <x v="1"/>
    <x v="2"/>
    <x v="2"/>
    <n v="1407427009"/>
    <n v="1404835009"/>
    <b v="0"/>
    <n v="27"/>
    <b v="0"/>
    <x v="7"/>
    <x v="27"/>
    <n v="0.24"/>
    <n v="305.77777777777777"/>
    <x v="1157"/>
    <d v="2014-08-07T15:56:49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x v="6"/>
    <x v="15"/>
    <n v="1.2"/>
    <n v="88.235294117647058"/>
    <x v="1158"/>
    <d v="2014-07-26T07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x v="0"/>
    <n v="1407869851"/>
    <n v="1404845851"/>
    <b v="0"/>
    <n v="9"/>
    <b v="0"/>
    <x v="3"/>
    <x v="30"/>
    <n v="0.01"/>
    <n v="28.888888888888889"/>
    <x v="1159"/>
    <d v="2014-08-12T18:57:31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x v="0"/>
    <n v="1410041339"/>
    <n v="1404857339"/>
    <b v="0"/>
    <n v="2"/>
    <b v="0"/>
    <x v="6"/>
    <x v="15"/>
    <n v="0"/>
    <n v="1"/>
    <x v="1160"/>
    <d v="2014-09-06T22:08:59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x v="0"/>
    <n v="1407453228"/>
    <n v="1404861228"/>
    <b v="0"/>
    <n v="1"/>
    <b v="0"/>
    <x v="7"/>
    <x v="27"/>
    <n v="0"/>
    <n v="1"/>
    <x v="1161"/>
    <d v="2014-08-07T23:13:4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x v="3"/>
    <n v="1410076123"/>
    <n v="1404892123"/>
    <b v="0"/>
    <n v="0"/>
    <b v="0"/>
    <x v="6"/>
    <x v="15"/>
    <n v="0"/>
    <n v="0"/>
    <x v="1162"/>
    <d v="2014-09-07T07:48:4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x v="2"/>
    <x v="14"/>
    <n v="1.58"/>
    <n v="68.345323741007192"/>
    <x v="1163"/>
    <d v="2014-08-11T12:03:4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x v="0"/>
    <n v="1408803149"/>
    <n v="1404915149"/>
    <b v="0"/>
    <n v="0"/>
    <b v="0"/>
    <x v="7"/>
    <x v="27"/>
    <n v="0"/>
    <n v="0"/>
    <x v="1164"/>
    <d v="2014-08-23T14:12:29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x v="6"/>
    <x v="15"/>
    <n v="1.02"/>
    <n v="66.152941176470591"/>
    <x v="1165"/>
    <d v="2014-09-07T14:23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x v="6"/>
    <x v="15"/>
    <n v="1.02"/>
    <n v="105"/>
    <x v="1166"/>
    <d v="2014-08-23T17:37:20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x v="0"/>
    <n v="1406913120"/>
    <n v="1404927690"/>
    <b v="0"/>
    <n v="4"/>
    <b v="0"/>
    <x v="6"/>
    <x v="15"/>
    <n v="0.05"/>
    <n v="65"/>
    <x v="1167"/>
    <d v="2014-08-01T17:12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x v="6"/>
    <x v="15"/>
    <n v="1.0900000000000001"/>
    <n v="83.974358974358978"/>
    <x v="1168"/>
    <d v="2014-08-08T18:53:24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x v="6"/>
    <x v="15"/>
    <n v="1.01"/>
    <n v="98.536585365853654"/>
    <x v="1169"/>
    <d v="2014-07-19T05:00:00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x v="6"/>
    <x v="15"/>
    <n v="1.26"/>
    <n v="53.723404255319146"/>
    <x v="1170"/>
    <d v="2014-08-08T19:05:51"/>
  </r>
  <r>
    <n v="1813"/>
    <s v="Libya : The Lost Days"/>
    <s v="This project aims to document, Libyan photographic history; through both print and artisan mediums ."/>
    <n v="8750"/>
    <n v="0"/>
    <x v="1"/>
    <x v="1"/>
    <x v="1"/>
    <n v="1407532812"/>
    <n v="1404940812"/>
    <b v="0"/>
    <n v="0"/>
    <b v="0"/>
    <x v="5"/>
    <x v="11"/>
    <n v="0"/>
    <n v="0"/>
    <x v="1171"/>
    <d v="2014-08-08T21:20:12"/>
  </r>
  <r>
    <n v="2699"/>
    <s v="my bakery truck"/>
    <s v="Hi, I want make my first bakery. Food truck was great, but I not have a car licence. So, help me to be my dream!"/>
    <n v="2"/>
    <n v="0"/>
    <x v="1"/>
    <x v="2"/>
    <x v="2"/>
    <n v="1407533463"/>
    <n v="1404941463"/>
    <b v="0"/>
    <n v="0"/>
    <b v="0"/>
    <x v="7"/>
    <x v="27"/>
    <n v="0"/>
    <n v="0"/>
    <x v="1172"/>
    <d v="2014-08-08T21:31:03"/>
  </r>
  <r>
    <n v="1084"/>
    <s v="My own channel"/>
    <s v="I want to start my own channel for gaming"/>
    <n v="550"/>
    <n v="0"/>
    <x v="1"/>
    <x v="0"/>
    <x v="0"/>
    <n v="1407534804"/>
    <n v="1404942804"/>
    <b v="0"/>
    <n v="0"/>
    <b v="0"/>
    <x v="4"/>
    <x v="9"/>
    <n v="0"/>
    <n v="0"/>
    <x v="1173"/>
    <d v="2014-08-08T21:53:2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x v="0"/>
    <n v="1407536846"/>
    <n v="1404944846"/>
    <b v="0"/>
    <n v="11"/>
    <b v="0"/>
    <x v="6"/>
    <x v="13"/>
    <n v="0.03"/>
    <n v="41"/>
    <x v="1174"/>
    <d v="2014-08-08T22:27:26"/>
  </r>
  <r>
    <n v="902"/>
    <s v="MISTER BROWN"/>
    <s v="I'VE STARTED A BRAND NEW ALBUM THAT WILL FEATURE ACID JAZZ, FUNK, ROCK, AND DANCE WITH THE PROMISE OF TOURING NEXT YEAR IN THE USA"/>
    <n v="30000"/>
    <n v="90"/>
    <x v="1"/>
    <x v="0"/>
    <x v="0"/>
    <n v="1409412600"/>
    <n v="1404947422"/>
    <b v="0"/>
    <n v="3"/>
    <b v="0"/>
    <x v="1"/>
    <x v="6"/>
    <n v="0"/>
    <n v="30"/>
    <x v="1175"/>
    <d v="2014-08-30T15:30: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x v="6"/>
    <x v="15"/>
    <n v="1"/>
    <n v="41.666666666666664"/>
    <x v="1176"/>
    <d v="2014-07-16T23:27:21"/>
  </r>
  <r>
    <n v="1911"/>
    <s v="Charge Furniture"/>
    <s v="Charge furniture, making it simple and comfortable to charge your USB devices without leaving the comfort of your couch or armchair"/>
    <n v="42500"/>
    <n v="10"/>
    <x v="1"/>
    <x v="5"/>
    <x v="5"/>
    <n v="1407545334"/>
    <n v="1404953334"/>
    <b v="0"/>
    <n v="1"/>
    <b v="0"/>
    <x v="3"/>
    <x v="30"/>
    <n v="0"/>
    <n v="10"/>
    <x v="1177"/>
    <d v="2014-08-09T00:48:5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x v="0"/>
    <n v="1407562632"/>
    <n v="1404970632"/>
    <b v="0"/>
    <n v="7"/>
    <b v="0"/>
    <x v="6"/>
    <x v="15"/>
    <n v="0.62"/>
    <n v="486.42857142857144"/>
    <x v="1178"/>
    <d v="2014-08-09T05:37:1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x v="1"/>
    <n v="1407565504"/>
    <n v="1404973504"/>
    <b v="0"/>
    <n v="2"/>
    <b v="0"/>
    <x v="6"/>
    <x v="15"/>
    <n v="0.01"/>
    <n v="12.5"/>
    <x v="1179"/>
    <d v="2014-08-09T06:25:0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x v="6"/>
    <x v="15"/>
    <n v="2.23"/>
    <n v="61.944444444444443"/>
    <x v="1180"/>
    <d v="2014-08-08T22:28:00"/>
  </r>
  <r>
    <n v="514"/>
    <s v="I'm Sticking With You."/>
    <s v="A film created entirely out of paper, visual effects and found objects depicts how one man created a new life for himself."/>
    <n v="1500"/>
    <n v="50"/>
    <x v="1"/>
    <x v="2"/>
    <x v="2"/>
    <n v="1407595447"/>
    <n v="1405003447"/>
    <b v="0"/>
    <n v="3"/>
    <b v="0"/>
    <x v="0"/>
    <x v="2"/>
    <n v="0.03"/>
    <n v="16.666666666666668"/>
    <x v="1181"/>
    <d v="2014-08-09T14:44:0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x v="0"/>
    <n v="1407604920"/>
    <n v="1405012920"/>
    <b v="0"/>
    <n v="0"/>
    <b v="0"/>
    <x v="7"/>
    <x v="27"/>
    <n v="0"/>
    <n v="0"/>
    <x v="1182"/>
    <d v="2014-08-09T17:22:00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x v="0"/>
    <n v="1407181297"/>
    <n v="1405021297"/>
    <b v="0"/>
    <n v="0"/>
    <b v="0"/>
    <x v="7"/>
    <x v="27"/>
    <n v="0"/>
    <n v="0"/>
    <x v="1183"/>
    <d v="2014-08-04T19:41:3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x v="0"/>
    <n v="1406876400"/>
    <n v="1405024561"/>
    <b v="0"/>
    <n v="10"/>
    <b v="0"/>
    <x v="6"/>
    <x v="15"/>
    <n v="0.48"/>
    <n v="62"/>
    <x v="1184"/>
    <d v="2014-08-01T07:00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x v="0"/>
    <n v="1407624222"/>
    <n v="1405032222"/>
    <b v="0"/>
    <n v="4"/>
    <b v="0"/>
    <x v="3"/>
    <x v="25"/>
    <n v="0"/>
    <n v="2.75"/>
    <x v="1185"/>
    <d v="2014-08-09T22:43:42"/>
  </r>
  <r>
    <n v="1041"/>
    <s v="Industry Success Project (Canceled)"/>
    <s v="I am trying to document what it is like to plunge head first into the music/audio industry as an intern."/>
    <n v="50"/>
    <n v="0"/>
    <x v="2"/>
    <x v="0"/>
    <x v="0"/>
    <n v="1406769992"/>
    <n v="1405041992"/>
    <b v="0"/>
    <n v="0"/>
    <b v="0"/>
    <x v="8"/>
    <x v="39"/>
    <n v="0"/>
    <n v="0"/>
    <x v="1186"/>
    <d v="2014-07-31T01:26:32"/>
  </r>
  <r>
    <n v="2863"/>
    <s v="Equality Theatre"/>
    <s v="I would like to start a Acting Company that supports and includes LGBTQ youth and young adults in very conservative North Texas"/>
    <n v="50000"/>
    <n v="20"/>
    <x v="1"/>
    <x v="0"/>
    <x v="0"/>
    <n v="1410279123"/>
    <n v="1405095123"/>
    <b v="0"/>
    <n v="1"/>
    <b v="0"/>
    <x v="6"/>
    <x v="15"/>
    <n v="0"/>
    <n v="20"/>
    <x v="1187"/>
    <d v="2014-09-09T16:12:03"/>
  </r>
  <r>
    <n v="3745"/>
    <s v="Tyke Theatre Web Show"/>
    <s v="Tyke wants to expand her puppet theater show to weekly online web shows and is looking for backers."/>
    <n v="100"/>
    <n v="10"/>
    <x v="1"/>
    <x v="0"/>
    <x v="0"/>
    <n v="1407689102"/>
    <n v="1405097102"/>
    <b v="0"/>
    <n v="1"/>
    <b v="0"/>
    <x v="6"/>
    <x v="15"/>
    <n v="0.1"/>
    <n v="10"/>
    <x v="1188"/>
    <d v="2014-08-10T16:45:0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x v="0"/>
    <n v="1407729600"/>
    <n v="1405097760"/>
    <b v="0"/>
    <n v="0"/>
    <b v="0"/>
    <x v="2"/>
    <x v="35"/>
    <n v="0"/>
    <n v="0"/>
    <x v="1189"/>
    <d v="2014-08-11T04:00:0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2"/>
    <x v="2"/>
    <n v="1408986738"/>
    <n v="1405098738"/>
    <b v="0"/>
    <n v="1"/>
    <b v="0"/>
    <x v="3"/>
    <x v="37"/>
    <n v="0.01"/>
    <n v="300"/>
    <x v="1190"/>
    <d v="2014-08-25T17:12:1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x v="0"/>
    <n v="1407691248"/>
    <n v="1405099248"/>
    <b v="0"/>
    <n v="5"/>
    <b v="0"/>
    <x v="6"/>
    <x v="29"/>
    <n v="0.01"/>
    <n v="205"/>
    <x v="1191"/>
    <d v="2014-08-10T17:20:48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x v="0"/>
    <n v="1407553200"/>
    <n v="1405100992"/>
    <b v="0"/>
    <n v="3"/>
    <b v="0"/>
    <x v="6"/>
    <x v="15"/>
    <n v="0.01"/>
    <n v="7"/>
    <x v="1192"/>
    <d v="2014-08-09T03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x v="2"/>
    <x v="14"/>
    <n v="1"/>
    <n v="45.56818181818182"/>
    <x v="1193"/>
    <d v="2014-08-10T20:19:2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x v="0"/>
    <n v="1407708000"/>
    <n v="1405110399"/>
    <b v="0"/>
    <n v="0"/>
    <b v="0"/>
    <x v="8"/>
    <x v="39"/>
    <n v="0"/>
    <n v="0"/>
    <x v="1194"/>
    <d v="2014-08-10T22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x v="0"/>
    <n v="1407705187"/>
    <n v="1405113187"/>
    <b v="0"/>
    <n v="0"/>
    <b v="0"/>
    <x v="7"/>
    <x v="27"/>
    <n v="0"/>
    <n v="0"/>
    <x v="1195"/>
    <d v="2014-08-10T21:13:07"/>
  </r>
  <r>
    <n v="2130"/>
    <s v="Wondrous Adventures: A Kid's Game"/>
    <s v="You are the hero tasked to save your home from the villainous Sanword."/>
    <n v="42000"/>
    <n v="85"/>
    <x v="1"/>
    <x v="0"/>
    <x v="0"/>
    <n v="1408154663"/>
    <n v="1405130663"/>
    <b v="0"/>
    <n v="4"/>
    <b v="0"/>
    <x v="4"/>
    <x v="9"/>
    <n v="0"/>
    <n v="21.25"/>
    <x v="1196"/>
    <d v="2014-08-16T02:04: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x v="0"/>
    <n v="1409924340"/>
    <n v="1405181320"/>
    <b v="0"/>
    <n v="7"/>
    <b v="0"/>
    <x v="2"/>
    <x v="35"/>
    <n v="0.11"/>
    <n v="225"/>
    <x v="1197"/>
    <d v="2014-09-05T13:39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x v="3"/>
    <x v="25"/>
    <n v="1.32"/>
    <n v="39.074444444444445"/>
    <x v="1198"/>
    <d v="2014-08-11T20:27:4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x v="0"/>
    <n v="1407808438"/>
    <n v="1405217355"/>
    <b v="0"/>
    <n v="14"/>
    <b v="0"/>
    <x v="6"/>
    <x v="15"/>
    <n v="0.18"/>
    <n v="25.571428571428573"/>
    <x v="1199"/>
    <d v="2014-08-12T01:53:58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x v="1"/>
    <x v="12"/>
    <n v="1.1000000000000001"/>
    <n v="26.554216867469879"/>
    <x v="1200"/>
    <d v="2014-08-14T18:11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x v="0"/>
    <n v="1407858710"/>
    <n v="1405266710"/>
    <b v="0"/>
    <n v="13"/>
    <b v="0"/>
    <x v="6"/>
    <x v="15"/>
    <n v="0.18"/>
    <n v="81.538461538461533"/>
    <x v="1201"/>
    <d v="2014-08-12T15:51:50"/>
  </r>
  <r>
    <n v="4065"/>
    <s v="A Midsummer's Night's Dream"/>
    <s v="A classical/ fantasy version of midsummers done by professionally trained actors in Tulsa!"/>
    <n v="4000"/>
    <n v="27"/>
    <x v="1"/>
    <x v="0"/>
    <x v="0"/>
    <n v="1407883811"/>
    <n v="1405291811"/>
    <b v="0"/>
    <n v="4"/>
    <b v="0"/>
    <x v="6"/>
    <x v="15"/>
    <n v="0.01"/>
    <n v="6.75"/>
    <x v="1202"/>
    <d v="2014-08-12T22:50:11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x v="0"/>
    <n v="1406603696"/>
    <n v="1405307696"/>
    <b v="0"/>
    <n v="4"/>
    <b v="0"/>
    <x v="6"/>
    <x v="15"/>
    <n v="0.09"/>
    <n v="16.25"/>
    <x v="1203"/>
    <d v="2014-07-29T03:14:56"/>
  </r>
  <r>
    <n v="2693"/>
    <s v="Chili dog"/>
    <s v="I want to start a food truck that specializes in chili cheese dogs, using new kinds of meats, cheeses and toppings you wouldn't imagine"/>
    <n v="5000"/>
    <n v="40"/>
    <x v="1"/>
    <x v="0"/>
    <x v="0"/>
    <n v="1407899966"/>
    <n v="1405307966"/>
    <b v="0"/>
    <n v="3"/>
    <b v="0"/>
    <x v="7"/>
    <x v="27"/>
    <n v="0.01"/>
    <n v="13.333333333333334"/>
    <x v="1204"/>
    <d v="2014-08-13T03:19:2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x v="6"/>
    <x v="15"/>
    <n v="1.2"/>
    <n v="85.531055900621112"/>
    <x v="1205"/>
    <d v="2014-08-15T02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x v="1"/>
    <x v="3"/>
    <n v="1.01"/>
    <n v="109.10778443113773"/>
    <x v="1206"/>
    <d v="2014-08-08T18:00:00"/>
  </r>
  <r>
    <n v="3061"/>
    <s v="Help Save Parkway Cinemas!"/>
    <s v="Save a historic Local theater."/>
    <n v="1000000"/>
    <n v="0"/>
    <x v="1"/>
    <x v="0"/>
    <x v="0"/>
    <n v="1407955748"/>
    <n v="1405363748"/>
    <b v="0"/>
    <n v="0"/>
    <b v="0"/>
    <x v="6"/>
    <x v="13"/>
    <n v="0"/>
    <n v="0"/>
    <x v="1207"/>
    <d v="2014-08-13T18:49:0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x v="6"/>
    <x v="15"/>
    <n v="1"/>
    <n v="118.12941176470588"/>
    <x v="1208"/>
    <d v="2014-08-28T22:53:3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x v="0"/>
    <n v="1407972712"/>
    <n v="1405380712"/>
    <b v="1"/>
    <n v="103"/>
    <b v="0"/>
    <x v="5"/>
    <x v="11"/>
    <n v="0.59"/>
    <n v="72.16970873786407"/>
    <x v="1209"/>
    <d v="2014-08-13T23:31:52"/>
  </r>
  <r>
    <n v="162"/>
    <s v="See It My Way"/>
    <s v="This film follows a young man who has had only a troubled family life. He turns to all the wrong things and life falls apart."/>
    <n v="2800"/>
    <n v="435"/>
    <x v="1"/>
    <x v="0"/>
    <x v="0"/>
    <n v="1408232520"/>
    <n v="1405393356"/>
    <b v="0"/>
    <n v="10"/>
    <b v="0"/>
    <x v="0"/>
    <x v="34"/>
    <n v="0.16"/>
    <n v="43.5"/>
    <x v="1210"/>
    <d v="2014-08-16T23:42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x v="3"/>
    <x v="7"/>
    <n v="2.0699999999999998"/>
    <n v="136.6444745538665"/>
    <x v="1211"/>
    <d v="2014-08-14T12:58:1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x v="1"/>
    <n v="1410616600"/>
    <n v="1405432600"/>
    <b v="0"/>
    <n v="369"/>
    <b v="0"/>
    <x v="3"/>
    <x v="25"/>
    <n v="0.22"/>
    <n v="23.948509485094849"/>
    <x v="1212"/>
    <d v="2014-09-13T13:56:4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x v="0"/>
    <n v="1408029623"/>
    <n v="1405437623"/>
    <b v="0"/>
    <n v="13"/>
    <b v="0"/>
    <x v="3"/>
    <x v="37"/>
    <n v="0.04"/>
    <n v="45.386153846153846"/>
    <x v="1213"/>
    <d v="2014-08-14T15:20: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x v="6"/>
    <x v="15"/>
    <n v="1.1599999999999999"/>
    <n v="71.491803278688522"/>
    <x v="1214"/>
    <d v="2014-08-04T15:59:3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x v="0"/>
    <n v="1408040408"/>
    <n v="1405448408"/>
    <b v="0"/>
    <n v="8"/>
    <b v="0"/>
    <x v="7"/>
    <x v="27"/>
    <n v="0.01"/>
    <n v="23.5"/>
    <x v="1215"/>
    <d v="2014-08-14T18:20:08"/>
  </r>
  <r>
    <n v="65"/>
    <s v="Hello World - Post Production Funds"/>
    <s v="Help finish the short film Hello World. The story of an android in the broken home of a father &amp; son."/>
    <n v="7000"/>
    <n v="7527"/>
    <x v="0"/>
    <x v="2"/>
    <x v="2"/>
    <n v="1407736740"/>
    <n v="1405453354"/>
    <b v="0"/>
    <n v="57"/>
    <b v="1"/>
    <x v="0"/>
    <x v="10"/>
    <n v="1.08"/>
    <n v="132.05263157894737"/>
    <x v="1216"/>
    <d v="2014-08-11T05:59:0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x v="0"/>
    <n v="1408056634"/>
    <n v="1405464634"/>
    <b v="0"/>
    <n v="0"/>
    <b v="0"/>
    <x v="7"/>
    <x v="38"/>
    <n v="0"/>
    <n v="0"/>
    <x v="1217"/>
    <d v="2014-08-14T22:50:34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x v="1"/>
    <n v="1408058820"/>
    <n v="1405466820"/>
    <b v="0"/>
    <n v="1"/>
    <b v="0"/>
    <x v="4"/>
    <x v="9"/>
    <n v="0.01"/>
    <n v="5"/>
    <x v="1218"/>
    <d v="2014-08-14T23:2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2"/>
    <x v="2"/>
    <n v="1410669297"/>
    <n v="1405485297"/>
    <b v="0"/>
    <n v="0"/>
    <b v="0"/>
    <x v="6"/>
    <x v="15"/>
    <n v="0"/>
    <n v="0"/>
    <x v="1219"/>
    <d v="2014-09-14T04:34:5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x v="6"/>
    <x v="15"/>
    <n v="1"/>
    <n v="33.333333333333336"/>
    <x v="1220"/>
    <d v="2014-07-30T11:18:30"/>
  </r>
  <r>
    <n v="1340"/>
    <s v="Glass Designs (Canceled)"/>
    <s v="I would like to make nicer, more stylish looking frames for the Google Glass using 3D printing technology."/>
    <n v="1680"/>
    <n v="0"/>
    <x v="2"/>
    <x v="0"/>
    <x v="0"/>
    <n v="1408112253"/>
    <n v="1405520253"/>
    <b v="0"/>
    <n v="0"/>
    <b v="0"/>
    <x v="3"/>
    <x v="25"/>
    <n v="0"/>
    <n v="0"/>
    <x v="1221"/>
    <d v="2014-08-15T14:17: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x v="7"/>
    <x v="26"/>
    <n v="2.0299999999999998"/>
    <n v="130.23469453376205"/>
    <x v="1222"/>
    <d v="2014-08-15T15:00:2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x v="0"/>
    <n v="1408134034"/>
    <n v="1405542034"/>
    <b v="0"/>
    <n v="4"/>
    <b v="0"/>
    <x v="3"/>
    <x v="25"/>
    <n v="0.01"/>
    <n v="26.5"/>
    <x v="1223"/>
    <d v="2014-08-15T20:20:3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x v="0"/>
    <x v="0"/>
    <n v="1.24"/>
    <n v="139.53488372093022"/>
    <x v="1224"/>
    <d v="2014-08-08T00:00:00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x v="6"/>
    <x v="15"/>
    <n v="1.17"/>
    <n v="44.92307692307692"/>
    <x v="1225"/>
    <d v="2014-07-27T23:00:00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2"/>
    <x v="2"/>
    <n v="1408213512"/>
    <n v="1405621512"/>
    <b v="0"/>
    <n v="0"/>
    <b v="0"/>
    <x v="0"/>
    <x v="2"/>
    <n v="0"/>
    <n v="0"/>
    <x v="1226"/>
    <d v="2014-08-16T18:25:1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x v="0"/>
    <n v="1410810903"/>
    <n v="1405626903"/>
    <b v="0"/>
    <n v="12"/>
    <b v="0"/>
    <x v="7"/>
    <x v="27"/>
    <n v="0"/>
    <n v="23.083333333333332"/>
    <x v="1227"/>
    <d v="2014-09-15T19:55:03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x v="0"/>
    <n v="1408225452"/>
    <n v="1405633452"/>
    <b v="0"/>
    <n v="1"/>
    <b v="0"/>
    <x v="7"/>
    <x v="27"/>
    <n v="0"/>
    <n v="5"/>
    <x v="1228"/>
    <d v="2014-08-16T21:44:12"/>
  </r>
  <r>
    <n v="710"/>
    <s v="Hate York Shirt 2.0"/>
    <s v="Shirts, so technologically advanced, they connect mentally to their audience upon sight."/>
    <n v="1200"/>
    <n v="0"/>
    <x v="1"/>
    <x v="2"/>
    <x v="2"/>
    <n v="1408495440"/>
    <n v="1405640302"/>
    <b v="0"/>
    <n v="0"/>
    <b v="0"/>
    <x v="3"/>
    <x v="25"/>
    <n v="0"/>
    <n v="0"/>
    <x v="1229"/>
    <d v="2014-08-20T00:44:00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x v="0"/>
    <n v="1410426250"/>
    <n v="1405674250"/>
    <b v="0"/>
    <n v="975"/>
    <b v="0"/>
    <x v="4"/>
    <x v="9"/>
    <n v="0.63"/>
    <n v="48.281025641025643"/>
    <x v="1230"/>
    <d v="2014-09-11T09:04:10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x v="0"/>
    <n v="1410866659"/>
    <n v="1405682659"/>
    <b v="0"/>
    <n v="0"/>
    <b v="0"/>
    <x v="2"/>
    <x v="4"/>
    <n v="0"/>
    <n v="0"/>
    <x v="1231"/>
    <d v="2014-09-16T11:24:19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x v="0"/>
    <n v="1407847978"/>
    <n v="1405687978"/>
    <b v="0"/>
    <n v="2"/>
    <b v="0"/>
    <x v="2"/>
    <x v="35"/>
    <n v="0.01"/>
    <n v="7.5"/>
    <x v="1232"/>
    <d v="2014-08-12T12:52:58"/>
  </r>
  <r>
    <n v="666"/>
    <s v="Ducky Diapers"/>
    <s v="Have you ever dreamed of having a pet duckling, but concerned about all the pooping, here is a a solution to help solve that issue."/>
    <n v="200000"/>
    <n v="8"/>
    <x v="1"/>
    <x v="0"/>
    <x v="0"/>
    <n v="1408305498"/>
    <n v="1405713498"/>
    <b v="0"/>
    <n v="4"/>
    <b v="0"/>
    <x v="3"/>
    <x v="25"/>
    <n v="0"/>
    <n v="2"/>
    <x v="1233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x v="0"/>
    <n v="1409602217"/>
    <n v="1405714217"/>
    <b v="0"/>
    <n v="3"/>
    <b v="0"/>
    <x v="3"/>
    <x v="25"/>
    <n v="0"/>
    <n v="68.333333333333329"/>
    <x v="1234"/>
    <d v="2014-09-01T20:10:17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x v="7"/>
    <x v="26"/>
    <n v="1.44"/>
    <n v="40.795406360424032"/>
    <x v="1235"/>
    <d v="2014-08-18T00:08:10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x v="6"/>
    <x v="15"/>
    <n v="1.1599999999999999"/>
    <n v="63.363636363636367"/>
    <x v="1236"/>
    <d v="2014-08-02T04:13:0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x v="1"/>
    <n v="1410930399"/>
    <n v="1405746399"/>
    <b v="0"/>
    <n v="11"/>
    <b v="0"/>
    <x v="5"/>
    <x v="40"/>
    <n v="0.28999999999999998"/>
    <n v="26.272727272727273"/>
    <x v="1237"/>
    <d v="2014-09-17T05:06:3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x v="6"/>
    <x v="15"/>
    <n v="1"/>
    <n v="95.238095238095241"/>
    <x v="1238"/>
    <d v="2014-08-18T17:32:3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x v="0"/>
    <n v="1409787378"/>
    <n v="1405899378"/>
    <b v="0"/>
    <n v="3"/>
    <b v="0"/>
    <x v="2"/>
    <x v="4"/>
    <n v="0.02"/>
    <n v="19"/>
    <x v="1239"/>
    <d v="2014-09-03T23:36:18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x v="6"/>
    <x v="15"/>
    <n v="1.02"/>
    <n v="80.15789473684211"/>
    <x v="1240"/>
    <d v="2014-08-13T04:59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x v="0"/>
    <x v="22"/>
    <n v="1.3"/>
    <n v="49.882352941176471"/>
    <x v="1241"/>
    <d v="2014-08-05T07:43:21"/>
  </r>
  <r>
    <n v="1709"/>
    <s v="Psalms"/>
    <s v="A project to set psalms to music. The psalms are taken from the English Standard Version (ESV) of the Bible."/>
    <n v="1750"/>
    <n v="85"/>
    <x v="1"/>
    <x v="0"/>
    <x v="0"/>
    <n v="1409513940"/>
    <n v="1405949514"/>
    <b v="0"/>
    <n v="4"/>
    <b v="0"/>
    <x v="1"/>
    <x v="33"/>
    <n v="0.05"/>
    <n v="21.25"/>
    <x v="1242"/>
    <d v="2014-08-31T19:39:00"/>
  </r>
  <r>
    <n v="3865"/>
    <s v="Fellatia's-Fantastic-Fun-Time-Show"/>
    <s v="Sissy Entertainment delivers a delicious cabaret that blends comedic monologue, song, and traditional sketch comedy."/>
    <n v="2413"/>
    <n v="650"/>
    <x v="1"/>
    <x v="2"/>
    <x v="2"/>
    <n v="1409376600"/>
    <n v="1405957098"/>
    <b v="0"/>
    <n v="14"/>
    <b v="0"/>
    <x v="6"/>
    <x v="15"/>
    <n v="0.27"/>
    <n v="46.428571428571431"/>
    <x v="1243"/>
    <d v="2014-08-30T05:30:00"/>
  </r>
  <r>
    <n v="1172"/>
    <s v="let your dayz take you to the dogs."/>
    <s v="Bringing YOUR favorite dog recipes to the streets."/>
    <n v="9000"/>
    <n v="0"/>
    <x v="1"/>
    <x v="0"/>
    <x v="0"/>
    <n v="1408551752"/>
    <n v="1405959752"/>
    <b v="0"/>
    <n v="0"/>
    <b v="0"/>
    <x v="7"/>
    <x v="27"/>
    <n v="0"/>
    <n v="0"/>
    <x v="1244"/>
    <d v="2014-08-20T16:22:32"/>
  </r>
  <r>
    <n v="164"/>
    <s v="Angelix"/>
    <s v="Two cousins are caught up in the private war between warrior class angels and demons. You may be caught up too and not realize it yet."/>
    <n v="120000"/>
    <n v="640"/>
    <x v="1"/>
    <x v="0"/>
    <x v="0"/>
    <n v="1411150701"/>
    <n v="1405966701"/>
    <b v="0"/>
    <n v="7"/>
    <b v="0"/>
    <x v="0"/>
    <x v="34"/>
    <n v="0.01"/>
    <n v="91.428571428571431"/>
    <x v="1245"/>
    <d v="2014-09-19T18:18:2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x v="6"/>
    <x v="15"/>
    <n v="2.15"/>
    <n v="35.766666666666666"/>
    <x v="1246"/>
    <d v="2014-08-31T20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x v="6"/>
    <x v="13"/>
    <n v="1.06"/>
    <n v="146.44654088050314"/>
    <x v="1247"/>
    <d v="2014-08-20T20:24:03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x v="0"/>
    <n v="1408581930"/>
    <n v="1405989930"/>
    <b v="0"/>
    <n v="9"/>
    <b v="0"/>
    <x v="1"/>
    <x v="3"/>
    <n v="0.03"/>
    <n v="28.888888888888889"/>
    <x v="1248"/>
    <d v="2014-08-21T00:45:30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x v="3"/>
    <n v="1408596589"/>
    <n v="1406004589"/>
    <b v="0"/>
    <n v="1"/>
    <b v="0"/>
    <x v="6"/>
    <x v="15"/>
    <n v="0"/>
    <n v="1"/>
    <x v="1249"/>
    <d v="2014-08-21T04:49:49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x v="0"/>
    <x v="22"/>
    <n v="1.01"/>
    <n v="76.45264150943396"/>
    <x v="1250"/>
    <d v="2014-08-21T07:01:5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x v="6"/>
    <x v="15"/>
    <n v="1.2"/>
    <n v="44.537037037037038"/>
    <x v="1251"/>
    <d v="2014-08-13T22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x v="0"/>
    <n v="1409514709"/>
    <n v="1406058798"/>
    <b v="0"/>
    <n v="14"/>
    <b v="0"/>
    <x v="6"/>
    <x v="15"/>
    <n v="0.17"/>
    <n v="82.571428571428569"/>
    <x v="1252"/>
    <d v="2014-08-31T19:51:49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x v="7"/>
    <x v="26"/>
    <n v="5.26"/>
    <n v="54.883162444113267"/>
    <x v="1253"/>
    <d v="2014-08-26T22:00:40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x v="0"/>
    <n v="1408663948"/>
    <n v="1406071948"/>
    <b v="0"/>
    <n v="0"/>
    <b v="0"/>
    <x v="7"/>
    <x v="27"/>
    <n v="0"/>
    <n v="0"/>
    <x v="1254"/>
    <d v="2014-08-21T23:32:2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x v="6"/>
    <x v="13"/>
    <n v="1.33"/>
    <n v="82.941562500000003"/>
    <x v="1255"/>
    <d v="2014-08-22T03:44: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x v="0"/>
    <n v="1411312250"/>
    <n v="1406128250"/>
    <b v="0"/>
    <n v="0"/>
    <b v="0"/>
    <x v="6"/>
    <x v="13"/>
    <n v="0"/>
    <n v="0"/>
    <x v="1256"/>
    <d v="2014-09-21T15:10:5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x v="1"/>
    <x v="1"/>
    <n v="2"/>
    <n v="118.2007874015748"/>
    <x v="1257"/>
    <d v="2014-09-06T15:25:31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x v="1"/>
    <n v="1407168000"/>
    <n v="1406131023"/>
    <b v="0"/>
    <n v="3"/>
    <b v="0"/>
    <x v="6"/>
    <x v="15"/>
    <n v="0"/>
    <n v="40"/>
    <x v="1258"/>
    <d v="2014-08-04T16:00:00"/>
  </r>
  <r>
    <n v="2128"/>
    <s v="Makayla's Quest"/>
    <s v="The Royal Snail has misdelivered all the invitations to the Royal Ball.  It's up to Makayla to set things right in the Fairy Forest"/>
    <n v="15000"/>
    <n v="25"/>
    <x v="1"/>
    <x v="2"/>
    <x v="2"/>
    <n v="1411324369"/>
    <n v="1406140369"/>
    <b v="0"/>
    <n v="1"/>
    <b v="0"/>
    <x v="4"/>
    <x v="9"/>
    <n v="0"/>
    <n v="25"/>
    <x v="1259"/>
    <d v="2014-09-21T18:32:49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x v="0"/>
    <n v="1407868561"/>
    <n v="1406140561"/>
    <b v="0"/>
    <n v="2"/>
    <b v="0"/>
    <x v="6"/>
    <x v="15"/>
    <n v="0.01"/>
    <n v="62.5"/>
    <x v="1260"/>
    <d v="2014-08-12T18:36:0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x v="0"/>
    <n v="1409194810"/>
    <n v="1406170810"/>
    <b v="0"/>
    <n v="114"/>
    <b v="0"/>
    <x v="6"/>
    <x v="13"/>
    <n v="0.25"/>
    <n v="58.184210526315788"/>
    <x v="1261"/>
    <d v="2014-08-28T03:00:1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x v="3"/>
    <x v="7"/>
    <n v="2.19"/>
    <n v="67.261538461538464"/>
    <x v="1262"/>
    <d v="2014-08-23T18:31:23"/>
  </r>
  <r>
    <n v="1045"/>
    <s v="In Case Of Emergency (Canceled)"/>
    <s v="In Case Of Emergency is a radio talk show for preppers, beginning preppers, and with preparedness in mind."/>
    <n v="10000"/>
    <n v="266"/>
    <x v="2"/>
    <x v="0"/>
    <x v="0"/>
    <n v="1408827550"/>
    <n v="1406235550"/>
    <b v="0"/>
    <n v="8"/>
    <b v="0"/>
    <x v="8"/>
    <x v="39"/>
    <n v="0.03"/>
    <n v="33.25"/>
    <x v="1263"/>
    <d v="2014-08-23T20:59:1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x v="0"/>
    <n v="1408831718"/>
    <n v="1406239718"/>
    <b v="0"/>
    <n v="5"/>
    <b v="0"/>
    <x v="0"/>
    <x v="2"/>
    <n v="0.18"/>
    <n v="28.2"/>
    <x v="1264"/>
    <d v="2014-08-23T22:08: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x v="6"/>
    <x v="29"/>
    <n v="1.03"/>
    <n v="329.2"/>
    <x v="1265"/>
    <d v="2014-08-28T01:00:00"/>
  </r>
  <r>
    <n v="1086"/>
    <s v="Cyber Universe Online"/>
    <s v="Humanity's future in the Galaxy"/>
    <n v="18000"/>
    <n v="15"/>
    <x v="1"/>
    <x v="0"/>
    <x v="0"/>
    <n v="1408913291"/>
    <n v="1406321291"/>
    <b v="0"/>
    <n v="2"/>
    <b v="0"/>
    <x v="4"/>
    <x v="9"/>
    <n v="0"/>
    <n v="7.5"/>
    <x v="1266"/>
    <d v="2014-08-24T20:48:11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x v="0"/>
    <n v="1408922049"/>
    <n v="1406330049"/>
    <b v="0"/>
    <n v="9"/>
    <b v="0"/>
    <x v="1"/>
    <x v="33"/>
    <n v="0.1"/>
    <n v="62.222222222222221"/>
    <x v="1267"/>
    <d v="2014-08-24T23:14:09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x v="4"/>
    <x v="19"/>
    <n v="1.34"/>
    <n v="23.808729166666669"/>
    <x v="1268"/>
    <d v="2014-08-16T08:17:5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x v="6"/>
    <x v="15"/>
    <n v="1.02"/>
    <n v="84.854166666666671"/>
    <x v="1269"/>
    <d v="2014-08-16T16:00:5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x v="0"/>
    <n v="1409009306"/>
    <n v="1406417306"/>
    <b v="0"/>
    <n v="15"/>
    <b v="0"/>
    <x v="2"/>
    <x v="18"/>
    <n v="0.26"/>
    <n v="93.666666666666671"/>
    <x v="1270"/>
    <d v="2014-08-25T23:28:2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x v="0"/>
    <n v="1409091612"/>
    <n v="1406499612"/>
    <b v="0"/>
    <n v="0"/>
    <b v="0"/>
    <x v="5"/>
    <x v="36"/>
    <n v="0"/>
    <n v="0"/>
    <x v="1271"/>
    <d v="2014-08-26T22:20:12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x v="3"/>
    <x v="7"/>
    <n v="3.61"/>
    <n v="96.063829787234042"/>
    <x v="1272"/>
    <d v="2014-08-27T00:31:21"/>
  </r>
  <r>
    <n v="3121"/>
    <s v="Ant Farm Theatre Project (Canceled)"/>
    <s v="I going to build a theatre for a local ant farm so that Ants can put on their theatre productions."/>
    <n v="1500"/>
    <n v="10"/>
    <x v="2"/>
    <x v="2"/>
    <x v="2"/>
    <n v="1411748335"/>
    <n v="1406564335"/>
    <b v="0"/>
    <n v="1"/>
    <b v="0"/>
    <x v="6"/>
    <x v="13"/>
    <n v="0.01"/>
    <n v="10"/>
    <x v="1273"/>
    <d v="2014-09-26T16:18:55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x v="0"/>
    <n v="1409070480"/>
    <n v="1406572381"/>
    <b v="0"/>
    <n v="1"/>
    <b v="0"/>
    <x v="6"/>
    <x v="15"/>
    <n v="0"/>
    <n v="5"/>
    <x v="1274"/>
    <d v="2014-08-26T16:28:00"/>
  </r>
  <r>
    <n v="3853"/>
    <s v="The Original Laughter Therapist"/>
    <s v="A dose of One-woman &quot;Dramedy&quot; to cure those daily blues is just what the doctor ordered!"/>
    <n v="100000"/>
    <n v="26"/>
    <x v="1"/>
    <x v="0"/>
    <x v="0"/>
    <n v="1409602178"/>
    <n v="1406578178"/>
    <b v="0"/>
    <n v="2"/>
    <b v="0"/>
    <x v="6"/>
    <x v="15"/>
    <n v="0"/>
    <n v="13"/>
    <x v="1275"/>
    <d v="2014-09-01T20:09:3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x v="6"/>
    <x v="15"/>
    <n v="1"/>
    <n v="51.724137931034484"/>
    <x v="1276"/>
    <d v="2014-08-17T05:11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x v="0"/>
    <n v="1409187056"/>
    <n v="1406595056"/>
    <b v="0"/>
    <n v="0"/>
    <b v="0"/>
    <x v="3"/>
    <x v="37"/>
    <n v="0"/>
    <n v="0"/>
    <x v="1277"/>
    <d v="2014-08-28T00:50:56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x v="0"/>
    <n v="1411824444"/>
    <n v="1406640444"/>
    <b v="1"/>
    <n v="15"/>
    <b v="0"/>
    <x v="5"/>
    <x v="11"/>
    <n v="0.04"/>
    <n v="12.466666666666667"/>
    <x v="1278"/>
    <d v="2014-09-27T13:27:24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x v="0"/>
    <n v="1411852640"/>
    <n v="1406668640"/>
    <b v="0"/>
    <n v="2"/>
    <b v="0"/>
    <x v="6"/>
    <x v="29"/>
    <n v="0"/>
    <n v="1.5"/>
    <x v="1279"/>
    <d v="2014-09-27T21:17:20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x v="0"/>
    <n v="1409098825"/>
    <n v="1406679625"/>
    <b v="0"/>
    <n v="0"/>
    <b v="0"/>
    <x v="8"/>
    <x v="39"/>
    <n v="0"/>
    <n v="0"/>
    <x v="1280"/>
    <d v="2014-08-27T00:20:2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x v="6"/>
    <x v="15"/>
    <n v="1"/>
    <n v="1000"/>
    <x v="1281"/>
    <d v="2014-09-13T09:37:21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x v="0"/>
    <n v="1409337911"/>
    <n v="1406745911"/>
    <b v="0"/>
    <n v="19"/>
    <b v="0"/>
    <x v="2"/>
    <x v="18"/>
    <n v="0.27"/>
    <n v="42.157894736842103"/>
    <x v="1282"/>
    <d v="2014-08-29T18:45:11"/>
  </r>
  <r>
    <n v="2889"/>
    <s v="Halfway, Nebraska"/>
    <s v="Halfway, Nebraska explores the limits of hope and what it means to love someone who may be too far damaged to save."/>
    <n v="3000"/>
    <n v="1142"/>
    <x v="1"/>
    <x v="0"/>
    <x v="0"/>
    <n v="1409344985"/>
    <n v="1406752985"/>
    <b v="0"/>
    <n v="14"/>
    <b v="0"/>
    <x v="6"/>
    <x v="15"/>
    <n v="0.38"/>
    <n v="81.571428571428569"/>
    <x v="1283"/>
    <d v="2014-08-29T20:43:0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x v="6"/>
    <x v="15"/>
    <n v="1.01"/>
    <n v="114.125"/>
    <x v="1284"/>
    <d v="2014-08-30T0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x v="6"/>
    <x v="15"/>
    <n v="1.06"/>
    <n v="143.1081081081081"/>
    <x v="1285"/>
    <d v="2014-08-21T16:28:00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x v="0"/>
    <n v="1412003784"/>
    <n v="1406819784"/>
    <b v="0"/>
    <n v="0"/>
    <b v="0"/>
    <x v="6"/>
    <x v="13"/>
    <n v="0"/>
    <n v="0"/>
    <x v="1286"/>
    <d v="2014-09-29T15:16:24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x v="0"/>
    <n v="1410516000"/>
    <n v="1406824948"/>
    <b v="0"/>
    <n v="1"/>
    <b v="0"/>
    <x v="8"/>
    <x v="39"/>
    <n v="0.02"/>
    <n v="10"/>
    <x v="1287"/>
    <d v="2014-09-12T10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x v="1"/>
    <n v="1410281360"/>
    <n v="1406825360"/>
    <b v="0"/>
    <n v="3"/>
    <b v="0"/>
    <x v="6"/>
    <x v="15"/>
    <n v="0.04"/>
    <n v="25"/>
    <x v="1288"/>
    <d v="2014-09-09T16:49:2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x v="6"/>
    <x v="15"/>
    <n v="1.01"/>
    <n v="302.30769230769232"/>
    <x v="1289"/>
    <d v="2014-08-19T16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x v="1"/>
    <x v="3"/>
    <n v="1.01"/>
    <n v="82.496921824104234"/>
    <x v="1290"/>
    <d v="2014-08-29T01:00:00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x v="6"/>
    <x v="15"/>
    <n v="1.9"/>
    <n v="50"/>
    <x v="1291"/>
    <d v="2014-08-15T12:39:1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x v="0"/>
    <n v="1409585434"/>
    <n v="1406907034"/>
    <b v="0"/>
    <n v="2"/>
    <b v="0"/>
    <x v="1"/>
    <x v="33"/>
    <n v="0.11"/>
    <n v="525"/>
    <x v="1292"/>
    <d v="2014-09-01T15:30:3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x v="6"/>
    <x v="15"/>
    <n v="1"/>
    <n v="74.534883720930239"/>
    <x v="1293"/>
    <d v="2014-08-31T15:47:58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x v="5"/>
    <x v="11"/>
    <n v="1.35"/>
    <n v="51.92307692307692"/>
    <x v="1294"/>
    <d v="2014-08-31T15:58:45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2"/>
    <x v="2"/>
    <n v="1409506291"/>
    <n v="1406914291"/>
    <b v="1"/>
    <n v="54"/>
    <b v="1"/>
    <x v="1"/>
    <x v="1"/>
    <n v="1.04"/>
    <n v="76.666666666666671"/>
    <x v="1295"/>
    <d v="2014-08-31T17:31:3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x v="6"/>
    <x v="15"/>
    <n v="1.1100000000000001"/>
    <n v="125.80645161290323"/>
    <x v="1296"/>
    <d v="2014-08-25T04:59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x v="0"/>
    <n v="1409547600"/>
    <n v="1406986278"/>
    <b v="0"/>
    <n v="3"/>
    <b v="0"/>
    <x v="6"/>
    <x v="13"/>
    <n v="0"/>
    <n v="18.666666666666668"/>
    <x v="1297"/>
    <d v="2014-09-01T05:00:00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x v="0"/>
    <n v="1408526477"/>
    <n v="1407057677"/>
    <b v="0"/>
    <n v="4"/>
    <b v="0"/>
    <x v="7"/>
    <x v="38"/>
    <n v="0.02"/>
    <n v="52.5"/>
    <x v="1298"/>
    <d v="2014-08-20T09:21:17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x v="1"/>
    <n v="1409668069"/>
    <n v="1407076069"/>
    <b v="0"/>
    <n v="0"/>
    <b v="0"/>
    <x v="6"/>
    <x v="29"/>
    <n v="0"/>
    <n v="0"/>
    <x v="1299"/>
    <d v="2014-09-02T14:27:49"/>
  </r>
  <r>
    <n v="1145"/>
    <s v="A FORK IN THE ROAD food truck"/>
    <s v="Emphasizing locally and responsibly raised ingredients, serving delicious food! I need your help."/>
    <n v="80000"/>
    <n v="100"/>
    <x v="1"/>
    <x v="0"/>
    <x v="0"/>
    <n v="1412272592"/>
    <n v="1407088592"/>
    <b v="0"/>
    <n v="1"/>
    <b v="0"/>
    <x v="7"/>
    <x v="27"/>
    <n v="0"/>
    <n v="100"/>
    <x v="1300"/>
    <d v="2014-10-02T17:56:32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x v="6"/>
    <x v="15"/>
    <n v="1.04"/>
    <n v="38.333333333333336"/>
    <x v="1301"/>
    <d v="2014-08-25T04:59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x v="1"/>
    <n v="1409337611"/>
    <n v="1407177611"/>
    <b v="0"/>
    <n v="26"/>
    <b v="0"/>
    <x v="0"/>
    <x v="34"/>
    <n v="0.06"/>
    <n v="49.884615384615387"/>
    <x v="1302"/>
    <d v="2014-08-29T18:40: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x v="1"/>
    <x v="1"/>
    <n v="3038.33"/>
    <n v="42.73322081575246"/>
    <x v="1303"/>
    <d v="2014-09-03T18:48:2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x v="0"/>
    <n v="1409770164"/>
    <n v="1407178164"/>
    <b v="0"/>
    <n v="2"/>
    <b v="0"/>
    <x v="3"/>
    <x v="25"/>
    <n v="0"/>
    <n v="13"/>
    <x v="1304"/>
    <d v="2014-09-03T18:49:24"/>
  </r>
  <r>
    <n v="1766"/>
    <s v="Photographic book on Melbourne's music scene"/>
    <s v="I want to create a beautiful book which documents the Melbourne music scene."/>
    <n v="1500"/>
    <n v="0"/>
    <x v="1"/>
    <x v="3"/>
    <x v="3"/>
    <n v="1408999088"/>
    <n v="1407184688"/>
    <b v="1"/>
    <n v="0"/>
    <b v="0"/>
    <x v="5"/>
    <x v="11"/>
    <n v="0"/>
    <n v="0"/>
    <x v="1305"/>
    <d v="2014-08-25T20:38:0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x v="6"/>
    <x v="15"/>
    <n v="1"/>
    <n v="227.27272727272728"/>
    <x v="1306"/>
    <d v="2014-09-08T03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x v="0"/>
    <n v="1409846874"/>
    <n v="1407254874"/>
    <b v="0"/>
    <n v="2"/>
    <b v="0"/>
    <x v="6"/>
    <x v="15"/>
    <n v="0.01"/>
    <n v="52.5"/>
    <x v="1307"/>
    <d v="2014-09-04T16:07:5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2"/>
    <x v="2"/>
    <n v="1409072982"/>
    <n v="1407258582"/>
    <b v="0"/>
    <n v="15"/>
    <b v="1"/>
    <x v="6"/>
    <x v="15"/>
    <n v="1.08"/>
    <n v="79"/>
    <x v="1308"/>
    <d v="2014-08-26T17:09:4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x v="0"/>
    <n v="1409813940"/>
    <n v="1407271598"/>
    <b v="0"/>
    <n v="45"/>
    <b v="0"/>
    <x v="3"/>
    <x v="25"/>
    <n v="0.35"/>
    <n v="153.88888888888889"/>
    <x v="1309"/>
    <d v="2014-09-04T06:59:00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x v="0"/>
    <n v="1409891015"/>
    <n v="1407299015"/>
    <b v="0"/>
    <n v="0"/>
    <b v="0"/>
    <x v="0"/>
    <x v="34"/>
    <n v="0"/>
    <n v="0"/>
    <x v="1310"/>
    <d v="2014-09-05T04:23:35"/>
  </r>
  <r>
    <n v="717"/>
    <s v="cool air belt"/>
    <s v="Cool air flowing under clothing keeps you cool."/>
    <n v="100000"/>
    <n v="305"/>
    <x v="1"/>
    <x v="0"/>
    <x v="0"/>
    <n v="1409949002"/>
    <n v="1407357002"/>
    <b v="0"/>
    <n v="4"/>
    <b v="0"/>
    <x v="3"/>
    <x v="25"/>
    <n v="0"/>
    <n v="76.25"/>
    <x v="1311"/>
    <d v="2014-09-05T20:30:0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x v="0"/>
    <n v="1409962211"/>
    <n v="1407370211"/>
    <b v="0"/>
    <n v="13"/>
    <b v="0"/>
    <x v="6"/>
    <x v="15"/>
    <n v="0.04"/>
    <n v="23.923076923076923"/>
    <x v="1312"/>
    <d v="2014-09-06T00:10:1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x v="0"/>
    <n v="1409980144"/>
    <n v="1407388144"/>
    <b v="0"/>
    <n v="4"/>
    <b v="0"/>
    <x v="6"/>
    <x v="15"/>
    <n v="0.02"/>
    <n v="25"/>
    <x v="1313"/>
    <d v="2014-09-06T05:09:0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x v="6"/>
    <x v="15"/>
    <n v="1.08"/>
    <n v="28.19047619047619"/>
    <x v="1314"/>
    <d v="2014-08-31T13:08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x v="0"/>
    <n v="1410037200"/>
    <n v="1407435418"/>
    <b v="0"/>
    <n v="53"/>
    <b v="0"/>
    <x v="6"/>
    <x v="29"/>
    <n v="0.52"/>
    <n v="49.20754716981132"/>
    <x v="1315"/>
    <d v="2014-09-06T21:00:00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x v="0"/>
    <n v="1411328918"/>
    <n v="1407440918"/>
    <b v="0"/>
    <n v="5"/>
    <b v="0"/>
    <x v="7"/>
    <x v="38"/>
    <n v="0"/>
    <n v="17.2"/>
    <x v="1316"/>
    <d v="2014-09-21T19:48:3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x v="0"/>
    <n v="1410127994"/>
    <n v="1407535994"/>
    <b v="0"/>
    <n v="4"/>
    <b v="0"/>
    <x v="3"/>
    <x v="30"/>
    <n v="0"/>
    <n v="10.5"/>
    <x v="1317"/>
    <d v="2014-09-07T22:13:14"/>
  </r>
  <r>
    <n v="1810"/>
    <s v="Film Speed"/>
    <s v="Film Speed is a series of Zines focusing on architecture shot completely on 35 and 120mm film."/>
    <n v="450"/>
    <n v="15"/>
    <x v="1"/>
    <x v="0"/>
    <x v="0"/>
    <n v="1408657826"/>
    <n v="1407621026"/>
    <b v="0"/>
    <n v="2"/>
    <b v="0"/>
    <x v="5"/>
    <x v="11"/>
    <n v="0.03"/>
    <n v="7.5"/>
    <x v="1318"/>
    <d v="2014-08-21T21:50:2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x v="3"/>
    <x v="7"/>
    <n v="2.81"/>
    <n v="147.94736842105263"/>
    <x v="1319"/>
    <d v="2014-09-24T01:41:3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x v="6"/>
    <x v="15"/>
    <n v="1.86"/>
    <n v="41.222222222222221"/>
    <x v="1320"/>
    <d v="2014-09-09T12:35:46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x v="1"/>
    <n v="1409509477"/>
    <n v="1407695077"/>
    <b v="0"/>
    <n v="2"/>
    <b v="0"/>
    <x v="6"/>
    <x v="29"/>
    <n v="0.01"/>
    <n v="12.5"/>
    <x v="1321"/>
    <d v="2014-08-31T18:24:37"/>
  </r>
  <r>
    <n v="3053"/>
    <s v="Showroom"/>
    <s v="Showroom is a multi-disciplinary space providing unorthodox concerts, events &amp; a platform creatives can express their creative vision"/>
    <n v="10000"/>
    <n v="40"/>
    <x v="1"/>
    <x v="0"/>
    <x v="0"/>
    <n v="1412222340"/>
    <n v="1407781013"/>
    <b v="0"/>
    <n v="3"/>
    <b v="0"/>
    <x v="6"/>
    <x v="13"/>
    <n v="0"/>
    <n v="13.333333333333334"/>
    <x v="1322"/>
    <d v="2014-10-02T03:59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x v="6"/>
    <x v="13"/>
    <n v="1.91"/>
    <n v="259.94827586206895"/>
    <x v="1323"/>
    <d v="2014-09-10T04:52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x v="6"/>
    <x v="15"/>
    <n v="1"/>
    <n v="103.35294117647059"/>
    <x v="1324"/>
    <d v="2014-09-10T20:09:3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x v="6"/>
    <x v="15"/>
    <n v="1.01"/>
    <n v="131.91304347826087"/>
    <x v="1325"/>
    <d v="2014-08-25T20:45:0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x v="0"/>
    <n v="1410416097"/>
    <n v="1407824097"/>
    <b v="0"/>
    <n v="12"/>
    <b v="0"/>
    <x v="0"/>
    <x v="2"/>
    <n v="0.01"/>
    <n v="35.833333333333336"/>
    <x v="1326"/>
    <d v="2014-09-11T06:14:57"/>
  </r>
  <r>
    <n v="3909"/>
    <s v="Woman2Woman"/>
    <s v="I am trying to put on a gospel comedy stage play that is full of laughter and life lessons as well that will change your life forever,"/>
    <n v="60000"/>
    <n v="135"/>
    <x v="1"/>
    <x v="0"/>
    <x v="0"/>
    <n v="1410424642"/>
    <n v="1407832642"/>
    <b v="0"/>
    <n v="4"/>
    <b v="0"/>
    <x v="6"/>
    <x v="15"/>
    <n v="0"/>
    <n v="33.75"/>
    <x v="1327"/>
    <d v="2014-09-11T08:37:2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x v="3"/>
    <x v="7"/>
    <n v="1.27"/>
    <n v="117.6"/>
    <x v="1328"/>
    <d v="2014-09-16T10:18:54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x v="1"/>
    <x v="1"/>
    <n v="1.52"/>
    <n v="40.75"/>
    <x v="1329"/>
    <d v="2014-09-11T10:24:14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x v="1"/>
    <n v="1410439161"/>
    <n v="1407847161"/>
    <b v="0"/>
    <n v="1"/>
    <b v="0"/>
    <x v="6"/>
    <x v="15"/>
    <n v="0"/>
    <n v="10"/>
    <x v="1330"/>
    <d v="2014-09-11T12:39:2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x v="6"/>
    <x v="29"/>
    <n v="1.02"/>
    <n v="231.66175879396985"/>
    <x v="1331"/>
    <d v="2014-09-11T14:01:08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x v="0"/>
    <n v="1410448551"/>
    <n v="1407856551"/>
    <b v="0"/>
    <n v="0"/>
    <b v="0"/>
    <x v="2"/>
    <x v="18"/>
    <n v="0"/>
    <n v="0"/>
    <x v="1332"/>
    <d v="2014-09-11T15:15:51"/>
  </r>
  <r>
    <n v="1167"/>
    <s v="Empanada Express Food Truck"/>
    <s v="A mobile food truck serving up a Latino-inspired fusion cuisine using fresh, local, &amp; organic ingredients!"/>
    <n v="60000"/>
    <n v="979"/>
    <x v="1"/>
    <x v="0"/>
    <x v="0"/>
    <n v="1410543495"/>
    <n v="1407865095"/>
    <b v="0"/>
    <n v="16"/>
    <b v="0"/>
    <x v="7"/>
    <x v="27"/>
    <n v="0.02"/>
    <n v="61.1875"/>
    <x v="1333"/>
    <d v="2014-09-12T17:38:15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x v="0"/>
    <n v="1410459023"/>
    <n v="1407867023"/>
    <b v="0"/>
    <n v="0"/>
    <b v="0"/>
    <x v="6"/>
    <x v="13"/>
    <n v="0"/>
    <n v="0"/>
    <x v="1334"/>
    <d v="2014-09-11T18:10:23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x v="0"/>
    <n v="1409620222"/>
    <n v="1407892222"/>
    <b v="0"/>
    <n v="4"/>
    <b v="0"/>
    <x v="3"/>
    <x v="30"/>
    <n v="0.02"/>
    <n v="2"/>
    <x v="1335"/>
    <d v="2014-09-02T01:10:2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x v="0"/>
    <n v="1410955331"/>
    <n v="1407931331"/>
    <b v="0"/>
    <n v="129"/>
    <b v="0"/>
    <x v="3"/>
    <x v="25"/>
    <n v="0.26"/>
    <n v="150.65116279069767"/>
    <x v="1336"/>
    <d v="2014-09-17T12:02: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x v="1"/>
    <x v="1"/>
    <n v="1"/>
    <n v="136.36363636363637"/>
    <x v="1337"/>
    <d v="2014-09-12T18:26:53"/>
  </r>
  <r>
    <n v="639"/>
    <s v="Kids Educational Social Media Site (Canceled)"/>
    <s v="Development of a Safe and Educational Social Media site for kids."/>
    <n v="1000000"/>
    <n v="1"/>
    <x v="2"/>
    <x v="0"/>
    <x v="0"/>
    <n v="1413208795"/>
    <n v="1408024795"/>
    <b v="0"/>
    <n v="1"/>
    <b v="0"/>
    <x v="3"/>
    <x v="37"/>
    <n v="0"/>
    <n v="1"/>
    <x v="1338"/>
    <d v="2014-10-13T13:59:55"/>
  </r>
  <r>
    <n v="3868"/>
    <s v="1000 words (Canceled)"/>
    <s v="New collection of music by Scott Evan Davis!"/>
    <n v="5000"/>
    <n v="10"/>
    <x v="2"/>
    <x v="1"/>
    <x v="1"/>
    <n v="1410191405"/>
    <n v="1408031405"/>
    <b v="0"/>
    <n v="1"/>
    <b v="0"/>
    <x v="6"/>
    <x v="29"/>
    <n v="0"/>
    <n v="10"/>
    <x v="1339"/>
    <d v="2014-09-08T15:50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x v="0"/>
    <n v="1413234316"/>
    <n v="1408050316"/>
    <b v="0"/>
    <n v="13"/>
    <b v="0"/>
    <x v="6"/>
    <x v="15"/>
    <n v="0.38"/>
    <n v="86.615384615384613"/>
    <x v="1340"/>
    <d v="2014-10-13T21:05:1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x v="6"/>
    <x v="29"/>
    <n v="1.1000000000000001"/>
    <n v="94.90384615384616"/>
    <x v="1341"/>
    <d v="2014-09-08T21:11: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x v="6"/>
    <x v="15"/>
    <n v="1.1299999999999999"/>
    <n v="83.42647058823529"/>
    <x v="1342"/>
    <d v="2014-09-01T15:59:00"/>
  </r>
  <r>
    <n v="4059"/>
    <s v="The Million Dollar Shot"/>
    <s v="A very Canadian children's play inspired by the tradition of British pantomimes like Aladdin, and the Nutcracker."/>
    <n v="10000"/>
    <n v="250"/>
    <x v="1"/>
    <x v="2"/>
    <x v="2"/>
    <n v="1410836400"/>
    <n v="1408116152"/>
    <b v="0"/>
    <n v="7"/>
    <b v="0"/>
    <x v="6"/>
    <x v="15"/>
    <n v="0.03"/>
    <n v="35.714285714285715"/>
    <x v="1343"/>
    <d v="2014-09-16T03:00:00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x v="6"/>
    <x v="15"/>
    <n v="1.1000000000000001"/>
    <n v="40.777777777777779"/>
    <x v="1344"/>
    <d v="2014-09-03T04:59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x v="0"/>
    <n v="1411005600"/>
    <n v="1408141245"/>
    <b v="0"/>
    <n v="29"/>
    <b v="0"/>
    <x v="3"/>
    <x v="25"/>
    <n v="0.15"/>
    <n v="530.68965517241384"/>
    <x v="1345"/>
    <d v="2014-09-18T02:00:00"/>
  </r>
  <r>
    <n v="200"/>
    <s v="The Crossing Shore"/>
    <s v="A film dedicated to an AAF Pilot's struggle to survive behind enemy lines during WWII."/>
    <n v="6000"/>
    <n v="1571.55"/>
    <x v="1"/>
    <x v="0"/>
    <x v="0"/>
    <n v="1410746403"/>
    <n v="1408154403"/>
    <b v="0"/>
    <n v="18"/>
    <b v="0"/>
    <x v="0"/>
    <x v="34"/>
    <n v="0.26"/>
    <n v="87.308333333333337"/>
    <x v="1346"/>
    <d v="2014-09-15T02:00:0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x v="0"/>
    <n v="1408863600"/>
    <n v="1408203557"/>
    <b v="0"/>
    <n v="0"/>
    <b v="0"/>
    <x v="6"/>
    <x v="15"/>
    <n v="0"/>
    <n v="0"/>
    <x v="1347"/>
    <d v="2014-08-24T07:00:00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x v="6"/>
    <x v="15"/>
    <n v="1.02"/>
    <n v="46.714285714285715"/>
    <x v="1348"/>
    <d v="2014-09-16T21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x v="0"/>
    <n v="1410958191"/>
    <n v="1408366191"/>
    <b v="0"/>
    <n v="3"/>
    <b v="0"/>
    <x v="1"/>
    <x v="33"/>
    <n v="0.01"/>
    <n v="11.666666666666666"/>
    <x v="1349"/>
    <d v="2014-09-17T12:49:51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x v="0"/>
    <x v="22"/>
    <n v="1.06"/>
    <n v="93.264122807017543"/>
    <x v="1350"/>
    <d v="2014-09-17T13:00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x v="0"/>
    <n v="1410972319"/>
    <n v="1408380319"/>
    <b v="0"/>
    <n v="14"/>
    <b v="0"/>
    <x v="0"/>
    <x v="2"/>
    <n v="0.03"/>
    <n v="61.5"/>
    <x v="1351"/>
    <d v="2014-09-17T16:45:19"/>
  </r>
  <r>
    <n v="2892"/>
    <s v="Something Precious"/>
    <s v="Something Precious is the world's first musical to alert folks to the harmful effects of technology on the human spirit."/>
    <n v="5500"/>
    <n v="500"/>
    <x v="1"/>
    <x v="0"/>
    <x v="0"/>
    <n v="1409000400"/>
    <n v="1408381704"/>
    <b v="0"/>
    <n v="17"/>
    <b v="0"/>
    <x v="6"/>
    <x v="15"/>
    <n v="0.09"/>
    <n v="29.411764705882351"/>
    <x v="1352"/>
    <d v="2014-08-25T21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x v="6"/>
    <x v="15"/>
    <n v="1.1100000000000001"/>
    <n v="58.421052631578945"/>
    <x v="1353"/>
    <d v="2014-09-17T17:46:3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x v="0"/>
    <n v="1413573010"/>
    <n v="1408389010"/>
    <b v="0"/>
    <n v="4"/>
    <b v="0"/>
    <x v="6"/>
    <x v="15"/>
    <n v="0.12"/>
    <n v="75.25"/>
    <x v="1354"/>
    <d v="2014-10-17T19:10:10"/>
  </r>
  <r>
    <n v="4016"/>
    <s v="MENTAL Play"/>
    <s v="A new play and project exploring challenges faced by young adults struggling with mental health issues in contemporary Britain."/>
    <n v="500"/>
    <n v="70"/>
    <x v="1"/>
    <x v="1"/>
    <x v="1"/>
    <n v="1410987400"/>
    <n v="1408395400"/>
    <b v="0"/>
    <n v="7"/>
    <b v="0"/>
    <x v="6"/>
    <x v="15"/>
    <n v="0.14000000000000001"/>
    <n v="10"/>
    <x v="1355"/>
    <d v="2014-09-17T20:56:40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x v="1"/>
    <x v="3"/>
    <n v="1.05"/>
    <n v="68.598130841121488"/>
    <x v="1356"/>
    <d v="2014-09-23T20:46:16"/>
  </r>
  <r>
    <n v="2700"/>
    <s v="Holly's Hot Stuff"/>
    <s v="I currently own and operate a hot dog cart. I am hoping to purchase a used food truck so I can do business year round!"/>
    <n v="9999"/>
    <n v="70"/>
    <x v="1"/>
    <x v="0"/>
    <x v="0"/>
    <n v="1411073972"/>
    <n v="1408481972"/>
    <b v="0"/>
    <n v="4"/>
    <b v="0"/>
    <x v="7"/>
    <x v="27"/>
    <n v="0.01"/>
    <n v="17.5"/>
    <x v="1357"/>
    <d v="2014-09-18T20:59:32"/>
  </r>
  <r>
    <n v="1557"/>
    <s v="Reflecting Light Photo"/>
    <s v="I have always been captivated by photography, Now I am trying to set up my own company and publish my pictures."/>
    <n v="2500"/>
    <n v="100"/>
    <x v="1"/>
    <x v="0"/>
    <x v="0"/>
    <n v="1411227633"/>
    <n v="1408549233"/>
    <b v="0"/>
    <n v="1"/>
    <b v="0"/>
    <x v="5"/>
    <x v="40"/>
    <n v="0.04"/>
    <n v="100"/>
    <x v="1358"/>
    <d v="2014-09-20T15:40:33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x v="6"/>
    <x v="15"/>
    <n v="1.27"/>
    <n v="69.56513661202186"/>
    <x v="1359"/>
    <d v="2014-09-19T18:08: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x v="3"/>
    <x v="7"/>
    <n v="1.57"/>
    <n v="36.965660377358489"/>
    <x v="1360"/>
    <d v="2014-10-01T00:00:00"/>
  </r>
  <r>
    <n v="1147"/>
    <s v="baked pugtato"/>
    <s v="amazing gourmet baked potato truck with variable options for everyone, its always been my dream, help me make it come true :)."/>
    <n v="25000"/>
    <n v="0"/>
    <x v="1"/>
    <x v="2"/>
    <x v="2"/>
    <n v="1413760783"/>
    <n v="1408576783"/>
    <b v="0"/>
    <n v="0"/>
    <b v="0"/>
    <x v="7"/>
    <x v="27"/>
    <n v="0"/>
    <n v="0"/>
    <x v="1361"/>
    <d v="2014-10-19T23:19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2"/>
    <x v="2"/>
    <n v="1410761280"/>
    <n v="1408604363"/>
    <b v="0"/>
    <n v="9"/>
    <b v="1"/>
    <x v="6"/>
    <x v="29"/>
    <n v="1.06"/>
    <n v="88.333333333333329"/>
    <x v="1362"/>
    <d v="2014-09-15T06:08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x v="3"/>
    <x v="7"/>
    <n v="1.04"/>
    <n v="845.70270270270271"/>
    <x v="1363"/>
    <d v="2014-10-18T04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x v="0"/>
    <n v="1412536573"/>
    <n v="1408648573"/>
    <b v="0"/>
    <n v="58"/>
    <b v="0"/>
    <x v="6"/>
    <x v="13"/>
    <n v="0.02"/>
    <n v="18.896551724137932"/>
    <x v="1364"/>
    <d v="2014-10-05T19:16:13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x v="0"/>
    <n v="1413832985"/>
    <n v="1408648985"/>
    <b v="0"/>
    <n v="2"/>
    <b v="0"/>
    <x v="6"/>
    <x v="15"/>
    <n v="0.01"/>
    <n v="20"/>
    <x v="1365"/>
    <d v="2014-10-20T19:23:0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x v="4"/>
    <x v="19"/>
    <n v="9.4499999999999993"/>
    <n v="164.79651993355483"/>
    <x v="1366"/>
    <d v="2014-09-21T19:00:15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x v="0"/>
    <x v="22"/>
    <n v="1"/>
    <n v="133.33333333333334"/>
    <x v="1367"/>
    <d v="2014-10-07T02:22:17"/>
  </r>
  <r>
    <n v="152"/>
    <s v="The Great Dark (Canceled)"/>
    <s v="The Great Dark is a journey through the unimaginable...and un foreseeable..."/>
    <n v="380000"/>
    <n v="30"/>
    <x v="2"/>
    <x v="0"/>
    <x v="0"/>
    <n v="1411437100"/>
    <n v="1408845100"/>
    <b v="0"/>
    <n v="2"/>
    <b v="0"/>
    <x v="0"/>
    <x v="31"/>
    <n v="0"/>
    <n v="15"/>
    <x v="1368"/>
    <d v="2014-09-23T01:51: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x v="6"/>
    <x v="15"/>
    <n v="1"/>
    <n v="28.571428571428573"/>
    <x v="1369"/>
    <d v="2014-09-23T22:08:5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x v="1"/>
    <x v="1"/>
    <n v="1.33"/>
    <n v="86.956521739130437"/>
    <x v="1370"/>
    <d v="2014-09-15T04:28:06"/>
  </r>
  <r>
    <n v="1811"/>
    <s v="The Year of Sunsets"/>
    <s v="A collection of 365 color photographs of sunsets in 2014, beautifully presented in a hardcover book."/>
    <n v="54000"/>
    <n v="40"/>
    <x v="1"/>
    <x v="0"/>
    <x v="0"/>
    <n v="1414123200"/>
    <n v="1408962270"/>
    <b v="0"/>
    <n v="26"/>
    <b v="0"/>
    <x v="5"/>
    <x v="11"/>
    <n v="0"/>
    <n v="1.5384615384615385"/>
    <x v="1371"/>
    <d v="2014-10-24T04:00:0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x v="0"/>
    <n v="1411662264"/>
    <n v="1408983864"/>
    <b v="0"/>
    <n v="2"/>
    <b v="0"/>
    <x v="7"/>
    <x v="27"/>
    <n v="0"/>
    <n v="17.5"/>
    <x v="1372"/>
    <d v="2014-09-25T16:24:24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x v="0"/>
    <n v="1413694800"/>
    <n v="1408986916"/>
    <b v="0"/>
    <n v="31"/>
    <b v="0"/>
    <x v="6"/>
    <x v="13"/>
    <n v="0.42"/>
    <n v="79.870967741935488"/>
    <x v="1373"/>
    <d v="2014-10-19T0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x v="6"/>
    <x v="15"/>
    <n v="1.29"/>
    <n v="64.375"/>
    <x v="1374"/>
    <d v="2014-09-12T19:34:44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x v="6"/>
    <x v="15"/>
    <n v="1"/>
    <n v="47.666190476190479"/>
    <x v="1375"/>
    <d v="2014-09-28T03:23:00"/>
  </r>
  <r>
    <n v="1806"/>
    <s v="American Presidents Naked"/>
    <s v="Join me in publishing an amazing and unprecedented book with full frontal photopraphs of 8 American Presidents Naked"/>
    <n v="20000"/>
    <n v="591"/>
    <x v="1"/>
    <x v="1"/>
    <x v="1"/>
    <n v="1412090349"/>
    <n v="1409066349"/>
    <b v="1"/>
    <n v="8"/>
    <b v="0"/>
    <x v="5"/>
    <x v="11"/>
    <n v="0.03"/>
    <n v="73.875"/>
    <x v="1376"/>
    <d v="2014-09-30T15:19:0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x v="6"/>
    <x v="29"/>
    <n v="1.29"/>
    <n v="43"/>
    <x v="1377"/>
    <d v="2014-09-25T21:16:4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x v="1"/>
    <n v="1411681391"/>
    <n v="1409089391"/>
    <b v="0"/>
    <n v="1"/>
    <b v="0"/>
    <x v="5"/>
    <x v="32"/>
    <n v="0"/>
    <n v="15"/>
    <x v="1378"/>
    <d v="2014-09-25T21:43:11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x v="3"/>
    <x v="25"/>
    <n v="1.4"/>
    <n v="42.670731707317074"/>
    <x v="1379"/>
    <d v="2014-09-16T21:53: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x v="0"/>
    <n v="1411701739"/>
    <n v="1409109739"/>
    <b v="0"/>
    <n v="1"/>
    <b v="0"/>
    <x v="7"/>
    <x v="27"/>
    <n v="0"/>
    <n v="1"/>
    <x v="1380"/>
    <d v="2014-09-26T03:22:19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x v="0"/>
    <n v="1412167393"/>
    <n v="1409143393"/>
    <b v="0"/>
    <n v="30"/>
    <b v="0"/>
    <x v="1"/>
    <x v="6"/>
    <n v="0.21"/>
    <n v="189.33333333333334"/>
    <x v="1381"/>
    <d v="2014-10-01T12:43:1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x v="0"/>
    <x v="22"/>
    <n v="1.0900000000000001"/>
    <n v="199.9009900990099"/>
    <x v="1382"/>
    <d v="2014-09-26T15:03:0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x v="6"/>
    <x v="15"/>
    <n v="1.03"/>
    <n v="139.18918918918919"/>
    <x v="1383"/>
    <d v="2014-09-26T21:04:52"/>
  </r>
  <r>
    <n v="4021"/>
    <s v="Angels in Houston"/>
    <s v="Help a group of actors end bigotry in Houston, TX by supporting a  full production of Angels in America."/>
    <n v="15000"/>
    <n v="125"/>
    <x v="1"/>
    <x v="0"/>
    <x v="0"/>
    <n v="1414360358"/>
    <n v="1409176358"/>
    <b v="0"/>
    <n v="2"/>
    <b v="0"/>
    <x v="6"/>
    <x v="15"/>
    <n v="0.01"/>
    <n v="62.5"/>
    <x v="1384"/>
    <d v="2014-10-26T21:52:3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x v="6"/>
    <x v="15"/>
    <n v="1.02"/>
    <n v="53.438596491228068"/>
    <x v="1385"/>
    <d v="2014-09-26T22:43:04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x v="0"/>
    <n v="1411779761"/>
    <n v="1409187761"/>
    <b v="0"/>
    <n v="4"/>
    <b v="0"/>
    <x v="6"/>
    <x v="15"/>
    <n v="0.02"/>
    <n v="5.75"/>
    <x v="1386"/>
    <d v="2014-09-27T01:02:4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x v="1"/>
    <x v="3"/>
    <n v="1.72"/>
    <n v="94.054545454545448"/>
    <x v="1387"/>
    <d v="2014-09-27T03:08:27"/>
  </r>
  <r>
    <n v="2182"/>
    <s v="Broken World - A Post-Apocalypse Tabletop RPG"/>
    <s v="An incredibly comprehensive tabletop rpg book for the post apocalypse, inspired by Dungeon World."/>
    <n v="3000"/>
    <n v="15725"/>
    <x v="0"/>
    <x v="2"/>
    <x v="2"/>
    <n v="1412285825"/>
    <n v="1409261825"/>
    <b v="0"/>
    <n v="356"/>
    <b v="1"/>
    <x v="4"/>
    <x v="19"/>
    <n v="5.24"/>
    <n v="44.171348314606739"/>
    <x v="1388"/>
    <d v="2014-10-02T21:37: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x v="6"/>
    <x v="15"/>
    <n v="1.21"/>
    <n v="140"/>
    <x v="1389"/>
    <d v="2014-09-12T21:55:4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x v="6"/>
    <x v="15"/>
    <n v="1"/>
    <n v="115.38461538461539"/>
    <x v="1390"/>
    <d v="2014-09-27T23:01: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x v="6"/>
    <x v="15"/>
    <n v="1.02"/>
    <n v="58.620689655172413"/>
    <x v="1391"/>
    <d v="2014-09-26T01:35:00"/>
  </r>
  <r>
    <n v="1807"/>
    <s v="Anywhere but Here"/>
    <s v="I want to explore alternative cultures and lifestyles in America."/>
    <n v="5000"/>
    <n v="553"/>
    <x v="1"/>
    <x v="0"/>
    <x v="0"/>
    <n v="1411868313"/>
    <n v="1409276313"/>
    <b v="1"/>
    <n v="8"/>
    <b v="0"/>
    <x v="5"/>
    <x v="11"/>
    <n v="0.11"/>
    <n v="69.125"/>
    <x v="1392"/>
    <d v="2014-09-28T01:38:33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x v="0"/>
    <n v="1411444740"/>
    <n v="1409335497"/>
    <b v="0"/>
    <n v="59"/>
    <b v="0"/>
    <x v="6"/>
    <x v="29"/>
    <n v="0.51"/>
    <n v="147.88135593220338"/>
    <x v="1393"/>
    <d v="2014-09-23T03:59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x v="6"/>
    <x v="15"/>
    <n v="1.02"/>
    <n v="137.24324324324326"/>
    <x v="1394"/>
    <d v="2014-09-13T0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x v="0"/>
    <n v="1411930556"/>
    <n v="1409338556"/>
    <b v="0"/>
    <n v="12"/>
    <b v="0"/>
    <x v="6"/>
    <x v="15"/>
    <n v="0.24"/>
    <n v="24.333333333333332"/>
    <x v="1395"/>
    <d v="2014-09-28T18:55:56"/>
  </r>
  <r>
    <n v="2641"/>
    <s v="Build Flying Saucer Artificial Intelligent from sea shell"/>
    <s v="Building a Flying saucer that has Artificial Intelligent made from sea shell."/>
    <n v="1500"/>
    <n v="15"/>
    <x v="1"/>
    <x v="0"/>
    <x v="0"/>
    <n v="1410811740"/>
    <n v="1409341863"/>
    <b v="0"/>
    <n v="1"/>
    <b v="0"/>
    <x v="3"/>
    <x v="21"/>
    <n v="0.01"/>
    <n v="15"/>
    <x v="1396"/>
    <d v="2014-09-15T20:09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x v="6"/>
    <x v="15"/>
    <n v="1.69"/>
    <n v="45.615384615384613"/>
    <x v="1397"/>
    <d v="2014-09-29T08:40:20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x v="6"/>
    <x v="15"/>
    <n v="1.1499999999999999"/>
    <n v="50"/>
    <x v="1398"/>
    <d v="2014-09-29T10:53:10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x v="6"/>
    <x v="15"/>
    <n v="1.21"/>
    <n v="33.666666666666664"/>
    <x v="1399"/>
    <d v="2014-09-30T16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x v="1"/>
    <x v="1"/>
    <n v="1.1499999999999999"/>
    <n v="46.218390804597703"/>
    <x v="1400"/>
    <d v="2014-09-30T14:09:47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x v="0"/>
    <n v="1414708183"/>
    <n v="1409524183"/>
    <b v="0"/>
    <n v="0"/>
    <b v="0"/>
    <x v="0"/>
    <x v="31"/>
    <n v="0"/>
    <n v="0"/>
    <x v="1401"/>
    <d v="2014-10-30T22:29:43"/>
  </r>
  <r>
    <n v="4107"/>
    <s v="Sacrifice"/>
    <s v="A new dramatic comedy dealing with a father's unwillingness to let go of his past causes major problems for the future of his daughter."/>
    <n v="2000"/>
    <n v="41"/>
    <x v="1"/>
    <x v="0"/>
    <x v="0"/>
    <n v="1411596001"/>
    <n v="1409608801"/>
    <b v="0"/>
    <n v="4"/>
    <b v="0"/>
    <x v="6"/>
    <x v="15"/>
    <n v="0.02"/>
    <n v="10.25"/>
    <x v="1402"/>
    <d v="2014-09-24T22:00:01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x v="6"/>
    <x v="15"/>
    <n v="1.08"/>
    <n v="46.609195402298852"/>
    <x v="1403"/>
    <d v="2014-09-21T02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x v="6"/>
    <x v="15"/>
    <n v="1.19"/>
    <n v="42.296296296296298"/>
    <x v="1404"/>
    <d v="2014-09-18T03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x v="6"/>
    <x v="15"/>
    <n v="1.03"/>
    <n v="297.02980769230766"/>
    <x v="1405"/>
    <d v="2014-10-04T14:48:56"/>
  </r>
  <r>
    <n v="1738"/>
    <s v="The Flashing Lights"/>
    <s v="Music that inspires and gives hope for overcoming and change. And it is good music."/>
    <n v="5000"/>
    <n v="20"/>
    <x v="1"/>
    <x v="0"/>
    <x v="0"/>
    <n v="1412283542"/>
    <n v="1409691542"/>
    <b v="0"/>
    <n v="1"/>
    <b v="0"/>
    <x v="1"/>
    <x v="33"/>
    <n v="0"/>
    <n v="20"/>
    <x v="1406"/>
    <d v="2014-10-02T20:59:02"/>
  </r>
  <r>
    <n v="3846"/>
    <s v="My Insane Shakespeare"/>
    <s v="My Insane Shakespeare. An original play by Arthur Elbakyan premiering October 13th at United Solo, New York City."/>
    <n v="7000"/>
    <n v="189"/>
    <x v="1"/>
    <x v="0"/>
    <x v="0"/>
    <n v="1412405940"/>
    <n v="1409721542"/>
    <b v="1"/>
    <n v="8"/>
    <b v="0"/>
    <x v="6"/>
    <x v="15"/>
    <n v="0.03"/>
    <n v="23.625"/>
    <x v="1407"/>
    <d v="2014-10-04T06:59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x v="6"/>
    <x v="13"/>
    <n v="4.58"/>
    <n v="23.275254237288134"/>
    <x v="1408"/>
    <d v="2014-10-03T11:29:3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x v="0"/>
    <n v="1412393400"/>
    <n v="1409747154"/>
    <b v="0"/>
    <n v="29"/>
    <b v="0"/>
    <x v="4"/>
    <x v="9"/>
    <n v="0.18"/>
    <n v="74.206896551724142"/>
    <x v="1409"/>
    <d v="2014-10-04T03:30:00"/>
  </r>
  <r>
    <n v="3111"/>
    <s v="All Puppet Players Need a Home"/>
    <s v="Help All Puppet Players perform it's 2015 season in a beautiful 200 seat theater for an entire year."/>
    <n v="20000"/>
    <n v="5328"/>
    <x v="1"/>
    <x v="0"/>
    <x v="0"/>
    <n v="1412432220"/>
    <n v="1409753820"/>
    <b v="0"/>
    <n v="76"/>
    <b v="0"/>
    <x v="6"/>
    <x v="13"/>
    <n v="0.27"/>
    <n v="70.10526315789474"/>
    <x v="1410"/>
    <d v="2014-10-04T14:17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x v="6"/>
    <x v="29"/>
    <n v="1.43"/>
    <n v="48.542372881355931"/>
    <x v="1411"/>
    <d v="2014-09-27T04:00:0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x v="6"/>
    <x v="15"/>
    <n v="1"/>
    <n v="550.04109589041093"/>
    <x v="1412"/>
    <d v="2014-10-05T07:00:45"/>
  </r>
  <r>
    <n v="198"/>
    <s v="Nine Lives"/>
    <s v="Nine Lives is a story of one woman's survival of EIGHT near deaths and her love for one man as an influence to fight for the NINTH."/>
    <n v="25000"/>
    <n v="279"/>
    <x v="1"/>
    <x v="0"/>
    <x v="0"/>
    <n v="1412500322"/>
    <n v="1409908322"/>
    <b v="0"/>
    <n v="6"/>
    <b v="0"/>
    <x v="0"/>
    <x v="34"/>
    <n v="0.01"/>
    <n v="46.5"/>
    <x v="1413"/>
    <d v="2014-10-05T09:12:0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x v="0"/>
    <x v="22"/>
    <n v="1"/>
    <n v="105.26315789473684"/>
    <x v="1414"/>
    <d v="2014-10-05T13:39: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x v="0"/>
    <n v="1412534943"/>
    <n v="1409942943"/>
    <b v="0"/>
    <n v="32"/>
    <b v="0"/>
    <x v="1"/>
    <x v="3"/>
    <n v="0.09"/>
    <n v="73.760000000000005"/>
    <x v="1415"/>
    <d v="2014-10-05T18:49:03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x v="0"/>
    <n v="1412536412"/>
    <n v="1409944412"/>
    <b v="0"/>
    <n v="1"/>
    <b v="0"/>
    <x v="1"/>
    <x v="33"/>
    <n v="0.02"/>
    <n v="50"/>
    <x v="1416"/>
    <d v="2014-10-05T19:13:32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x v="0"/>
    <n v="1412536421"/>
    <n v="1409944421"/>
    <b v="0"/>
    <n v="1"/>
    <b v="0"/>
    <x v="7"/>
    <x v="27"/>
    <n v="0"/>
    <n v="50"/>
    <x v="1417"/>
    <d v="2014-10-05T19:13:4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x v="6"/>
    <x v="13"/>
    <n v="1.2"/>
    <n v="108.24237288135593"/>
    <x v="1418"/>
    <d v="2014-10-06T16:11:4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x v="1"/>
    <x v="1"/>
    <n v="1.26"/>
    <n v="61.701086956521742"/>
    <x v="1419"/>
    <d v="2014-10-07T00:06:1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x v="6"/>
    <x v="15"/>
    <n v="1.75"/>
    <n v="29.166666666666668"/>
    <x v="1420"/>
    <d v="2014-10-07T18:26:1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x v="0"/>
    <n v="1413953940"/>
    <n v="1410141900"/>
    <b v="0"/>
    <n v="8"/>
    <b v="0"/>
    <x v="6"/>
    <x v="15"/>
    <n v="0.37"/>
    <n v="91.25"/>
    <x v="1421"/>
    <d v="2014-10-22T04:59:00"/>
  </r>
  <r>
    <n v="4004"/>
    <s v="South Florida Tours"/>
    <s v="Help Launch The Queen Into South Florida!"/>
    <n v="500"/>
    <n v="1"/>
    <x v="1"/>
    <x v="0"/>
    <x v="0"/>
    <n v="1412740457"/>
    <n v="1410148457"/>
    <b v="0"/>
    <n v="1"/>
    <b v="0"/>
    <x v="6"/>
    <x v="15"/>
    <n v="0"/>
    <n v="1"/>
    <x v="1422"/>
    <d v="2014-10-08T03:54:17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x v="0"/>
    <x v="0"/>
    <n v="1.17"/>
    <n v="40.755244755244753"/>
    <x v="1423"/>
    <d v="2014-10-08T04:01:08"/>
  </r>
  <r>
    <n v="1913"/>
    <s v="Tibio - Spreading warmth in everyones home"/>
    <s v="Tibio is a revolutionary new product designed to solve an age old problem."/>
    <n v="48000"/>
    <n v="637"/>
    <x v="1"/>
    <x v="1"/>
    <x v="1"/>
    <n v="1412770578"/>
    <n v="1410178578"/>
    <b v="0"/>
    <n v="26"/>
    <b v="0"/>
    <x v="3"/>
    <x v="30"/>
    <n v="0.01"/>
    <n v="24.5"/>
    <x v="1424"/>
    <d v="2014-10-08T12:16:18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x v="6"/>
    <x v="15"/>
    <n v="1.31"/>
    <n v="41.421052631578945"/>
    <x v="1425"/>
    <d v="2014-10-01T04:00:00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x v="3"/>
    <x v="25"/>
    <n v="1.27"/>
    <n v="1644"/>
    <x v="1426"/>
    <d v="2014-10-14T16:38:2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x v="0"/>
    <n v="1413312194"/>
    <n v="1410288194"/>
    <b v="1"/>
    <n v="92"/>
    <b v="0"/>
    <x v="5"/>
    <x v="11"/>
    <n v="0.56999999999999995"/>
    <n v="150.5"/>
    <x v="1427"/>
    <d v="2014-10-14T18:43:14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x v="6"/>
    <x v="15"/>
    <n v="1.26"/>
    <n v="74.117647058823536"/>
    <x v="1428"/>
    <d v="2014-09-19T00:00:00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x v="0"/>
    <n v="1414193160"/>
    <n v="1410305160"/>
    <b v="1"/>
    <n v="124"/>
    <b v="0"/>
    <x v="5"/>
    <x v="11"/>
    <n v="0.65"/>
    <n v="170.62903225806451"/>
    <x v="1429"/>
    <d v="2014-10-24T23:26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x v="0"/>
    <n v="1412135940"/>
    <n v="1410366708"/>
    <b v="0"/>
    <n v="16"/>
    <b v="0"/>
    <x v="5"/>
    <x v="40"/>
    <n v="0.49"/>
    <n v="132.1875"/>
    <x v="1430"/>
    <d v="2014-10-01T03:59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x v="0"/>
    <n v="1412119423"/>
    <n v="1410391423"/>
    <b v="0"/>
    <n v="0"/>
    <b v="0"/>
    <x v="7"/>
    <x v="27"/>
    <n v="0"/>
    <n v="0"/>
    <x v="1431"/>
    <d v="2014-09-30T23:23:4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x v="0"/>
    <n v="1415583695"/>
    <n v="1410396095"/>
    <b v="0"/>
    <n v="36"/>
    <b v="0"/>
    <x v="7"/>
    <x v="27"/>
    <n v="0.15"/>
    <n v="69.472222222222229"/>
    <x v="1432"/>
    <d v="2014-11-10T01:41:3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x v="6"/>
    <x v="15"/>
    <n v="1.1499999999999999"/>
    <n v="58.688622754491021"/>
    <x v="1433"/>
    <d v="2014-10-14T06:59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x v="6"/>
    <x v="15"/>
    <n v="1.1000000000000001"/>
    <n v="50.020909090909093"/>
    <x v="1434"/>
    <d v="2014-10-02T14:21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x v="6"/>
    <x v="13"/>
    <n v="1.47"/>
    <n v="155.23827397260274"/>
    <x v="1435"/>
    <d v="2014-11-11T16:10:36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x v="0"/>
    <x v="0"/>
    <n v="1.07"/>
    <n v="67.909090909090907"/>
    <x v="1436"/>
    <d v="2014-10-01T03:59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x v="6"/>
    <x v="15"/>
    <n v="1"/>
    <n v="37.777999999999999"/>
    <x v="1437"/>
    <d v="2014-10-26T00:43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x v="0"/>
    <n v="1413417600"/>
    <n v="1410750855"/>
    <b v="1"/>
    <n v="108"/>
    <b v="0"/>
    <x v="5"/>
    <x v="11"/>
    <n v="0.2"/>
    <n v="44.935185185185183"/>
    <x v="1438"/>
    <d v="2014-10-16T00:00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x v="6"/>
    <x v="15"/>
    <n v="1.05"/>
    <n v="28.405405405405407"/>
    <x v="1439"/>
    <d v="2014-10-15T12:52:0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x v="6"/>
    <x v="15"/>
    <n v="1.01"/>
    <n v="63"/>
    <x v="1440"/>
    <d v="2014-10-15T14:26:56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x v="1"/>
    <n v="1413388296"/>
    <n v="1410796296"/>
    <b v="0"/>
    <n v="0"/>
    <b v="0"/>
    <x v="7"/>
    <x v="27"/>
    <n v="0"/>
    <n v="0"/>
    <x v="1441"/>
    <d v="2014-10-15T15:51:3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x v="0"/>
    <n v="1412571600"/>
    <n v="1410799870"/>
    <b v="0"/>
    <n v="0"/>
    <b v="0"/>
    <x v="3"/>
    <x v="37"/>
    <n v="0"/>
    <n v="0"/>
    <x v="1442"/>
    <d v="2014-10-06T05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x v="6"/>
    <x v="15"/>
    <n v="1.1000000000000001"/>
    <n v="77.21621621621621"/>
    <x v="1443"/>
    <d v="2014-10-01T03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x v="3"/>
    <x v="25"/>
    <n v="3"/>
    <n v="73.486268364348675"/>
    <x v="1444"/>
    <d v="2014-10-29T01:0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x v="6"/>
    <x v="13"/>
    <n v="1.1200000000000001"/>
    <n v="149.44486692015209"/>
    <x v="1445"/>
    <d v="2014-10-16T06:59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x v="0"/>
    <n v="1412485200"/>
    <n v="1410966179"/>
    <b v="0"/>
    <n v="0"/>
    <b v="0"/>
    <x v="6"/>
    <x v="29"/>
    <n v="0"/>
    <n v="0"/>
    <x v="1446"/>
    <d v="2014-10-05T05:00:00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x v="2"/>
    <x v="17"/>
    <n v="1.01"/>
    <n v="44.66673529411765"/>
    <x v="1447"/>
    <d v="2014-10-21T00:00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x v="0"/>
    <n v="1413572432"/>
    <n v="1410980432"/>
    <b v="0"/>
    <n v="3"/>
    <b v="0"/>
    <x v="0"/>
    <x v="34"/>
    <n v="0"/>
    <n v="5.666666666666667"/>
    <x v="1448"/>
    <d v="2014-10-17T19:00:3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x v="5"/>
    <x v="11"/>
    <n v="1.39"/>
    <n v="133.7391592920354"/>
    <x v="1449"/>
    <d v="2014-10-17T19:55:39"/>
  </r>
  <r>
    <n v="2801"/>
    <s v="A Dream Play"/>
    <s v="Arise Theatre Company's production of August Strindberg's expressionist masterpiece 'A Dream Play'."/>
    <n v="500"/>
    <n v="666"/>
    <x v="0"/>
    <x v="3"/>
    <x v="3"/>
    <n v="1412938800"/>
    <n v="1411019409"/>
    <b v="0"/>
    <n v="13"/>
    <b v="1"/>
    <x v="6"/>
    <x v="15"/>
    <n v="1.33"/>
    <n v="51.230769230769234"/>
    <x v="1450"/>
    <d v="2014-10-10T11:00:00"/>
  </r>
  <r>
    <n v="169"/>
    <s v="Family"/>
    <s v="Family is a short film about a father and son and two brothers who were separated by the Korean war and finally reunite after 60 years."/>
    <n v="2500"/>
    <n v="560"/>
    <x v="1"/>
    <x v="1"/>
    <x v="1"/>
    <n v="1413634059"/>
    <n v="1411042059"/>
    <b v="0"/>
    <n v="10"/>
    <b v="0"/>
    <x v="0"/>
    <x v="34"/>
    <n v="0.22"/>
    <n v="56"/>
    <x v="1451"/>
    <d v="2014-10-18T12:07:39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x v="6"/>
    <x v="15"/>
    <n v="1.1000000000000001"/>
    <n v="81.029411764705884"/>
    <x v="1452"/>
    <d v="2014-10-10T21:00:00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x v="0"/>
    <n v="1413723684"/>
    <n v="1411131684"/>
    <b v="0"/>
    <n v="44"/>
    <b v="0"/>
    <x v="2"/>
    <x v="4"/>
    <n v="0.36"/>
    <n v="57.295454545454547"/>
    <x v="1453"/>
    <d v="2014-10-19T13:01:2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x v="0"/>
    <n v="1413735972"/>
    <n v="1411143972"/>
    <b v="0"/>
    <n v="22"/>
    <b v="0"/>
    <x v="3"/>
    <x v="37"/>
    <n v="0.37"/>
    <n v="64.36363636363636"/>
    <x v="1454"/>
    <d v="2014-10-19T16:26:1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x v="7"/>
    <x v="26"/>
    <n v="1.02"/>
    <n v="149.31401960784314"/>
    <x v="1455"/>
    <d v="2014-10-28T03:11:0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x v="6"/>
    <x v="15"/>
    <n v="1"/>
    <n v="68.534246575342465"/>
    <x v="1456"/>
    <d v="2014-10-20T08:00:3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x v="0"/>
    <n v="1413816975"/>
    <n v="1411224975"/>
    <b v="0"/>
    <n v="13"/>
    <b v="0"/>
    <x v="6"/>
    <x v="13"/>
    <n v="0.15"/>
    <n v="140.53846153846155"/>
    <x v="1457"/>
    <d v="2014-10-20T14:56: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x v="3"/>
    <x v="21"/>
    <n v="8.7799999999999994"/>
    <n v="27.59748427672956"/>
    <x v="1458"/>
    <d v="2014-10-20T20:59:11"/>
  </r>
  <r>
    <n v="4035"/>
    <s v="The Lost Boy"/>
    <s v="&quot;Stories are where you go to look for the truth of your own life.&quot; (Frank Delaney)"/>
    <n v="10000"/>
    <n v="3685"/>
    <x v="1"/>
    <x v="0"/>
    <x v="0"/>
    <n v="1413925887"/>
    <n v="1411333887"/>
    <b v="0"/>
    <n v="25"/>
    <b v="0"/>
    <x v="6"/>
    <x v="15"/>
    <n v="0.37"/>
    <n v="147.4"/>
    <x v="1459"/>
    <d v="2014-10-21T21:11:2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x v="0"/>
    <n v="1413942628"/>
    <n v="1411350628"/>
    <b v="0"/>
    <n v="0"/>
    <b v="0"/>
    <x v="0"/>
    <x v="31"/>
    <n v="0"/>
    <n v="0"/>
    <x v="1460"/>
    <d v="2014-10-22T01:50:28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x v="0"/>
    <n v="1416566835"/>
    <n v="1411379235"/>
    <b v="0"/>
    <n v="55"/>
    <b v="0"/>
    <x v="0"/>
    <x v="2"/>
    <n v="0.33"/>
    <n v="88.8"/>
    <x v="1461"/>
    <d v="2014-11-21T10:47:1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x v="0"/>
    <n v="1413992210"/>
    <n v="1411400210"/>
    <b v="0"/>
    <n v="12"/>
    <b v="0"/>
    <x v="6"/>
    <x v="15"/>
    <n v="0.08"/>
    <n v="38.333333333333336"/>
    <x v="1462"/>
    <d v="2014-10-22T15:36:50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x v="0"/>
    <n v="1414533600"/>
    <n v="1411411564"/>
    <b v="0"/>
    <n v="6"/>
    <b v="0"/>
    <x v="0"/>
    <x v="31"/>
    <n v="0"/>
    <n v="25.166666666666668"/>
    <x v="1463"/>
    <d v="2014-10-28T22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2"/>
    <x v="2"/>
    <n v="1413547200"/>
    <n v="1411417602"/>
    <b v="0"/>
    <n v="21"/>
    <b v="1"/>
    <x v="0"/>
    <x v="0"/>
    <n v="1.02"/>
    <n v="68.09809523809524"/>
    <x v="1464"/>
    <d v="2014-10-17T12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x v="1"/>
    <x v="20"/>
    <n v="1.03"/>
    <n v="69.666666666666671"/>
    <x v="1465"/>
    <d v="2014-10-23T00:49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x v="0"/>
    <n v="1414059479"/>
    <n v="1411467479"/>
    <b v="0"/>
    <n v="38"/>
    <b v="0"/>
    <x v="3"/>
    <x v="30"/>
    <n v="0.14000000000000001"/>
    <n v="129.97368421052633"/>
    <x v="1466"/>
    <d v="2014-10-23T10:17:59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x v="0"/>
    <n v="1414077391"/>
    <n v="1411485391"/>
    <b v="0"/>
    <n v="1"/>
    <b v="0"/>
    <x v="6"/>
    <x v="15"/>
    <n v="0"/>
    <n v="1"/>
    <x v="1467"/>
    <d v="2014-10-23T15:16:3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x v="1"/>
    <x v="23"/>
    <n v="1.94"/>
    <n v="36.628930817610062"/>
    <x v="1468"/>
    <d v="2014-11-01T04:59:00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x v="0"/>
    <n v="1413921060"/>
    <n v="1411499149"/>
    <b v="0"/>
    <n v="0"/>
    <b v="0"/>
    <x v="6"/>
    <x v="15"/>
    <n v="0"/>
    <n v="0"/>
    <x v="1469"/>
    <d v="2014-10-21T19:51:00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x v="0"/>
    <n v="1415392207"/>
    <n v="1411500607"/>
    <b v="0"/>
    <n v="81"/>
    <b v="0"/>
    <x v="0"/>
    <x v="31"/>
    <n v="0.1"/>
    <n v="94.506172839506178"/>
    <x v="1470"/>
    <d v="2014-11-07T20:30:0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x v="1"/>
    <n v="1414623471"/>
    <n v="1411513071"/>
    <b v="1"/>
    <n v="4"/>
    <b v="0"/>
    <x v="5"/>
    <x v="11"/>
    <n v="7.0000000000000007E-2"/>
    <n v="83.75"/>
    <x v="1471"/>
    <d v="2014-10-29T22:57:51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x v="1"/>
    <n v="1414107040"/>
    <n v="1411515040"/>
    <b v="1"/>
    <n v="25"/>
    <b v="0"/>
    <x v="5"/>
    <x v="11"/>
    <n v="0.21"/>
    <n v="35.799999999999997"/>
    <x v="1472"/>
    <d v="2014-10-23T23:30:4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x v="0"/>
    <n v="1414354080"/>
    <n v="1411587606"/>
    <b v="0"/>
    <n v="4"/>
    <b v="0"/>
    <x v="6"/>
    <x v="15"/>
    <n v="0.15"/>
    <n v="38.25"/>
    <x v="1473"/>
    <d v="2014-10-26T20:08:00"/>
  </r>
  <r>
    <n v="619"/>
    <s v="Big Data (Canceled)"/>
    <s v="Big Data Sets for researchers interested in improving the quality of life."/>
    <n v="2500000"/>
    <n v="1"/>
    <x v="2"/>
    <x v="0"/>
    <x v="0"/>
    <n v="1416933390"/>
    <n v="1411745790"/>
    <b v="0"/>
    <n v="1"/>
    <b v="0"/>
    <x v="3"/>
    <x v="37"/>
    <n v="0"/>
    <n v="1"/>
    <x v="1474"/>
    <d v="2014-11-25T16:36:3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x v="0"/>
    <n v="1416963300"/>
    <n v="1411775700"/>
    <b v="0"/>
    <n v="3"/>
    <b v="0"/>
    <x v="4"/>
    <x v="28"/>
    <n v="0"/>
    <n v="3.6666666666666665"/>
    <x v="1475"/>
    <d v="2014-11-26T00:55:00"/>
  </r>
  <r>
    <n v="2424"/>
    <s v="Lily and Memphs"/>
    <s v="Great and creative food from the heart in the form of a sweet food truck!"/>
    <n v="25000"/>
    <n v="310"/>
    <x v="1"/>
    <x v="0"/>
    <x v="0"/>
    <n v="1414445108"/>
    <n v="1411853108"/>
    <b v="0"/>
    <n v="9"/>
    <b v="0"/>
    <x v="7"/>
    <x v="27"/>
    <n v="0.01"/>
    <n v="34.444444444444443"/>
    <x v="1476"/>
    <d v="2014-10-27T21:25:0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x v="6"/>
    <x v="15"/>
    <n v="1.18"/>
    <n v="110.35211267605634"/>
    <x v="1477"/>
    <d v="2014-11-07T00:15:55"/>
  </r>
  <r>
    <n v="2741"/>
    <s v="Mrs. Brown and Her Lost Puppy."/>
    <s v="Help me publish my 1st children's book as an aspiring author!"/>
    <n v="8000"/>
    <n v="35"/>
    <x v="1"/>
    <x v="0"/>
    <x v="0"/>
    <n v="1413770820"/>
    <n v="1412005602"/>
    <b v="0"/>
    <n v="4"/>
    <b v="0"/>
    <x v="2"/>
    <x v="18"/>
    <n v="0"/>
    <n v="8.75"/>
    <x v="1478"/>
    <d v="2014-10-20T02:07:0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x v="1"/>
    <n v="1417217166"/>
    <n v="1412029566"/>
    <b v="0"/>
    <n v="0"/>
    <b v="0"/>
    <x v="0"/>
    <x v="34"/>
    <n v="0"/>
    <n v="0"/>
    <x v="1479"/>
    <d v="2014-11-28T23:26:0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x v="0"/>
    <n v="1414622700"/>
    <n v="1412081999"/>
    <b v="1"/>
    <n v="66"/>
    <b v="0"/>
    <x v="3"/>
    <x v="24"/>
    <n v="0.28000000000000003"/>
    <n v="167.15151515151516"/>
    <x v="1480"/>
    <d v="2014-10-29T22:45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x v="6"/>
    <x v="29"/>
    <n v="1.28"/>
    <n v="37.647058823529413"/>
    <x v="1481"/>
    <d v="2014-10-13T04:59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x v="6"/>
    <x v="15"/>
    <n v="1.22"/>
    <n v="73.239999999999995"/>
    <x v="1482"/>
    <d v="2014-10-30T20:36:5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x v="0"/>
    <n v="1414707762"/>
    <n v="1412115762"/>
    <b v="0"/>
    <n v="4"/>
    <b v="0"/>
    <x v="1"/>
    <x v="33"/>
    <n v="0.01"/>
    <n v="8.75"/>
    <x v="1483"/>
    <d v="2014-10-30T22:22:42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x v="1"/>
    <x v="3"/>
    <n v="1.05"/>
    <n v="61.103999999999999"/>
    <x v="1484"/>
    <d v="2014-11-03T08:52:5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x v="0"/>
    <n v="1414758620"/>
    <n v="1412166620"/>
    <b v="0"/>
    <n v="7"/>
    <b v="0"/>
    <x v="3"/>
    <x v="25"/>
    <n v="0.01"/>
    <n v="90.857142857142861"/>
    <x v="1485"/>
    <d v="2014-10-31T12:30:2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x v="0"/>
    <n v="1417377481"/>
    <n v="1412189881"/>
    <b v="0"/>
    <n v="7"/>
    <b v="0"/>
    <x v="5"/>
    <x v="36"/>
    <n v="0.21"/>
    <n v="453.14285714285717"/>
    <x v="1486"/>
    <d v="2014-11-30T19:58:01"/>
  </r>
  <r>
    <n v="1788"/>
    <s v="Beyond the Pale"/>
    <s v="A photo book celebrating Goths, exploring their lives and giving an insight into what Goth is for them."/>
    <n v="5500"/>
    <n v="76"/>
    <x v="1"/>
    <x v="1"/>
    <x v="1"/>
    <n v="1414795542"/>
    <n v="1412203542"/>
    <b v="1"/>
    <n v="4"/>
    <b v="0"/>
    <x v="5"/>
    <x v="11"/>
    <n v="0.01"/>
    <n v="19"/>
    <x v="1487"/>
    <d v="2014-10-31T22:45: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x v="3"/>
    <n v="1414807962"/>
    <n v="1412215962"/>
    <b v="0"/>
    <n v="2"/>
    <b v="0"/>
    <x v="3"/>
    <x v="37"/>
    <n v="0"/>
    <n v="35"/>
    <x v="1488"/>
    <d v="2014-11-01T02:12:4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x v="6"/>
    <x v="15"/>
    <n v="1.07"/>
    <n v="35.799999999999997"/>
    <x v="1489"/>
    <d v="2014-10-16T03:59:00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x v="6"/>
    <x v="15"/>
    <n v="1.1399999999999999"/>
    <n v="39.868421052631582"/>
    <x v="1490"/>
    <d v="2014-11-05T12:52:00"/>
  </r>
  <r>
    <n v="3861"/>
    <s v="READY OR NOT HERE I COME"/>
    <s v="THE COMING OF THE LORD!"/>
    <n v="2000"/>
    <n v="100"/>
    <x v="1"/>
    <x v="0"/>
    <x v="0"/>
    <n v="1415828820"/>
    <n v="1412258977"/>
    <b v="0"/>
    <n v="1"/>
    <b v="0"/>
    <x v="6"/>
    <x v="15"/>
    <n v="0.05"/>
    <n v="100"/>
    <x v="1491"/>
    <d v="2014-11-12T21:47:00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x v="1"/>
    <x v="1"/>
    <n v="1.07"/>
    <n v="99.534883720930239"/>
    <x v="1492"/>
    <d v="2014-11-01T22:01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x v="4"/>
    <x v="19"/>
    <n v="3.53"/>
    <n v="64.625635808748726"/>
    <x v="1493"/>
    <d v="2014-11-12T07:59:00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x v="3"/>
    <n v="1412656200"/>
    <n v="1412328979"/>
    <b v="0"/>
    <n v="1"/>
    <b v="0"/>
    <x v="6"/>
    <x v="15"/>
    <n v="0"/>
    <n v="5"/>
    <x v="1494"/>
    <d v="2014-10-07T04:30:00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x v="6"/>
    <x v="15"/>
    <n v="1.3"/>
    <n v="38.235294117647058"/>
    <x v="1495"/>
    <d v="2014-11-02T11:29:3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x v="3"/>
    <x v="21"/>
    <n v="3.26"/>
    <n v="80.022494887525568"/>
    <x v="1496"/>
    <d v="2014-11-12T21:2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2"/>
    <x v="2"/>
    <n v="1414862280"/>
    <n v="1412360309"/>
    <b v="0"/>
    <n v="72"/>
    <b v="1"/>
    <x v="6"/>
    <x v="15"/>
    <n v="1.07"/>
    <n v="74.208333333333329"/>
    <x v="1497"/>
    <d v="2014-11-01T17:18:00"/>
  </r>
  <r>
    <n v="1460"/>
    <s v="KJV2015 (Canceled)"/>
    <s v="KJV2015 Easier to understand for our kids and family not leaving out one verse or changing a meaning one bit."/>
    <n v="25000000"/>
    <n v="0"/>
    <x v="2"/>
    <x v="0"/>
    <x v="0"/>
    <n v="1417391100"/>
    <n v="1412371898"/>
    <b v="0"/>
    <n v="0"/>
    <b v="0"/>
    <x v="2"/>
    <x v="35"/>
    <n v="0"/>
    <n v="0"/>
    <x v="1498"/>
    <d v="2014-11-30T23:4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x v="0"/>
    <n v="1417620036"/>
    <n v="1412432436"/>
    <b v="0"/>
    <n v="0"/>
    <b v="0"/>
    <x v="6"/>
    <x v="15"/>
    <n v="0"/>
    <n v="0"/>
    <x v="1499"/>
    <d v="2014-12-03T15:20:36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x v="0"/>
    <x v="22"/>
    <n v="1.01"/>
    <n v="41.944444444444443"/>
    <x v="1500"/>
    <d v="2014-11-04T18:33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x v="0"/>
    <n v="1417795480"/>
    <n v="1412607880"/>
    <b v="0"/>
    <n v="3"/>
    <b v="0"/>
    <x v="7"/>
    <x v="27"/>
    <n v="0.02"/>
    <n v="50.333333333333336"/>
    <x v="1501"/>
    <d v="2014-12-05T16:04:4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x v="7"/>
    <x v="26"/>
    <n v="1.02"/>
    <n v="60.865671641791046"/>
    <x v="1502"/>
    <d v="2014-11-05T17:34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x v="6"/>
    <x v="15"/>
    <n v="1.02"/>
    <n v="119.1924882629108"/>
    <x v="1503"/>
    <d v="2014-11-05T18:48:44"/>
  </r>
  <r>
    <n v="1047"/>
    <s v="Start a New Podcast (Canceled)"/>
    <s v="I wish to start a new podcast called Voices of Texas, and I want to interview interesting people of Texas each week."/>
    <n v="2000"/>
    <n v="1"/>
    <x v="2"/>
    <x v="0"/>
    <x v="0"/>
    <n v="1415219915"/>
    <n v="1412624315"/>
    <b v="0"/>
    <n v="1"/>
    <b v="0"/>
    <x v="8"/>
    <x v="39"/>
    <n v="0"/>
    <n v="1"/>
    <x v="1504"/>
    <d v="2014-11-05T20:38:35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x v="6"/>
    <x v="15"/>
    <n v="1.1299999999999999"/>
    <n v="20"/>
    <x v="1505"/>
    <d v="2014-11-03T00:00:00"/>
  </r>
  <r>
    <n v="2408"/>
    <s v="Sabroso On Wheels"/>
    <s v="A US Army Vet trying to get a Peruvian food truck going! Really good Peruvian food now mobile!"/>
    <n v="15000"/>
    <n v="30"/>
    <x v="1"/>
    <x v="0"/>
    <x v="0"/>
    <n v="1415247757"/>
    <n v="1412652157"/>
    <b v="0"/>
    <n v="2"/>
    <b v="0"/>
    <x v="7"/>
    <x v="27"/>
    <n v="0"/>
    <n v="15"/>
    <x v="1506"/>
    <d v="2014-11-06T04:22:37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x v="0"/>
    <n v="1413569818"/>
    <n v="1412705818"/>
    <b v="0"/>
    <n v="0"/>
    <b v="0"/>
    <x v="0"/>
    <x v="2"/>
    <n v="0"/>
    <n v="0"/>
    <x v="1507"/>
    <d v="2014-10-17T18:16:5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x v="6"/>
    <x v="13"/>
    <n v="1.1299999999999999"/>
    <n v="50.764811490125673"/>
    <x v="1508"/>
    <d v="2014-11-05T05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x v="6"/>
    <x v="15"/>
    <n v="1.19"/>
    <n v="66.111111111111114"/>
    <x v="1509"/>
    <d v="2014-10-29T18:54:03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x v="1"/>
    <n v="1415404800"/>
    <n v="1412809644"/>
    <b v="0"/>
    <n v="10"/>
    <b v="0"/>
    <x v="6"/>
    <x v="15"/>
    <n v="0.06"/>
    <n v="9.5"/>
    <x v="1510"/>
    <d v="2014-11-08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x v="0"/>
    <n v="1417388340"/>
    <n v="1412835530"/>
    <b v="0"/>
    <n v="11"/>
    <b v="0"/>
    <x v="3"/>
    <x v="25"/>
    <n v="0.02"/>
    <n v="424.45454545454544"/>
    <x v="1511"/>
    <d v="2014-11-30T22:59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x v="6"/>
    <x v="15"/>
    <n v="1.04"/>
    <n v="52"/>
    <x v="1512"/>
    <d v="2014-10-27T03:00:00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x v="6"/>
    <x v="15"/>
    <n v="1.03"/>
    <n v="39.53846153846154"/>
    <x v="1513"/>
    <d v="2014-11-08T10:00:46"/>
  </r>
  <r>
    <n v="4010"/>
    <s v="The Connection Play 2014"/>
    <s v="JUNTO Productions is proud to present our first production, the premiere of The Connection, a play by Jeffrey Paul."/>
    <n v="7200"/>
    <n v="1742"/>
    <x v="1"/>
    <x v="0"/>
    <x v="0"/>
    <n v="1414348166"/>
    <n v="1412879366"/>
    <b v="0"/>
    <n v="38"/>
    <b v="0"/>
    <x v="6"/>
    <x v="15"/>
    <n v="0.24"/>
    <n v="45.842105263157897"/>
    <x v="1514"/>
    <d v="2014-10-26T18:29:2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3"/>
    <x v="3"/>
    <n v="1415481203"/>
    <n v="1412885603"/>
    <b v="1"/>
    <n v="23"/>
    <b v="0"/>
    <x v="3"/>
    <x v="21"/>
    <n v="0.11"/>
    <n v="91.304347826086953"/>
    <x v="1515"/>
    <d v="2014-11-08T21:13: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x v="0"/>
    <n v="1413608340"/>
    <n v="1412945440"/>
    <b v="0"/>
    <n v="0"/>
    <b v="0"/>
    <x v="6"/>
    <x v="15"/>
    <n v="0"/>
    <n v="0"/>
    <x v="1516"/>
    <d v="2014-10-18T04:59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x v="6"/>
    <x v="15"/>
    <n v="1.29"/>
    <n v="60.6875"/>
    <x v="1517"/>
    <d v="2014-10-20T05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x v="0"/>
    <n v="1415558879"/>
    <n v="1412963279"/>
    <b v="0"/>
    <n v="18"/>
    <b v="0"/>
    <x v="3"/>
    <x v="25"/>
    <n v="0.03"/>
    <n v="84.944444444444443"/>
    <x v="1518"/>
    <d v="2014-11-09T18:47:59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x v="0"/>
    <n v="1415562471"/>
    <n v="1412966871"/>
    <b v="0"/>
    <n v="8"/>
    <b v="0"/>
    <x v="1"/>
    <x v="33"/>
    <n v="0.06"/>
    <n v="28.125"/>
    <x v="1519"/>
    <d v="2014-11-09T19:47:5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2"/>
    <x v="2"/>
    <n v="1416211140"/>
    <n v="1413016216"/>
    <b v="0"/>
    <n v="28"/>
    <b v="1"/>
    <x v="6"/>
    <x v="15"/>
    <n v="1.8"/>
    <n v="43.5"/>
    <x v="1520"/>
    <d v="2014-11-17T07:59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x v="0"/>
    <n v="1416512901"/>
    <n v="1413053301"/>
    <b v="0"/>
    <n v="95"/>
    <b v="0"/>
    <x v="4"/>
    <x v="28"/>
    <n v="0.72"/>
    <n v="49.11578947368421"/>
    <x v="1521"/>
    <d v="2014-11-20T19:48: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x v="0"/>
    <n v="1414994340"/>
    <n v="1413057980"/>
    <b v="0"/>
    <n v="34"/>
    <b v="0"/>
    <x v="1"/>
    <x v="16"/>
    <n v="0.51"/>
    <n v="74.617647058823536"/>
    <x v="1522"/>
    <d v="2014-11-03T05:59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x v="1"/>
    <x v="23"/>
    <n v="1.01"/>
    <n v="53.893617021276597"/>
    <x v="1523"/>
    <d v="2014-11-10T21:07:4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x v="0"/>
    <n v="1415655289"/>
    <n v="1413059689"/>
    <b v="1"/>
    <n v="29"/>
    <b v="0"/>
    <x v="3"/>
    <x v="24"/>
    <n v="0.08"/>
    <n v="65.41379310344827"/>
    <x v="1524"/>
    <d v="2014-11-10T21:34:49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x v="6"/>
    <x v="15"/>
    <n v="1.06"/>
    <n v="36.06818181818182"/>
    <x v="1525"/>
    <d v="2014-11-06T00:46:00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x v="1"/>
    <x v="1"/>
    <n v="1.26"/>
    <n v="64.535306122448986"/>
    <x v="1526"/>
    <d v="2014-11-27T00:54:2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x v="1"/>
    <x v="3"/>
    <n v="1.02"/>
    <n v="42.241379310344826"/>
    <x v="1527"/>
    <d v="2014-11-12T22:45:3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2"/>
    <x v="2"/>
    <n v="1415865720"/>
    <n v="1413270690"/>
    <b v="0"/>
    <n v="40"/>
    <b v="0"/>
    <x v="3"/>
    <x v="25"/>
    <n v="0.08"/>
    <n v="292.07499999999999"/>
    <x v="1528"/>
    <d v="2014-11-13T08:02:00"/>
  </r>
  <r>
    <n v="1999"/>
    <s v="Planet Venus"/>
    <s v="This is a portrait photo project aiming to inspire women to explore themselves and live their passion"/>
    <n v="31000"/>
    <n v="236"/>
    <x v="1"/>
    <x v="1"/>
    <x v="1"/>
    <n v="1415882108"/>
    <n v="1413286508"/>
    <b v="0"/>
    <n v="7"/>
    <b v="0"/>
    <x v="5"/>
    <x v="36"/>
    <n v="0.01"/>
    <n v="33.714285714285715"/>
    <x v="1529"/>
    <d v="2014-11-13T12:35:08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x v="1"/>
    <n v="1414346400"/>
    <n v="1413291655"/>
    <b v="0"/>
    <n v="0"/>
    <b v="0"/>
    <x v="6"/>
    <x v="15"/>
    <n v="0"/>
    <n v="0"/>
    <x v="1530"/>
    <d v="2014-10-26T18:00:00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x v="4"/>
    <x v="19"/>
    <n v="1.54"/>
    <n v="28.104972375690608"/>
    <x v="1531"/>
    <d v="2014-11-18T00:00:0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x v="0"/>
    <n v="1415899228"/>
    <n v="1413303628"/>
    <b v="0"/>
    <n v="0"/>
    <b v="0"/>
    <x v="7"/>
    <x v="38"/>
    <n v="0"/>
    <n v="0"/>
    <x v="1532"/>
    <d v="2014-11-13T17:20:2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x v="0"/>
    <x v="0"/>
    <n v="1.02"/>
    <n v="58.413339694656486"/>
    <x v="1533"/>
    <d v="2014-11-14T03:00:0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x v="0"/>
    <n v="1416000600"/>
    <n v="1413318600"/>
    <b v="0"/>
    <n v="23"/>
    <b v="0"/>
    <x v="4"/>
    <x v="28"/>
    <n v="0.02"/>
    <n v="25.434782608695652"/>
    <x v="1534"/>
    <d v="2014-11-14T21:3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x v="6"/>
    <x v="15"/>
    <n v="1.06"/>
    <n v="136.77777777777777"/>
    <x v="1535"/>
    <d v="2014-11-13T23:37:2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x v="0"/>
    <n v="1415932643"/>
    <n v="1413337043"/>
    <b v="0"/>
    <n v="8"/>
    <b v="0"/>
    <x v="3"/>
    <x v="37"/>
    <n v="0.01"/>
    <n v="1"/>
    <x v="1536"/>
    <d v="2014-11-14T02:37:23"/>
  </r>
  <r>
    <n v="4100"/>
    <s v="America is at the Mall: A Play in Three Acts"/>
    <s v="How does war change a family?  A peek into one family's kitchen as their soldier fights in Iraq."/>
    <n v="270"/>
    <n v="0"/>
    <x v="1"/>
    <x v="0"/>
    <x v="0"/>
    <n v="1414205990"/>
    <n v="1413341990"/>
    <b v="0"/>
    <n v="0"/>
    <b v="0"/>
    <x v="6"/>
    <x v="15"/>
    <n v="0"/>
    <n v="0"/>
    <x v="1537"/>
    <d v="2014-10-25T02:59:50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x v="0"/>
    <n v="1415947159"/>
    <n v="1413351559"/>
    <b v="0"/>
    <n v="0"/>
    <b v="0"/>
    <x v="4"/>
    <x v="9"/>
    <n v="0"/>
    <n v="0"/>
    <x v="1538"/>
    <d v="2014-11-14T06:39:19"/>
  </r>
  <r>
    <n v="2147"/>
    <s v="Johnny Rocketfingers 3"/>
    <s v="A Point and Click Adventure on Steroids."/>
    <n v="390000"/>
    <n v="2716"/>
    <x v="1"/>
    <x v="0"/>
    <x v="0"/>
    <n v="1416125148"/>
    <n v="1413356748"/>
    <b v="0"/>
    <n v="55"/>
    <b v="0"/>
    <x v="4"/>
    <x v="9"/>
    <n v="0.01"/>
    <n v="49.381818181818183"/>
    <x v="1539"/>
    <d v="2014-11-16T08:05:48"/>
  </r>
  <r>
    <n v="553"/>
    <s v="sellorshopusa.com"/>
    <s v="Groundbreaking New Classifieds Website Grows Into Largest Nationwide Coverage By Turning Users Into Entrepreneurs"/>
    <n v="25000"/>
    <n v="123"/>
    <x v="1"/>
    <x v="0"/>
    <x v="0"/>
    <n v="1415988991"/>
    <n v="1413393391"/>
    <b v="0"/>
    <n v="6"/>
    <b v="0"/>
    <x v="3"/>
    <x v="37"/>
    <n v="0"/>
    <n v="20.5"/>
    <x v="1540"/>
    <d v="2014-11-14T18:16:3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x v="6"/>
    <x v="15"/>
    <n v="1.06"/>
    <n v="58.901111111111113"/>
    <x v="1541"/>
    <d v="2014-11-05T21:22:25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x v="6"/>
    <x v="15"/>
    <n v="1.01"/>
    <n v="79.89473684210526"/>
    <x v="1542"/>
    <d v="2014-11-07T18:30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x v="6"/>
    <x v="15"/>
    <n v="1.01"/>
    <n v="114.54545454545455"/>
    <x v="1543"/>
    <d v="2014-11-05T23:28:04"/>
  </r>
  <r>
    <n v="2504"/>
    <s v="Halal Restaurant and Internet Cafe"/>
    <s v="Halal Restaurant and Internet Cafe 20 percent of profits will go to building masjids."/>
    <n v="35000"/>
    <n v="0"/>
    <x v="1"/>
    <x v="0"/>
    <x v="0"/>
    <n v="1416014534"/>
    <n v="1413418934"/>
    <b v="0"/>
    <n v="0"/>
    <b v="0"/>
    <x v="7"/>
    <x v="38"/>
    <n v="0"/>
    <n v="0"/>
    <x v="1544"/>
    <d v="2014-11-15T01:22: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x v="6"/>
    <x v="15"/>
    <n v="1.02"/>
    <n v="88.739130434782609"/>
    <x v="1545"/>
    <d v="2014-11-06T05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x v="1"/>
    <n v="1416081600"/>
    <n v="1413477228"/>
    <b v="0"/>
    <n v="2"/>
    <b v="0"/>
    <x v="6"/>
    <x v="15"/>
    <n v="0.22"/>
    <n v="55"/>
    <x v="1546"/>
    <d v="2014-11-15T20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x v="6"/>
    <x v="13"/>
    <n v="1.1299999999999999"/>
    <n v="162.90974729241879"/>
    <x v="1547"/>
    <d v="2014-11-15T22:08:4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x v="0"/>
    <n v="1417387322"/>
    <n v="1413495722"/>
    <b v="0"/>
    <n v="31"/>
    <b v="0"/>
    <x v="3"/>
    <x v="25"/>
    <n v="0.15"/>
    <n v="47.935483870967744"/>
    <x v="1548"/>
    <d v="2014-11-30T22:42:02"/>
  </r>
  <r>
    <n v="27"/>
    <s v="B-Rabbit TV Comedy Pilot"/>
    <s v="B-Rabbit is a hilarious depiction of immigrating to New Zealand and the life you desperately tried to leave behind."/>
    <n v="20000"/>
    <n v="22345"/>
    <x v="0"/>
    <x v="5"/>
    <x v="5"/>
    <n v="1416113833"/>
    <n v="1413518233"/>
    <b v="0"/>
    <n v="150"/>
    <b v="1"/>
    <x v="0"/>
    <x v="22"/>
    <n v="1.1200000000000001"/>
    <n v="148.96666666666667"/>
    <x v="1549"/>
    <d v="2014-11-16T04:57: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x v="0"/>
    <n v="1414814340"/>
    <n v="1413519073"/>
    <b v="0"/>
    <n v="2"/>
    <b v="0"/>
    <x v="3"/>
    <x v="30"/>
    <n v="0.09"/>
    <n v="30"/>
    <x v="1550"/>
    <d v="2014-11-01T03:59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x v="0"/>
    <n v="1416944760"/>
    <n v="1413527001"/>
    <b v="0"/>
    <n v="1"/>
    <b v="0"/>
    <x v="6"/>
    <x v="15"/>
    <n v="0"/>
    <n v="20"/>
    <x v="1551"/>
    <d v="2014-11-25T19:46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x v="0"/>
    <n v="1417273140"/>
    <n v="1413609292"/>
    <b v="1"/>
    <n v="13"/>
    <b v="0"/>
    <x v="5"/>
    <x v="11"/>
    <n v="0.46"/>
    <n v="88.307692307692307"/>
    <x v="1552"/>
    <d v="2014-11-29T14:59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x v="1"/>
    <x v="8"/>
    <n v="1.56"/>
    <n v="54.153846153846153"/>
    <x v="1553"/>
    <d v="2014-11-18T00:24:5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x v="6"/>
    <x v="15"/>
    <n v="1.0900000000000001"/>
    <n v="54.3"/>
    <x v="1554"/>
    <d v="2014-11-18T17:23:26"/>
  </r>
  <r>
    <n v="1451"/>
    <s v="Modern Literal Torah Translation (Canceled)"/>
    <s v="Modern Literal Translation of the Torah in English and Russian with sub-linear and interlinear layout."/>
    <n v="18950"/>
    <n v="2"/>
    <x v="2"/>
    <x v="0"/>
    <x v="0"/>
    <n v="1416355259"/>
    <n v="1413759659"/>
    <b v="0"/>
    <n v="2"/>
    <b v="0"/>
    <x v="2"/>
    <x v="35"/>
    <n v="0"/>
    <n v="1"/>
    <x v="1555"/>
    <d v="2014-11-19T00:00:5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x v="3"/>
    <x v="25"/>
    <n v="1.1200000000000001"/>
    <n v="35.125"/>
    <x v="1556"/>
    <d v="2014-12-19T01:53:0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x v="6"/>
    <x v="15"/>
    <n v="1.03"/>
    <n v="63.574074074074076"/>
    <x v="1557"/>
    <d v="2014-11-19T08:27:59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x v="6"/>
    <x v="13"/>
    <n v="1.1000000000000001"/>
    <n v="94.548850574712645"/>
    <x v="1558"/>
    <d v="2014-11-18T04:35:0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x v="0"/>
    <x v="22"/>
    <n v="1.03"/>
    <n v="137.21333333333334"/>
    <x v="1559"/>
    <d v="2014-11-19T18:52:52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x v="0"/>
    <x v="22"/>
    <n v="1.08"/>
    <n v="76.865000000000009"/>
    <x v="1560"/>
    <d v="2014-12-19T20:40:07"/>
  </r>
  <r>
    <n v="2682"/>
    <s v="Toastie's Gourmet Toast"/>
    <s v="Gourmet Toast is the culinary combination, neigh, perfection of America's most under-utilized snack: Toast."/>
    <n v="6000"/>
    <n v="1698"/>
    <x v="1"/>
    <x v="0"/>
    <x v="0"/>
    <n v="1416635940"/>
    <n v="1413838540"/>
    <b v="0"/>
    <n v="20"/>
    <b v="0"/>
    <x v="7"/>
    <x v="27"/>
    <n v="0.28000000000000003"/>
    <n v="84.9"/>
    <x v="1561"/>
    <d v="2014-11-22T05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x v="6"/>
    <x v="15"/>
    <n v="1.08"/>
    <n v="106.79702970297029"/>
    <x v="1562"/>
    <d v="2014-11-20T07:59:58"/>
  </r>
  <r>
    <n v="153"/>
    <s v="Awakening (Canceled)"/>
    <s v="What would you do if you face something beyond your understanding? If someone you loved disappeared without a trace?"/>
    <n v="50000"/>
    <n v="359"/>
    <x v="2"/>
    <x v="0"/>
    <x v="0"/>
    <n v="1417532644"/>
    <n v="1413900244"/>
    <b v="0"/>
    <n v="10"/>
    <b v="0"/>
    <x v="0"/>
    <x v="31"/>
    <n v="0.01"/>
    <n v="35.9"/>
    <x v="1563"/>
    <d v="2014-12-02T15:04:0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x v="1"/>
    <x v="1"/>
    <n v="1.47"/>
    <n v="91.625"/>
    <x v="1564"/>
    <d v="2014-12-05T21:06:58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x v="0"/>
    <x v="0"/>
    <n v="1.06"/>
    <n v="111.79535864978902"/>
    <x v="1565"/>
    <d v="2014-11-21T15:01:4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x v="1"/>
    <x v="3"/>
    <n v="1.08"/>
    <n v="37.149310344827583"/>
    <x v="1566"/>
    <d v="2014-11-12T18:03:13"/>
  </r>
  <r>
    <n v="1799"/>
    <s v="The UnDiscovered Image"/>
    <s v="The UnDiscovered Image, a monthly publication dedicated to photographers."/>
    <n v="4000"/>
    <n v="69.83"/>
    <x v="1"/>
    <x v="1"/>
    <x v="1"/>
    <n v="1415740408"/>
    <n v="1414008808"/>
    <b v="1"/>
    <n v="6"/>
    <b v="0"/>
    <x v="5"/>
    <x v="11"/>
    <n v="0.02"/>
    <n v="11.638333333333334"/>
    <x v="1567"/>
    <d v="2014-11-11T21:13:2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x v="6"/>
    <x v="13"/>
    <n v="1.2"/>
    <n v="92.387692307692305"/>
    <x v="1568"/>
    <d v="2014-12-06T22:57:2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x v="0"/>
    <n v="1416614523"/>
    <n v="1414018923"/>
    <b v="0"/>
    <n v="6"/>
    <b v="0"/>
    <x v="1"/>
    <x v="6"/>
    <n v="0.02"/>
    <n v="55"/>
    <x v="1569"/>
    <d v="2014-11-22T00:02:0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x v="0"/>
    <x v="0"/>
    <n v="1.05"/>
    <n v="84.023178807947019"/>
    <x v="1570"/>
    <d v="2014-11-14T05:12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x v="0"/>
    <n v="1417501145"/>
    <n v="1414041545"/>
    <b v="0"/>
    <n v="9"/>
    <b v="0"/>
    <x v="3"/>
    <x v="25"/>
    <n v="0.01"/>
    <n v="45.333333333333336"/>
    <x v="1571"/>
    <d v="2014-12-02T06:19:05"/>
  </r>
  <r>
    <n v="1543"/>
    <s v="Sunrises in the MidWest"/>
    <s v="I plan to take pictures of the sunrise in the MidWest every day in 2015 and compile them in a slide show for distribution."/>
    <n v="2250"/>
    <n v="10"/>
    <x v="1"/>
    <x v="0"/>
    <x v="0"/>
    <n v="1416662034"/>
    <n v="1414066434"/>
    <b v="0"/>
    <n v="1"/>
    <b v="0"/>
    <x v="5"/>
    <x v="40"/>
    <n v="0"/>
    <n v="10"/>
    <x v="1572"/>
    <d v="2014-11-22T13:13:5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x v="0"/>
    <x v="0"/>
    <n v="1.1100000000000001"/>
    <n v="109.82189265536722"/>
    <x v="1573"/>
    <d v="2014-11-23T01:01:46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x v="0"/>
    <n v="1415842193"/>
    <n v="1414110593"/>
    <b v="0"/>
    <n v="4"/>
    <b v="0"/>
    <x v="5"/>
    <x v="40"/>
    <n v="0.04"/>
    <n v="23.5"/>
    <x v="1574"/>
    <d v="2014-11-13T01:29:53"/>
  </r>
  <r>
    <n v="1339"/>
    <s v="Linkoo (Canceled)"/>
    <s v="World's Smallest customizable Phone &amp; GPS Watch for kids !"/>
    <n v="50000"/>
    <n v="3317"/>
    <x v="2"/>
    <x v="0"/>
    <x v="0"/>
    <n v="1418056315"/>
    <n v="1414164715"/>
    <b v="0"/>
    <n v="37"/>
    <b v="0"/>
    <x v="3"/>
    <x v="25"/>
    <n v="7.0000000000000007E-2"/>
    <n v="89.648648648648646"/>
    <x v="1575"/>
    <d v="2014-12-08T16:31: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x v="6"/>
    <x v="15"/>
    <n v="1.04"/>
    <n v="111.89285714285714"/>
    <x v="1576"/>
    <d v="2014-11-29T23:52:58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x v="6"/>
    <x v="15"/>
    <n v="1.1499999999999999"/>
    <n v="30.189368421052631"/>
    <x v="1577"/>
    <d v="2014-11-23T22:00:00"/>
  </r>
  <r>
    <n v="454"/>
    <s v="Super Hi-Speed Road Strikers"/>
    <s v="Itâ€™s an Action/Adventure Anime for The Yuusha Brave series, G1 Transformer, and the Fast and the Furious Fans!"/>
    <n v="10000"/>
    <n v="82"/>
    <x v="1"/>
    <x v="0"/>
    <x v="0"/>
    <n v="1417007640"/>
    <n v="1414343571"/>
    <b v="0"/>
    <n v="5"/>
    <b v="0"/>
    <x v="0"/>
    <x v="2"/>
    <n v="0.01"/>
    <n v="16.399999999999999"/>
    <x v="1578"/>
    <d v="2014-11-26T13:14:00"/>
  </r>
  <r>
    <n v="1171"/>
    <s v="The Mean Green Purple Machine"/>
    <s v="Tulsa's first true biodiesel, alternative energy powered food truck! Oh yeah, and delicious food!"/>
    <n v="25000"/>
    <n v="25"/>
    <x v="1"/>
    <x v="0"/>
    <x v="0"/>
    <n v="1415909927"/>
    <n v="1414351127"/>
    <b v="0"/>
    <n v="1"/>
    <b v="0"/>
    <x v="7"/>
    <x v="27"/>
    <n v="0"/>
    <n v="25"/>
    <x v="1579"/>
    <d v="2014-11-13T20:18:47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x v="0"/>
    <n v="1416176778"/>
    <n v="1414358778"/>
    <b v="0"/>
    <n v="1"/>
    <b v="0"/>
    <x v="0"/>
    <x v="31"/>
    <n v="0"/>
    <n v="10"/>
    <x v="1580"/>
    <d v="2014-11-16T22:26:1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x v="5"/>
    <x v="11"/>
    <n v="1.18"/>
    <n v="180.40816326530611"/>
    <x v="1581"/>
    <d v="2014-11-26T01:15:0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x v="6"/>
    <x v="13"/>
    <n v="1.2"/>
    <n v="233.8984375"/>
    <x v="1582"/>
    <d v="2014-11-26T14:40:40"/>
  </r>
  <r>
    <n v="183"/>
    <s v="Three Little Words"/>
    <s v="Don't kill me until I meet my Dad"/>
    <n v="12500"/>
    <n v="4482"/>
    <x v="1"/>
    <x v="1"/>
    <x v="1"/>
    <n v="1417033610"/>
    <n v="1414438010"/>
    <b v="0"/>
    <n v="12"/>
    <b v="0"/>
    <x v="0"/>
    <x v="34"/>
    <n v="0.36"/>
    <n v="373.5"/>
    <x v="1583"/>
    <d v="2014-11-26T20:26:50"/>
  </r>
  <r>
    <n v="3911"/>
    <s v="Ministers of Grace"/>
    <s v="â€˜Ministers of Graceâ€™ imagines what the movie Ghostbusters would be like if written by William Shakespeare."/>
    <n v="8000"/>
    <n v="2993"/>
    <x v="1"/>
    <x v="0"/>
    <x v="0"/>
    <n v="1417033777"/>
    <n v="1414438177"/>
    <b v="0"/>
    <n v="36"/>
    <b v="0"/>
    <x v="6"/>
    <x v="15"/>
    <n v="0.37"/>
    <n v="83.138888888888886"/>
    <x v="1584"/>
    <d v="2014-11-26T20:29:3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x v="0"/>
    <n v="1419644444"/>
    <n v="1414456844"/>
    <b v="0"/>
    <n v="7"/>
    <b v="0"/>
    <x v="6"/>
    <x v="13"/>
    <n v="0"/>
    <n v="53.714285714285715"/>
    <x v="1585"/>
    <d v="2014-12-27T01:40:4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x v="0"/>
    <n v="1416877200"/>
    <n v="1414505137"/>
    <b v="0"/>
    <n v="2"/>
    <b v="0"/>
    <x v="6"/>
    <x v="15"/>
    <n v="0.01"/>
    <n v="25"/>
    <x v="1586"/>
    <d v="2014-11-25T01:00:00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x v="6"/>
    <x v="15"/>
    <n v="1.2"/>
    <n v="58.064516129032256"/>
    <x v="1587"/>
    <d v="2014-11-27T15:21:2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x v="0"/>
    <n v="1417392000"/>
    <n v="1414511307"/>
    <b v="0"/>
    <n v="16"/>
    <b v="0"/>
    <x v="3"/>
    <x v="25"/>
    <n v="0.1"/>
    <n v="44.6875"/>
    <x v="1588"/>
    <d v="2014-12-01T00:00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x v="6"/>
    <x v="15"/>
    <n v="1.6"/>
    <n v="60.300892473118282"/>
    <x v="1589"/>
    <d v="2014-11-26T07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x v="3"/>
    <n v="1417127040"/>
    <n v="1414531440"/>
    <b v="1"/>
    <n v="2"/>
    <b v="0"/>
    <x v="5"/>
    <x v="11"/>
    <n v="0.01"/>
    <n v="20"/>
    <x v="1590"/>
    <d v="2014-11-27T22:24:00"/>
  </r>
  <r>
    <n v="2904"/>
    <s v="The Love Shack"/>
    <s v="A Tequila slammer with a slice of Tarantino, a line of the London Fringe scene and a shot of â€œBreaking Badâ€. New Writing."/>
    <n v="1500"/>
    <n v="75"/>
    <x v="1"/>
    <x v="1"/>
    <x v="1"/>
    <n v="1415534400"/>
    <n v="1414538031"/>
    <b v="0"/>
    <n v="4"/>
    <b v="0"/>
    <x v="6"/>
    <x v="15"/>
    <n v="0.05"/>
    <n v="18.75"/>
    <x v="1591"/>
    <d v="2014-11-09T12:00:00"/>
  </r>
  <r>
    <n v="997"/>
    <s v="iPhanny"/>
    <s v="The iPhanny keeps your iPhone 6 safe from bending in those dangerous pants pockets."/>
    <n v="5000"/>
    <n v="65"/>
    <x v="1"/>
    <x v="0"/>
    <x v="0"/>
    <n v="1417145297"/>
    <n v="1414549697"/>
    <b v="0"/>
    <n v="8"/>
    <b v="0"/>
    <x v="3"/>
    <x v="25"/>
    <n v="0.01"/>
    <n v="8.125"/>
    <x v="1592"/>
    <d v="2014-11-28T03:28:17"/>
  </r>
  <r>
    <n v="1596"/>
    <s v="The Town We Live In"/>
    <s v="London is beautiful. I want to create a book of stunning images from in and around our great city"/>
    <n v="3250"/>
    <n v="75"/>
    <x v="1"/>
    <x v="1"/>
    <x v="1"/>
    <n v="1418469569"/>
    <n v="1414577969"/>
    <b v="0"/>
    <n v="3"/>
    <b v="0"/>
    <x v="5"/>
    <x v="32"/>
    <n v="0.02"/>
    <n v="25"/>
    <x v="1593"/>
    <d v="2014-12-13T11:19:2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x v="3"/>
    <x v="7"/>
    <n v="2.48"/>
    <n v="408.97689768976898"/>
    <x v="1594"/>
    <d v="2014-12-03T13:00:4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x v="0"/>
    <n v="1418914964"/>
    <n v="1414591364"/>
    <b v="0"/>
    <n v="0"/>
    <b v="0"/>
    <x v="6"/>
    <x v="15"/>
    <n v="0"/>
    <n v="0"/>
    <x v="1595"/>
    <d v="2014-12-18T15:02:44"/>
  </r>
  <r>
    <n v="1405"/>
    <s v="The Bible translated into Emoticons"/>
    <s v="Will more people read the Bible if it were translated into Emoticons?"/>
    <n v="25000"/>
    <n v="105"/>
    <x v="1"/>
    <x v="0"/>
    <x v="0"/>
    <n v="1417195201"/>
    <n v="1414599601"/>
    <b v="1"/>
    <n v="17"/>
    <b v="0"/>
    <x v="2"/>
    <x v="35"/>
    <n v="0"/>
    <n v="6.1764705882352944"/>
    <x v="1596"/>
    <d v="2014-11-28T17:20:0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x v="6"/>
    <x v="15"/>
    <n v="1"/>
    <n v="70.884955752212392"/>
    <x v="1597"/>
    <d v="2014-11-27T03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x v="6"/>
    <x v="15"/>
    <n v="1.1100000000000001"/>
    <n v="68.353846153846149"/>
    <x v="1598"/>
    <d v="2014-11-21T17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x v="5"/>
    <x v="11"/>
    <n v="1.76"/>
    <n v="56.643835616438359"/>
    <x v="1599"/>
    <d v="2014-12-01T03:00:00"/>
  </r>
  <r>
    <n v="2516"/>
    <s v="Morning Glory"/>
    <s v="Hi, everyone my name is Alex, and i want to create not just a cafe spot, but a place that gives everyone a nice warm homey feeling."/>
    <n v="22000"/>
    <n v="0"/>
    <x v="1"/>
    <x v="0"/>
    <x v="0"/>
    <n v="1417279252"/>
    <n v="1414683652"/>
    <b v="0"/>
    <n v="0"/>
    <b v="0"/>
    <x v="7"/>
    <x v="38"/>
    <n v="0"/>
    <n v="0"/>
    <x v="1600"/>
    <d v="2014-11-29T16:40:52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x v="1"/>
    <n v="1417295990"/>
    <n v="1414700390"/>
    <b v="0"/>
    <n v="1"/>
    <b v="0"/>
    <x v="6"/>
    <x v="29"/>
    <n v="0"/>
    <n v="1"/>
    <x v="1601"/>
    <d v="2014-11-29T21:19:5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x v="7"/>
    <x v="26"/>
    <n v="1.08"/>
    <n v="90"/>
    <x v="1602"/>
    <d v="2014-11-30T04:25:15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x v="0"/>
    <x v="0"/>
    <n v="1.1599999999999999"/>
    <n v="246.60606060606059"/>
    <x v="1603"/>
    <d v="2014-12-01T08:03:14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x v="2"/>
    <x v="14"/>
    <n v="1.07"/>
    <n v="39.048780487804876"/>
    <x v="1604"/>
    <d v="2014-12-01T04:59:00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x v="6"/>
    <x v="15"/>
    <n v="1.02"/>
    <n v="72.888888888888886"/>
    <x v="1605"/>
    <d v="2014-11-30T19:04:22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x v="1"/>
    <x v="8"/>
    <n v="1.04"/>
    <n v="266.08974358974359"/>
    <x v="1606"/>
    <d v="2014-12-01T19:59:0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x v="6"/>
    <x v="15"/>
    <n v="1"/>
    <n v="178.57142857142858"/>
    <x v="1607"/>
    <d v="2014-12-31T13:39:4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x v="3"/>
    <x v="7"/>
    <n v="1.4"/>
    <n v="95.48863636363636"/>
    <x v="1608"/>
    <d v="2014-12-31T21:08:0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x v="1"/>
    <n v="1417474761"/>
    <n v="1414879161"/>
    <b v="0"/>
    <n v="10"/>
    <b v="0"/>
    <x v="1"/>
    <x v="6"/>
    <n v="0.05"/>
    <n v="19.600000000000001"/>
    <x v="1609"/>
    <d v="2014-12-01T22:59:21"/>
  </r>
  <r>
    <n v="497"/>
    <s v="Galaxy Probe Kids"/>
    <s v="live-action/animated series pilot."/>
    <n v="4480"/>
    <n v="30"/>
    <x v="1"/>
    <x v="0"/>
    <x v="0"/>
    <n v="1419483600"/>
    <n v="1414889665"/>
    <b v="0"/>
    <n v="3"/>
    <b v="0"/>
    <x v="0"/>
    <x v="2"/>
    <n v="0.01"/>
    <n v="10"/>
    <x v="1610"/>
    <d v="2014-12-25T05:00:00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x v="0"/>
    <n v="1420085535"/>
    <n v="1414897935"/>
    <b v="0"/>
    <n v="0"/>
    <b v="0"/>
    <x v="2"/>
    <x v="35"/>
    <n v="0"/>
    <n v="0"/>
    <x v="1611"/>
    <d v="2015-01-01T04:12: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x v="2"/>
    <x v="14"/>
    <n v="1.1399999999999999"/>
    <n v="234.80786026200875"/>
    <x v="1612"/>
    <d v="2014-12-04T00:39:00"/>
  </r>
  <r>
    <n v="592"/>
    <s v="Go Start A Biz"/>
    <s v="Together, we can build a FREE, business start-up system that will help aspiring entrepreneurs change their economic circumstances."/>
    <n v="7500"/>
    <n v="250"/>
    <x v="1"/>
    <x v="0"/>
    <x v="0"/>
    <n v="1417584860"/>
    <n v="1414992860"/>
    <b v="0"/>
    <n v="1"/>
    <b v="0"/>
    <x v="3"/>
    <x v="37"/>
    <n v="0.03"/>
    <n v="250"/>
    <x v="1613"/>
    <d v="2014-12-03T05:34:2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x v="6"/>
    <x v="15"/>
    <n v="1.05"/>
    <n v="51.219512195121951"/>
    <x v="1614"/>
    <d v="2014-12-03T15:28:26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x v="3"/>
    <x v="7"/>
    <n v="1.67"/>
    <n v="99.455445544554451"/>
    <x v="1615"/>
    <d v="2014-12-03T04:00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x v="0"/>
    <n v="1418938395"/>
    <n v="1415050395"/>
    <b v="0"/>
    <n v="1"/>
    <b v="0"/>
    <x v="3"/>
    <x v="25"/>
    <n v="0"/>
    <n v="75"/>
    <x v="1616"/>
    <d v="2014-12-18T21:33:15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x v="1"/>
    <n v="1416781749"/>
    <n v="1415053749"/>
    <b v="0"/>
    <n v="1"/>
    <b v="0"/>
    <x v="6"/>
    <x v="29"/>
    <n v="0.2"/>
    <n v="100"/>
    <x v="1617"/>
    <d v="2014-11-23T22:29:09"/>
  </r>
  <r>
    <n v="1412"/>
    <s v="For overseas shogi fans! Shogi novel translation project"/>
    <s v="â€œClimbing Silver!â€- An English translation of the Young Adult Shogi novella"/>
    <n v="7000"/>
    <n v="320"/>
    <x v="1"/>
    <x v="0"/>
    <x v="0"/>
    <n v="1417656699"/>
    <n v="1415064699"/>
    <b v="0"/>
    <n v="13"/>
    <b v="0"/>
    <x v="2"/>
    <x v="35"/>
    <n v="0.05"/>
    <n v="24.615384615384617"/>
    <x v="1618"/>
    <d v="2014-12-04T01:31:3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x v="0"/>
    <n v="1417690734"/>
    <n v="1415098734"/>
    <b v="0"/>
    <n v="356"/>
    <b v="0"/>
    <x v="3"/>
    <x v="25"/>
    <n v="0.65"/>
    <n v="201.60393258426967"/>
    <x v="1619"/>
    <d v="2014-12-04T10:58:5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x v="6"/>
    <x v="15"/>
    <n v="1.17"/>
    <n v="100.17142857142858"/>
    <x v="1620"/>
    <d v="2014-12-14T18:18:0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x v="0"/>
    <n v="1417276800"/>
    <n v="1415140480"/>
    <b v="0"/>
    <n v="9"/>
    <b v="0"/>
    <x v="3"/>
    <x v="25"/>
    <n v="7.0000000000000007E-2"/>
    <n v="80.666666666666671"/>
    <x v="1621"/>
    <d v="2014-11-29T16:00:00"/>
  </r>
  <r>
    <n v="598"/>
    <s v="Goals not creeds"/>
    <s v="This is a project to create a crowd-funding site for Urantia Book readers worldwide."/>
    <n v="2500"/>
    <n v="850"/>
    <x v="1"/>
    <x v="0"/>
    <x v="0"/>
    <n v="1417737781"/>
    <n v="1415145781"/>
    <b v="0"/>
    <n v="7"/>
    <b v="0"/>
    <x v="3"/>
    <x v="37"/>
    <n v="0.34"/>
    <n v="121.42857142857143"/>
    <x v="1622"/>
    <d v="2014-12-05T00:03:01"/>
  </r>
  <r>
    <n v="709"/>
    <s v="lumiglove"/>
    <s v="A &quot;handheld&quot; light, which eases the way you illuminate objects and/or paths."/>
    <n v="15000"/>
    <n v="61"/>
    <x v="1"/>
    <x v="0"/>
    <x v="0"/>
    <n v="1417741159"/>
    <n v="1415149159"/>
    <b v="0"/>
    <n v="2"/>
    <b v="0"/>
    <x v="3"/>
    <x v="25"/>
    <n v="0"/>
    <n v="30.5"/>
    <x v="1623"/>
    <d v="2014-12-05T00:59:1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x v="6"/>
    <x v="15"/>
    <n v="1.33"/>
    <n v="42.903225806451616"/>
    <x v="1624"/>
    <d v="2015-01-04T13:16:0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x v="5"/>
    <x v="11"/>
    <n v="1.62"/>
    <n v="39.507317073170732"/>
    <x v="1625"/>
    <d v="2014-12-06T06:00:00"/>
  </r>
  <r>
    <n v="2884"/>
    <s v="The Lizard King, a play by Jay Jeff Jones"/>
    <s v="Come explore the dream world of Jim Morrison, rock singer, mystic, poet, shaman."/>
    <n v="45000"/>
    <n v="185"/>
    <x v="1"/>
    <x v="0"/>
    <x v="0"/>
    <n v="1417800435"/>
    <n v="1415208435"/>
    <b v="0"/>
    <n v="4"/>
    <b v="0"/>
    <x v="6"/>
    <x v="15"/>
    <n v="0"/>
    <n v="46.25"/>
    <x v="1626"/>
    <d v="2014-12-05T17:27:1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2"/>
    <x v="2"/>
    <n v="1417804229"/>
    <n v="1415212229"/>
    <b v="0"/>
    <n v="534"/>
    <b v="0"/>
    <x v="4"/>
    <x v="9"/>
    <n v="0.28000000000000003"/>
    <n v="26.59737827715356"/>
    <x v="1627"/>
    <d v="2014-12-05T18:30:29"/>
  </r>
  <r>
    <n v="4043"/>
    <s v="Not making potato salad here!"/>
    <s v="This could be my last play, need to bring my son out to see it before it's over.  Need to fly him here from BC"/>
    <n v="300"/>
    <n v="0"/>
    <x v="1"/>
    <x v="2"/>
    <x v="2"/>
    <n v="1416524325"/>
    <n v="1415228325"/>
    <b v="0"/>
    <n v="0"/>
    <b v="0"/>
    <x v="6"/>
    <x v="15"/>
    <n v="0"/>
    <n v="0"/>
    <x v="1628"/>
    <d v="2014-11-20T22:58:4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x v="0"/>
    <x v="0"/>
    <n v="1.1299999999999999"/>
    <n v="109.04255319148936"/>
    <x v="1629"/>
    <d v="2014-12-21T16:45:04"/>
  </r>
  <r>
    <n v="2865"/>
    <s v="FRINGE 2015 by YER Productions"/>
    <s v="Prepare to be Swept Away. Three short plays from three master playwrights; LANDFALL, SNIPER and DANGERS of TOBACCO!"/>
    <n v="2888"/>
    <n v="0"/>
    <x v="1"/>
    <x v="0"/>
    <x v="0"/>
    <n v="1420512259"/>
    <n v="1415328259"/>
    <b v="0"/>
    <n v="0"/>
    <b v="0"/>
    <x v="6"/>
    <x v="15"/>
    <n v="0"/>
    <n v="0"/>
    <x v="1630"/>
    <d v="2015-01-06T02:44:1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x v="0"/>
    <n v="1416499440"/>
    <n v="1415341464"/>
    <b v="0"/>
    <n v="17"/>
    <b v="0"/>
    <x v="6"/>
    <x v="15"/>
    <n v="0.17"/>
    <n v="29.235294117647058"/>
    <x v="1631"/>
    <d v="2014-11-20T16:04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x v="1"/>
    <x v="1"/>
    <n v="1.02"/>
    <n v="107.98461538461538"/>
    <x v="1632"/>
    <d v="2014-12-17T07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x v="6"/>
    <x v="15"/>
    <n v="1.06"/>
    <n v="96.666666666666671"/>
    <x v="1633"/>
    <d v="2014-11-21T04:55:00"/>
  </r>
  <r>
    <n v="316"/>
    <s v="THE SECRET TRIAL 5 - GRASSROOTS CROSS-CANADA TOUR"/>
    <s v="Award winning documentary The Secret Trial 5 needs your help for a Cross-Canada Tour!"/>
    <n v="15000"/>
    <n v="17066"/>
    <x v="0"/>
    <x v="2"/>
    <x v="2"/>
    <n v="1418273940"/>
    <n v="1415398197"/>
    <b v="1"/>
    <n v="158"/>
    <b v="1"/>
    <x v="0"/>
    <x v="0"/>
    <n v="1.1399999999999999"/>
    <n v="108.01265822784811"/>
    <x v="1634"/>
    <d v="2014-12-11T04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6"/>
    <x v="6"/>
    <n v="1420648906"/>
    <n v="1415464906"/>
    <b v="0"/>
    <n v="144"/>
    <b v="1"/>
    <x v="1"/>
    <x v="1"/>
    <n v="1.19"/>
    <n v="346.04166666666669"/>
    <x v="1635"/>
    <d v="2015-01-07T16:41:4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x v="1"/>
    <x v="3"/>
    <n v="2.54"/>
    <n v="51.313131313131315"/>
    <x v="1636"/>
    <d v="2014-11-21T04:00:00"/>
  </r>
  <r>
    <n v="2126"/>
    <s v="DodgeBall Blitz"/>
    <s v="Lead your team to victory in this fast-paced, action, sports game! Use Power-ups and avoid attacks as you fight for victory!"/>
    <n v="20000"/>
    <n v="10"/>
    <x v="1"/>
    <x v="0"/>
    <x v="0"/>
    <n v="1418080887"/>
    <n v="1415488887"/>
    <b v="0"/>
    <n v="2"/>
    <b v="0"/>
    <x v="4"/>
    <x v="9"/>
    <n v="0"/>
    <n v="5"/>
    <x v="1637"/>
    <d v="2014-12-08T23:21:2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x v="0"/>
    <n v="1418091128"/>
    <n v="1415499128"/>
    <b v="0"/>
    <n v="3"/>
    <b v="0"/>
    <x v="7"/>
    <x v="27"/>
    <n v="0"/>
    <n v="11.666666666666666"/>
    <x v="1638"/>
    <d v="2014-12-09T02:12:0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x v="1"/>
    <x v="8"/>
    <n v="1.1299999999999999"/>
    <n v="136.90909090909091"/>
    <x v="1639"/>
    <d v="2014-12-08T04:59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3"/>
    <x v="3"/>
    <n v="1418183325"/>
    <n v="1415591325"/>
    <b v="0"/>
    <n v="11"/>
    <b v="0"/>
    <x v="3"/>
    <x v="21"/>
    <n v="0.01"/>
    <n v="80.454545454545453"/>
    <x v="1640"/>
    <d v="2014-12-10T03:48:45"/>
  </r>
  <r>
    <n v="2893"/>
    <s v="REDISCOVERING KIA THE PLAY"/>
    <s v="Fundraising for REDISCOVERING KIA THE PLAY"/>
    <n v="5000"/>
    <n v="25"/>
    <x v="1"/>
    <x v="0"/>
    <x v="0"/>
    <n v="1420768800"/>
    <n v="1415644395"/>
    <b v="0"/>
    <n v="2"/>
    <b v="0"/>
    <x v="6"/>
    <x v="15"/>
    <n v="0.01"/>
    <n v="12.5"/>
    <x v="1641"/>
    <d v="2015-01-09T0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x v="6"/>
    <x v="15"/>
    <n v="1"/>
    <n v="133.33333333333334"/>
    <x v="1642"/>
    <d v="2014-12-10T20:49:12"/>
  </r>
  <r>
    <n v="3055"/>
    <s v="Bungers surfing Museum"/>
    <s v="I have been in the Surfing business since 1962 have a collection of surfing memorabilia I would like to open a surfing museum"/>
    <n v="20000"/>
    <n v="1"/>
    <x v="1"/>
    <x v="0"/>
    <x v="0"/>
    <n v="1420844390"/>
    <n v="1415660390"/>
    <b v="0"/>
    <n v="1"/>
    <b v="0"/>
    <x v="6"/>
    <x v="13"/>
    <n v="0"/>
    <n v="1"/>
    <x v="1643"/>
    <d v="2015-01-09T22:59:50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x v="3"/>
    <x v="21"/>
    <n v="1.1000000000000001"/>
    <n v="44.095238095238095"/>
    <x v="1644"/>
    <d v="2014-11-30T23:11:07"/>
  </r>
  <r>
    <n v="3886"/>
    <s v="a (Canceled)"/>
    <n v="1"/>
    <n v="10000"/>
    <n v="0"/>
    <x v="2"/>
    <x v="3"/>
    <x v="3"/>
    <n v="1418275702"/>
    <n v="1415683702"/>
    <b v="0"/>
    <n v="0"/>
    <b v="0"/>
    <x v="6"/>
    <x v="29"/>
    <n v="0"/>
    <n v="0"/>
    <x v="1645"/>
    <d v="2014-12-11T05:28:22"/>
  </r>
  <r>
    <n v="2858"/>
    <s v="Gay Party Superposh 'Winter Wonderland'"/>
    <s v="Een Gay Party in het centrum van Amersfoort. _x000a_Een geweldige avond uit, met een show, optredens en DJ's."/>
    <n v="1000"/>
    <n v="0"/>
    <x v="1"/>
    <x v="4"/>
    <x v="4"/>
    <n v="1417778880"/>
    <n v="1415711095"/>
    <b v="0"/>
    <n v="0"/>
    <b v="0"/>
    <x v="6"/>
    <x v="15"/>
    <n v="0"/>
    <n v="0"/>
    <x v="1646"/>
    <d v="2014-12-05T11:28:00"/>
  </r>
  <r>
    <n v="2362"/>
    <s v="Help CRB obtain 501(c)(3) status! (Canceled)"/>
    <s v="The Columbus Ruby Brigade has brought monthly ruby goodness and camaraderie to all participants."/>
    <n v="420"/>
    <n v="120"/>
    <x v="2"/>
    <x v="0"/>
    <x v="0"/>
    <n v="1418315470"/>
    <n v="1415723470"/>
    <b v="0"/>
    <n v="2"/>
    <b v="0"/>
    <x v="3"/>
    <x v="37"/>
    <n v="0.28999999999999998"/>
    <n v="60"/>
    <x v="1647"/>
    <d v="2014-12-11T16:31:10"/>
  </r>
  <r>
    <n v="2354"/>
    <s v="Dissertation (Canceled)"/>
    <s v="Almost done with doctorate degree but need funding of $35,000 to complete research of project."/>
    <n v="35000"/>
    <n v="25"/>
    <x v="2"/>
    <x v="0"/>
    <x v="0"/>
    <n v="1420910460"/>
    <n v="1415726460"/>
    <b v="0"/>
    <n v="1"/>
    <b v="0"/>
    <x v="3"/>
    <x v="37"/>
    <n v="0"/>
    <n v="25"/>
    <x v="1648"/>
    <d v="2015-01-10T17:21:00"/>
  </r>
  <r>
    <n v="2386"/>
    <s v="Realjobmatch.com (Canceled)"/>
    <s v="Realjobmatch is not just a job search site but a matching site , matching the right jobseekers with the best jobs."/>
    <n v="30000"/>
    <n v="0"/>
    <x v="2"/>
    <x v="2"/>
    <x v="2"/>
    <n v="1420920424"/>
    <n v="1415736424"/>
    <b v="0"/>
    <n v="0"/>
    <b v="0"/>
    <x v="3"/>
    <x v="37"/>
    <n v="0"/>
    <n v="0"/>
    <x v="1649"/>
    <d v="2015-01-10T20:07:0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x v="6"/>
    <x v="29"/>
    <n v="1.0900000000000001"/>
    <n v="75.959999999999994"/>
    <x v="1650"/>
    <d v="2014-12-01T20:25:15"/>
  </r>
  <r>
    <n v="1014"/>
    <s v="CHEMION: The World's First Smart Glasses (Canceled)"/>
    <s v="CHEMION is an eyewear device that lets you show your creativity to the world."/>
    <n v="10000"/>
    <n v="3060"/>
    <x v="2"/>
    <x v="0"/>
    <x v="0"/>
    <n v="1420070615"/>
    <n v="1415750615"/>
    <b v="0"/>
    <n v="16"/>
    <b v="0"/>
    <x v="3"/>
    <x v="25"/>
    <n v="0.31"/>
    <n v="191.25"/>
    <x v="1651"/>
    <d v="2015-01-01T00:03:35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x v="5"/>
    <x v="11"/>
    <n v="1.03"/>
    <n v="111.52694610778443"/>
    <x v="1652"/>
    <d v="2014-12-19T04:00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x v="0"/>
    <n v="1418849028"/>
    <n v="1415825028"/>
    <b v="0"/>
    <n v="224"/>
    <b v="0"/>
    <x v="3"/>
    <x v="25"/>
    <n v="0.85"/>
    <n v="379.22767857142856"/>
    <x v="1653"/>
    <d v="2014-12-17T20:43:4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x v="3"/>
    <x v="25"/>
    <n v="1.01"/>
    <n v="239.35238095238094"/>
    <x v="1654"/>
    <d v="2014-12-13T00:25:11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x v="0"/>
    <n v="1421042403"/>
    <n v="1415858403"/>
    <b v="1"/>
    <n v="4"/>
    <b v="0"/>
    <x v="5"/>
    <x v="11"/>
    <n v="0.01"/>
    <n v="10"/>
    <x v="1655"/>
    <d v="2015-01-12T06:00:0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7"/>
    <x v="7"/>
    <n v="1418934506"/>
    <n v="1415910506"/>
    <b v="0"/>
    <n v="0"/>
    <b v="0"/>
    <x v="3"/>
    <x v="37"/>
    <n v="0"/>
    <n v="0"/>
    <x v="1656"/>
    <d v="2014-12-18T20:28: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x v="0"/>
    <n v="1418510965"/>
    <n v="1415918965"/>
    <b v="0"/>
    <n v="1"/>
    <b v="0"/>
    <x v="5"/>
    <x v="32"/>
    <n v="0"/>
    <n v="1"/>
    <x v="1657"/>
    <d v="2014-12-13T22:49:25"/>
  </r>
  <r>
    <n v="3006"/>
    <s v="ONTARIO STREET THEATRE in Port Hope."/>
    <s v="We're an affordable theatre and rental space that can be molded into anything by anyone."/>
    <n v="8000"/>
    <n v="8620"/>
    <x v="0"/>
    <x v="2"/>
    <x v="2"/>
    <n v="1418580591"/>
    <n v="1415988591"/>
    <b v="0"/>
    <n v="97"/>
    <b v="1"/>
    <x v="6"/>
    <x v="13"/>
    <n v="1.08"/>
    <n v="88.865979381443296"/>
    <x v="1658"/>
    <d v="2014-12-14T18:09:5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x v="0"/>
    <n v="1418587234"/>
    <n v="1415995234"/>
    <b v="0"/>
    <n v="7"/>
    <b v="0"/>
    <x v="6"/>
    <x v="13"/>
    <n v="0.14000000000000001"/>
    <n v="20.142857142857142"/>
    <x v="1659"/>
    <d v="2014-12-14T20:00:34"/>
  </r>
  <r>
    <n v="1134"/>
    <s v="New Mario Bro's style game!"/>
    <s v="We are creating a new Mario Bro's style game called KFK:Original. It's challenging, fun and totally awesome!!!"/>
    <n v="25000"/>
    <n v="1"/>
    <x v="1"/>
    <x v="3"/>
    <x v="3"/>
    <n v="1417235580"/>
    <n v="1416034228"/>
    <b v="0"/>
    <n v="1"/>
    <b v="0"/>
    <x v="4"/>
    <x v="28"/>
    <n v="0"/>
    <n v="1"/>
    <x v="1660"/>
    <d v="2014-11-29T04:33:00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x v="4"/>
    <n v="1418649177"/>
    <n v="1416057177"/>
    <b v="1"/>
    <n v="29"/>
    <b v="0"/>
    <x v="5"/>
    <x v="11"/>
    <n v="0.48"/>
    <n v="31.206896551724139"/>
    <x v="1661"/>
    <d v="2014-12-15T13:12:57"/>
  </r>
  <r>
    <n v="208"/>
    <s v="OLIVIA"/>
    <s v="A young woman's journey from Africa to Australia where she finds heaven on earth, love and tragedy. Within her tragedy she saves lives."/>
    <n v="50000"/>
    <n v="0"/>
    <x v="1"/>
    <x v="3"/>
    <x v="3"/>
    <n v="1418719967"/>
    <n v="1416127967"/>
    <b v="0"/>
    <n v="0"/>
    <b v="0"/>
    <x v="0"/>
    <x v="34"/>
    <n v="0"/>
    <n v="0"/>
    <x v="1662"/>
    <d v="2014-12-16T08:52: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x v="6"/>
    <x v="15"/>
    <n v="1.1000000000000001"/>
    <n v="51.222222222222221"/>
    <x v="1663"/>
    <d v="2014-12-17T02:51:29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x v="2"/>
    <x v="17"/>
    <n v="1.89"/>
    <n v="64.173356009070289"/>
    <x v="1664"/>
    <d v="2014-12-20T04:59:0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2"/>
    <x v="2"/>
    <n v="1418841045"/>
    <n v="1416249045"/>
    <b v="0"/>
    <n v="3"/>
    <b v="0"/>
    <x v="3"/>
    <x v="37"/>
    <n v="0"/>
    <n v="4"/>
    <x v="1665"/>
    <d v="2014-12-17T18:30:4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x v="0"/>
    <n v="1418877141"/>
    <n v="1416285141"/>
    <b v="0"/>
    <n v="4"/>
    <b v="0"/>
    <x v="3"/>
    <x v="37"/>
    <n v="0"/>
    <n v="20.5"/>
    <x v="1666"/>
    <d v="2014-12-18T04:32:21"/>
  </r>
  <r>
    <n v="3940"/>
    <s v="Attraction"/>
    <s v="A Stage Play that will bring you to the edge of your seat , leave you thinkin and will also have you laughing while enjoyin the talent"/>
    <n v="5000"/>
    <n v="11"/>
    <x v="1"/>
    <x v="0"/>
    <x v="0"/>
    <n v="1420199351"/>
    <n v="1416311351"/>
    <b v="0"/>
    <n v="2"/>
    <b v="0"/>
    <x v="6"/>
    <x v="15"/>
    <n v="0"/>
    <n v="5.5"/>
    <x v="1667"/>
    <d v="2015-01-02T11:49:11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x v="1"/>
    <x v="8"/>
    <n v="1.02"/>
    <n v="177.2093023255814"/>
    <x v="1668"/>
    <d v="2014-12-21T04:30:00"/>
  </r>
  <r>
    <n v="1430"/>
    <s v="Esoteric Project Management"/>
    <s v="Profesional translation and publishing of the book on unique synthesis of project management and meditation"/>
    <n v="5000"/>
    <n v="403"/>
    <x v="1"/>
    <x v="0"/>
    <x v="0"/>
    <n v="1419017488"/>
    <n v="1416339088"/>
    <b v="0"/>
    <n v="5"/>
    <b v="0"/>
    <x v="2"/>
    <x v="35"/>
    <n v="0.08"/>
    <n v="80.599999999999994"/>
    <x v="1669"/>
    <d v="2014-12-19T19:31: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x v="0"/>
    <n v="1419384585"/>
    <n v="1416360585"/>
    <b v="0"/>
    <n v="22"/>
    <b v="0"/>
    <x v="2"/>
    <x v="5"/>
    <n v="0.14000000000000001"/>
    <n v="155"/>
    <x v="1670"/>
    <d v="2014-12-24T01:29:4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2"/>
    <x v="2"/>
    <n v="1419224340"/>
    <n v="1416363886"/>
    <b v="0"/>
    <n v="43"/>
    <b v="1"/>
    <x v="1"/>
    <x v="1"/>
    <n v="1"/>
    <n v="104.65116279069767"/>
    <x v="1671"/>
    <d v="2014-12-22T04:59:00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x v="1"/>
    <x v="12"/>
    <n v="1.01"/>
    <n v="97.5"/>
    <x v="1672"/>
    <d v="2014-12-19T14:19:0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x v="0"/>
    <n v="1419017880"/>
    <n v="1416419916"/>
    <b v="1"/>
    <n v="84"/>
    <b v="0"/>
    <x v="3"/>
    <x v="24"/>
    <n v="0.11"/>
    <n v="33.761904761904759"/>
    <x v="1673"/>
    <d v="2014-12-19T19:38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x v="0"/>
    <n v="1421543520"/>
    <n v="1416445931"/>
    <b v="0"/>
    <n v="9"/>
    <b v="0"/>
    <x v="3"/>
    <x v="37"/>
    <n v="0"/>
    <n v="38.444444444444443"/>
    <x v="1674"/>
    <d v="2015-01-18T01:12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x v="2"/>
    <x v="14"/>
    <n v="1.02"/>
    <n v="230.19230769230768"/>
    <x v="1675"/>
    <d v="2014-12-18T12:08:5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x v="0"/>
    <n v="1421656200"/>
    <n v="1416507211"/>
    <b v="0"/>
    <n v="312"/>
    <b v="0"/>
    <x v="4"/>
    <x v="9"/>
    <n v="0.36"/>
    <n v="100.23371794871794"/>
    <x v="1676"/>
    <d v="2015-01-19T08:3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2"/>
    <x v="2"/>
    <n v="1417460940"/>
    <n v="1416516972"/>
    <b v="0"/>
    <n v="20"/>
    <b v="1"/>
    <x v="6"/>
    <x v="15"/>
    <n v="1.17"/>
    <n v="70"/>
    <x v="1677"/>
    <d v="2014-12-01T19:09:00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x v="6"/>
    <x v="15"/>
    <n v="1.03"/>
    <n v="93.81343283582089"/>
    <x v="1678"/>
    <d v="2014-12-22T04:00:00"/>
  </r>
  <r>
    <n v="1960"/>
    <s v="TREKKAYAK"/>
    <s v="Trekkayak is an ultralight, durable and inflatable boat to be carried in your backpack to cross a lake or paddle down a river."/>
    <n v="70000"/>
    <n v="82532"/>
    <x v="0"/>
    <x v="7"/>
    <x v="7"/>
    <n v="1419151341"/>
    <n v="1416559341"/>
    <b v="1"/>
    <n v="33"/>
    <b v="1"/>
    <x v="3"/>
    <x v="7"/>
    <n v="1.18"/>
    <n v="2500.969696969697"/>
    <x v="1679"/>
    <d v="2014-12-21T08:42:2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x v="6"/>
    <x v="15"/>
    <n v="1.19"/>
    <n v="176.08695652173913"/>
    <x v="1680"/>
    <d v="2014-12-21T17:11:3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x v="5"/>
    <x v="11"/>
    <n v="1.25"/>
    <n v="95.834024896265561"/>
    <x v="1681"/>
    <d v="2014-12-23T00:00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x v="0"/>
    <n v="1419538560"/>
    <n v="1416600960"/>
    <b v="0"/>
    <n v="38"/>
    <b v="0"/>
    <x v="7"/>
    <x v="27"/>
    <n v="0.06"/>
    <n v="89.21052631578948"/>
    <x v="1682"/>
    <d v="2014-12-25T20:16:0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x v="4"/>
    <x v="19"/>
    <n v="4.08"/>
    <n v="33.550632911392405"/>
    <x v="1683"/>
    <d v="2014-12-22T14:47:59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x v="0"/>
    <n v="1419494400"/>
    <n v="1416888470"/>
    <b v="0"/>
    <n v="6"/>
    <b v="0"/>
    <x v="0"/>
    <x v="31"/>
    <n v="0.01"/>
    <n v="15.333333333333334"/>
    <x v="1684"/>
    <d v="2014-12-25T08:00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3"/>
    <x v="3"/>
    <n v="1420352264"/>
    <n v="1416896264"/>
    <b v="0"/>
    <n v="0"/>
    <b v="0"/>
    <x v="3"/>
    <x v="37"/>
    <n v="0"/>
    <n v="0"/>
    <x v="1685"/>
    <d v="2015-01-04T06:17:44"/>
  </r>
  <r>
    <n v="3732"/>
    <s v="Elektra Bekent - Afstudeervoorstelling"/>
    <s v="Mijn solo voorstelling gaat over Elektra (Sophokles) en hoe zij als jongere alles beleeft en meemaakt!"/>
    <n v="850"/>
    <n v="131"/>
    <x v="1"/>
    <x v="4"/>
    <x v="4"/>
    <n v="1422100800"/>
    <n v="1416932133"/>
    <b v="0"/>
    <n v="4"/>
    <b v="0"/>
    <x v="6"/>
    <x v="15"/>
    <n v="0.15"/>
    <n v="32.75"/>
    <x v="1686"/>
    <d v="2015-01-24T1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x v="4"/>
    <x v="19"/>
    <n v="3.81"/>
    <n v="188.37871287128712"/>
    <x v="1687"/>
    <d v="2014-12-21T01:00:00"/>
  </r>
  <r>
    <n v="579"/>
    <s v="Course: Learn Cryptography"/>
    <s v="Learn classic and public key cryptography with a full proof-of-concept system in JavaScript."/>
    <n v="12000"/>
    <n v="175"/>
    <x v="1"/>
    <x v="0"/>
    <x v="0"/>
    <n v="1419539223"/>
    <n v="1416947223"/>
    <b v="0"/>
    <n v="5"/>
    <b v="0"/>
    <x v="3"/>
    <x v="37"/>
    <n v="0.01"/>
    <n v="35"/>
    <x v="1688"/>
    <d v="2014-12-25T20:27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x v="0"/>
    <n v="1418769129"/>
    <n v="1416954729"/>
    <b v="0"/>
    <n v="24"/>
    <b v="0"/>
    <x v="6"/>
    <x v="29"/>
    <n v="0.6"/>
    <n v="174"/>
    <x v="1689"/>
    <d v="2014-12-16T22:32:09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x v="6"/>
    <x v="15"/>
    <n v="1.05"/>
    <n v="45.478260869565219"/>
    <x v="1690"/>
    <d v="2015-01-01T05:00:00"/>
  </r>
  <r>
    <n v="147"/>
    <s v="Consumed (Static Air) (Canceled)"/>
    <s v="Film makers catch live footage beyond their wildest dreams."/>
    <n v="7000"/>
    <n v="0"/>
    <x v="2"/>
    <x v="1"/>
    <x v="1"/>
    <n v="1420741080"/>
    <n v="1417026340"/>
    <b v="0"/>
    <n v="0"/>
    <b v="0"/>
    <x v="0"/>
    <x v="31"/>
    <n v="0"/>
    <n v="0"/>
    <x v="1691"/>
    <d v="2015-01-08T18:18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2"/>
    <x v="2"/>
    <n v="1419626139"/>
    <n v="1417034139"/>
    <b v="0"/>
    <n v="6"/>
    <b v="0"/>
    <x v="3"/>
    <x v="37"/>
    <n v="0.01"/>
    <n v="23.333333333333332"/>
    <x v="1692"/>
    <d v="2014-12-26T20:35:39"/>
  </r>
  <r>
    <n v="3926"/>
    <s v="Caryl Churchill's 'Top Girls' - NSW HSC Text"/>
    <s v="Producing syllabus-relevant theatre targeted to HSC students on the NSW Central Coast"/>
    <n v="5000"/>
    <n v="15"/>
    <x v="1"/>
    <x v="3"/>
    <x v="3"/>
    <n v="1419645748"/>
    <n v="1417053748"/>
    <b v="0"/>
    <n v="1"/>
    <b v="0"/>
    <x v="6"/>
    <x v="15"/>
    <n v="0"/>
    <n v="15"/>
    <x v="1693"/>
    <d v="2014-12-27T02:02:28"/>
  </r>
  <r>
    <n v="217"/>
    <s v="Bitch"/>
    <s v="A roadmovie by paw"/>
    <n v="100000"/>
    <n v="11943"/>
    <x v="1"/>
    <x v="7"/>
    <x v="7"/>
    <n v="1419780149"/>
    <n v="1417101749"/>
    <b v="0"/>
    <n v="38"/>
    <b v="0"/>
    <x v="0"/>
    <x v="34"/>
    <n v="0.12"/>
    <n v="314.28947368421052"/>
    <x v="1694"/>
    <d v="2014-12-28T15:22:2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x v="6"/>
    <x v="15"/>
    <n v="1.02"/>
    <n v="66.586956521739125"/>
    <x v="1695"/>
    <d v="2014-12-31T00:00:0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x v="0"/>
    <x v="22"/>
    <n v="1.42"/>
    <n v="117.51479289940828"/>
    <x v="1696"/>
    <d v="2014-12-28T15:20:2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x v="0"/>
    <n v="1421095672"/>
    <n v="1417207672"/>
    <b v="0"/>
    <n v="10"/>
    <b v="0"/>
    <x v="3"/>
    <x v="25"/>
    <n v="0.28000000000000003"/>
    <n v="55.3"/>
    <x v="1697"/>
    <d v="2015-01-12T20:47:52"/>
  </r>
  <r>
    <n v="2512"/>
    <s v="Somethin' Tasty"/>
    <s v="Somethin' Tasty is a unique coffee, pastry &amp; retail store. We consign from all local sources: pottery, glass &amp; art."/>
    <n v="1150"/>
    <n v="0"/>
    <x v="1"/>
    <x v="0"/>
    <x v="0"/>
    <n v="1418504561"/>
    <n v="1417208561"/>
    <b v="0"/>
    <n v="0"/>
    <b v="0"/>
    <x v="7"/>
    <x v="38"/>
    <n v="0"/>
    <n v="0"/>
    <x v="1698"/>
    <d v="2014-12-13T21:02:4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x v="6"/>
    <x v="15"/>
    <n v="1"/>
    <n v="11.363636363636363"/>
    <x v="1699"/>
    <d v="2014-12-23T21:08:45"/>
  </r>
  <r>
    <n v="1791"/>
    <s v="disCover: Napoli"/>
    <s v="For the love of street photography and the beauty of traditional cultures in southern Italy."/>
    <n v="3000"/>
    <n v="107"/>
    <x v="1"/>
    <x v="1"/>
    <x v="1"/>
    <n v="1422553565"/>
    <n v="1417369565"/>
    <b v="1"/>
    <n v="4"/>
    <b v="0"/>
    <x v="5"/>
    <x v="11"/>
    <n v="0.04"/>
    <n v="26.75"/>
    <x v="1700"/>
    <d v="2015-01-29T17:46:05"/>
  </r>
  <r>
    <n v="203"/>
    <s v="TheM"/>
    <s v="We are aiming to make a Web Series based on Youth Culture and the misrepresentation of socially stereotyped people."/>
    <n v="2500"/>
    <n v="746"/>
    <x v="1"/>
    <x v="1"/>
    <x v="1"/>
    <n v="1422562864"/>
    <n v="1417378864"/>
    <b v="0"/>
    <n v="8"/>
    <b v="0"/>
    <x v="0"/>
    <x v="34"/>
    <n v="0.3"/>
    <n v="93.25"/>
    <x v="1701"/>
    <d v="2015-01-29T20:21:0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x v="0"/>
    <n v="1420088340"/>
    <n v="1417410964"/>
    <b v="0"/>
    <n v="215"/>
    <b v="0"/>
    <x v="3"/>
    <x v="25"/>
    <n v="0.22"/>
    <n v="50.29767441860465"/>
    <x v="1702"/>
    <d v="2015-01-01T04:59:00"/>
  </r>
  <r>
    <n v="2423"/>
    <s v="FBTR BBQ"/>
    <s v="FBTR is a Texas-style, North Carolina based, homemade BBQ company looking to bring good meat to the masses."/>
    <n v="60000"/>
    <n v="8"/>
    <x v="1"/>
    <x v="0"/>
    <x v="0"/>
    <n v="1420044890"/>
    <n v="1417452890"/>
    <b v="0"/>
    <n v="1"/>
    <b v="0"/>
    <x v="7"/>
    <x v="27"/>
    <n v="0"/>
    <n v="8"/>
    <x v="1703"/>
    <d v="2014-12-31T16:54:50"/>
  </r>
  <r>
    <n v="1541"/>
    <s v="The Panama Canal Bridge of the Americas"/>
    <s v="My Goal is to travel across Panama with my team and capture the beauty and wildlife throughout the canal."/>
    <n v="18000"/>
    <n v="6"/>
    <x v="1"/>
    <x v="0"/>
    <x v="0"/>
    <n v="1420045538"/>
    <n v="1417453538"/>
    <b v="0"/>
    <n v="2"/>
    <b v="0"/>
    <x v="5"/>
    <x v="40"/>
    <n v="0"/>
    <n v="3"/>
    <x v="1704"/>
    <d v="2014-12-31T17:05:38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x v="0"/>
    <n v="1419183813"/>
    <n v="1417455813"/>
    <b v="0"/>
    <n v="13"/>
    <b v="0"/>
    <x v="6"/>
    <x v="15"/>
    <n v="0.05"/>
    <n v="35.92307692307692"/>
    <x v="1705"/>
    <d v="2014-12-21T17:43:3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x v="6"/>
    <x v="15"/>
    <n v="1.31"/>
    <n v="97.916666666666671"/>
    <x v="1706"/>
    <d v="2014-12-31T17:50:0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x v="0"/>
    <n v="1421348428"/>
    <n v="1417460428"/>
    <b v="0"/>
    <n v="11"/>
    <b v="0"/>
    <x v="3"/>
    <x v="25"/>
    <n v="0.01"/>
    <n v="102.72727272727273"/>
    <x v="1707"/>
    <d v="2015-01-15T19:00:2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x v="6"/>
    <x v="15"/>
    <n v="1.1100000000000001"/>
    <n v="77.186046511627907"/>
    <x v="1708"/>
    <d v="2015-01-05T20:26:00"/>
  </r>
  <r>
    <n v="2153"/>
    <s v="It's The GOD Complex"/>
    <s v="Crowdfunding the Gamers Way. An online game with real world consequences.Do you dare to play? Can you turn the world around?"/>
    <n v="372625"/>
    <n v="34"/>
    <x v="1"/>
    <x v="0"/>
    <x v="0"/>
    <n v="1420876740"/>
    <n v="1417470718"/>
    <b v="0"/>
    <n v="4"/>
    <b v="0"/>
    <x v="4"/>
    <x v="9"/>
    <n v="0"/>
    <n v="8.5"/>
    <x v="1709"/>
    <d v="2015-01-10T07:59:00"/>
  </r>
  <r>
    <n v="3850"/>
    <s v="The Vagina Monologues 2015"/>
    <s v="V-Day is a global activist movement to end violence against women and girls."/>
    <n v="1000"/>
    <n v="38"/>
    <x v="1"/>
    <x v="0"/>
    <x v="0"/>
    <n v="1420081143"/>
    <n v="1417489143"/>
    <b v="1"/>
    <n v="4"/>
    <b v="0"/>
    <x v="6"/>
    <x v="15"/>
    <n v="0.04"/>
    <n v="9.5"/>
    <x v="1710"/>
    <d v="2015-01-01T02:59:03"/>
  </r>
  <r>
    <n v="2031"/>
    <s v="Linkio: the $100 Smart Home Devices Solution"/>
    <s v="With Linkio you can use your smartphone to control every electronic you own- for only $100!"/>
    <n v="50000"/>
    <n v="60175"/>
    <x v="0"/>
    <x v="4"/>
    <x v="4"/>
    <n v="1420765200"/>
    <n v="1417506853"/>
    <b v="1"/>
    <n v="508"/>
    <b v="1"/>
    <x v="3"/>
    <x v="7"/>
    <n v="1.2"/>
    <n v="118.45472440944881"/>
    <x v="1711"/>
    <d v="2015-01-09T01:00:00"/>
  </r>
  <r>
    <n v="1139"/>
    <s v="Soulwalker"/>
    <s v="Take control of the Void and bend it to your will as you perfect your strategy and amass your deck. The light gathers, your power grows"/>
    <n v="8000"/>
    <n v="5"/>
    <x v="1"/>
    <x v="0"/>
    <x v="0"/>
    <n v="1420100426"/>
    <n v="1417508426"/>
    <b v="0"/>
    <n v="1"/>
    <b v="0"/>
    <x v="4"/>
    <x v="28"/>
    <n v="0"/>
    <n v="5"/>
    <x v="1712"/>
    <d v="2015-01-01T08:20:26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x v="0"/>
    <n v="1422717953"/>
    <n v="1417533953"/>
    <b v="0"/>
    <n v="8"/>
    <b v="0"/>
    <x v="6"/>
    <x v="15"/>
    <n v="0.11"/>
    <n v="26.75"/>
    <x v="1713"/>
    <d v="2015-01-31T15:25:53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x v="0"/>
    <n v="1420215216"/>
    <n v="1417536816"/>
    <b v="0"/>
    <n v="9"/>
    <b v="0"/>
    <x v="6"/>
    <x v="29"/>
    <n v="0.09"/>
    <n v="47.333333333333336"/>
    <x v="1714"/>
    <d v="2015-01-02T16:13:36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x v="0"/>
    <n v="1420130935"/>
    <n v="1417538935"/>
    <b v="0"/>
    <n v="14"/>
    <b v="0"/>
    <x v="6"/>
    <x v="29"/>
    <n v="0.31"/>
    <n v="66.142857142857139"/>
    <x v="1715"/>
    <d v="2015-01-01T16:48:55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x v="0"/>
    <n v="1420143194"/>
    <n v="1417551194"/>
    <b v="0"/>
    <n v="0"/>
    <b v="0"/>
    <x v="3"/>
    <x v="37"/>
    <n v="0"/>
    <n v="0"/>
    <x v="1716"/>
    <d v="2015-01-01T20:13:1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x v="6"/>
    <x v="13"/>
    <n v="1.66"/>
    <n v="177.02127659574469"/>
    <x v="1717"/>
    <d v="2014-12-31T21:22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x v="0"/>
    <n v="1420095540"/>
    <n v="1417558804"/>
    <b v="0"/>
    <n v="26"/>
    <b v="0"/>
    <x v="3"/>
    <x v="25"/>
    <n v="0.15"/>
    <n v="34.269230769230766"/>
    <x v="1718"/>
    <d v="2015-01-01T06:59:00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x v="6"/>
    <x v="15"/>
    <n v="1.1399999999999999"/>
    <n v="87.961538461538467"/>
    <x v="1719"/>
    <d v="2014-12-31T07:00:00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x v="0"/>
    <n v="1420233256"/>
    <n v="1417641256"/>
    <b v="0"/>
    <n v="0"/>
    <b v="0"/>
    <x v="3"/>
    <x v="37"/>
    <n v="0"/>
    <n v="0"/>
    <x v="1720"/>
    <d v="2015-01-02T21:14:16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x v="0"/>
    <n v="1420413960"/>
    <n v="1417651630"/>
    <b v="0"/>
    <n v="9"/>
    <b v="0"/>
    <x v="6"/>
    <x v="15"/>
    <n v="0.01"/>
    <n v="13.111111111111111"/>
    <x v="1721"/>
    <d v="2015-01-04T23:26:00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x v="0"/>
    <n v="1418368260"/>
    <n v="1417654672"/>
    <b v="0"/>
    <n v="8"/>
    <b v="0"/>
    <x v="3"/>
    <x v="25"/>
    <n v="0.06"/>
    <n v="29.25"/>
    <x v="1722"/>
    <d v="2014-12-12T07:11:00"/>
  </r>
  <r>
    <n v="3124"/>
    <s v="Theater &amp; Arts &amp; Day Care (Canceled)"/>
    <s v="A place where kids/ teens' dreams come true, and one finds there home without sparkly red shoes!"/>
    <n v="800000"/>
    <n v="26"/>
    <x v="2"/>
    <x v="0"/>
    <x v="0"/>
    <n v="1422902601"/>
    <n v="1417718601"/>
    <b v="0"/>
    <n v="4"/>
    <b v="0"/>
    <x v="6"/>
    <x v="13"/>
    <n v="0"/>
    <n v="6.5"/>
    <x v="1723"/>
    <d v="2015-02-02T18:43:2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x v="1"/>
    <x v="8"/>
    <n v="1"/>
    <n v="169.91525423728814"/>
    <x v="1724"/>
    <d v="2015-02-02T21:39:12"/>
  </r>
  <r>
    <n v="207"/>
    <s v="M39 - Action film / Drama"/>
    <s v="To avoid bankruptcy, Vincent, a passionate young entrepreneur embarks  on an illicit affair in order to save his dream business."/>
    <n v="14000"/>
    <n v="2130"/>
    <x v="1"/>
    <x v="2"/>
    <x v="2"/>
    <n v="1420346638"/>
    <n v="1417754638"/>
    <b v="0"/>
    <n v="13"/>
    <b v="0"/>
    <x v="0"/>
    <x v="34"/>
    <n v="0.15"/>
    <n v="163.84615384615384"/>
    <x v="1725"/>
    <d v="2015-01-04T04:43:5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x v="0"/>
    <n v="1421691298"/>
    <n v="1417803298"/>
    <b v="1"/>
    <n v="19"/>
    <b v="0"/>
    <x v="5"/>
    <x v="11"/>
    <n v="0.06"/>
    <n v="98.78947368421052"/>
    <x v="1726"/>
    <d v="2015-01-19T18:14:58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x v="1"/>
    <n v="1422664740"/>
    <n v="1417818036"/>
    <b v="0"/>
    <n v="0"/>
    <b v="0"/>
    <x v="3"/>
    <x v="37"/>
    <n v="0"/>
    <n v="0"/>
    <x v="1727"/>
    <d v="2015-01-31T00:39:0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x v="0"/>
    <x v="0"/>
    <n v="1.1200000000000001"/>
    <n v="58.540469973890339"/>
    <x v="1728"/>
    <d v="2015-01-06T18:45:47"/>
  </r>
  <r>
    <n v="3972"/>
    <s v="Valkyrie Theatre Company"/>
    <s v="We're a horror based theatre company in Oklahoma City beginning our first season of shows."/>
    <n v="1000"/>
    <n v="211"/>
    <x v="1"/>
    <x v="0"/>
    <x v="0"/>
    <n v="1423186634"/>
    <n v="1418002634"/>
    <b v="0"/>
    <n v="8"/>
    <b v="0"/>
    <x v="6"/>
    <x v="15"/>
    <n v="0.21"/>
    <n v="26.375"/>
    <x v="1729"/>
    <d v="2015-02-06T01:37:1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x v="0"/>
    <n v="1420724460"/>
    <n v="1418046247"/>
    <b v="0"/>
    <n v="3"/>
    <b v="0"/>
    <x v="6"/>
    <x v="13"/>
    <n v="0"/>
    <n v="42"/>
    <x v="1730"/>
    <d v="2015-01-08T13:41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x v="5"/>
    <x v="11"/>
    <n v="1.03"/>
    <n v="156.17391304347825"/>
    <x v="1731"/>
    <d v="2015-01-22T18:46:1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x v="3"/>
    <x v="21"/>
    <n v="1.72"/>
    <n v="58.422210884353746"/>
    <x v="1732"/>
    <d v="2015-01-09T03:26: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x v="6"/>
    <x v="15"/>
    <n v="1"/>
    <n v="122.53658536585365"/>
    <x v="1733"/>
    <d v="2015-01-08T16:31:36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x v="0"/>
    <n v="1420952340"/>
    <n v="1418146883"/>
    <b v="0"/>
    <n v="16"/>
    <b v="0"/>
    <x v="6"/>
    <x v="29"/>
    <n v="0.04"/>
    <n v="55.0625"/>
    <x v="1734"/>
    <d v="2015-01-11T04:59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x v="6"/>
    <x v="29"/>
    <n v="1.07"/>
    <n v="81.242424242424249"/>
    <x v="1735"/>
    <d v="2015-01-18T18:33:3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5"/>
    <x v="5"/>
    <n v="1420750683"/>
    <n v="1418158683"/>
    <b v="0"/>
    <n v="10"/>
    <b v="0"/>
    <x v="6"/>
    <x v="15"/>
    <n v="0.18"/>
    <n v="44"/>
    <x v="1736"/>
    <d v="2015-01-08T20:58:03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x v="6"/>
    <x v="15"/>
    <n v="1.05"/>
    <n v="98.2"/>
    <x v="1737"/>
    <d v="2015-01-08T21:17:41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x v="0"/>
    <n v="1423345339"/>
    <n v="1418161339"/>
    <b v="0"/>
    <n v="2"/>
    <b v="0"/>
    <x v="6"/>
    <x v="15"/>
    <n v="0.01"/>
    <n v="3"/>
    <x v="1738"/>
    <d v="2015-02-07T21:42:1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x v="0"/>
    <n v="1421635190"/>
    <n v="1418179190"/>
    <b v="0"/>
    <n v="16"/>
    <b v="0"/>
    <x v="7"/>
    <x v="27"/>
    <n v="0.41"/>
    <n v="84.0625"/>
    <x v="1739"/>
    <d v="2015-01-19T02:39:50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x v="0"/>
    <n v="1420860180"/>
    <n v="1418234646"/>
    <b v="0"/>
    <n v="12"/>
    <b v="0"/>
    <x v="6"/>
    <x v="15"/>
    <n v="0.11"/>
    <n v="51.666666666666664"/>
    <x v="1740"/>
    <d v="2015-01-10T03:23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x v="0"/>
    <n v="1421208000"/>
    <n v="1418315852"/>
    <b v="0"/>
    <n v="15"/>
    <b v="0"/>
    <x v="3"/>
    <x v="25"/>
    <n v="0.39"/>
    <n v="788.5333333333333"/>
    <x v="1741"/>
    <d v="2015-01-14T04:00:0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x v="0"/>
    <n v="1420938172"/>
    <n v="1418346172"/>
    <b v="0"/>
    <n v="135"/>
    <b v="0"/>
    <x v="3"/>
    <x v="25"/>
    <n v="0.15"/>
    <n v="45.407407407407405"/>
    <x v="1742"/>
    <d v="2015-01-11T01:02:5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x v="0"/>
    <n v="1420971324"/>
    <n v="1418379324"/>
    <b v="0"/>
    <n v="1"/>
    <b v="0"/>
    <x v="6"/>
    <x v="15"/>
    <n v="0"/>
    <n v="5"/>
    <x v="1743"/>
    <d v="2015-01-11T10:15:24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x v="0"/>
    <n v="1421030194"/>
    <n v="1418438194"/>
    <b v="0"/>
    <n v="0"/>
    <b v="0"/>
    <x v="7"/>
    <x v="27"/>
    <n v="0"/>
    <n v="0"/>
    <x v="1744"/>
    <d v="2015-01-12T02:36:34"/>
  </r>
  <r>
    <n v="1769"/>
    <s v="Navajo Textile Project"/>
    <s v="To create a publication, and exhibition documenting the collection of Jamie Ross, longtime collector of Navajo Textiles"/>
    <n v="40000"/>
    <n v="1081"/>
    <x v="1"/>
    <x v="0"/>
    <x v="0"/>
    <n v="1421177959"/>
    <n v="1418585959"/>
    <b v="1"/>
    <n v="22"/>
    <b v="0"/>
    <x v="5"/>
    <x v="11"/>
    <n v="0.03"/>
    <n v="49.136363636363633"/>
    <x v="1745"/>
    <d v="2015-01-13T19:39:19"/>
  </r>
  <r>
    <n v="747"/>
    <s v="Trash is Treasure"/>
    <s v="My creations are born in different cultural environment around the globe with Â« what is already there Â» and act as a social impulse"/>
    <n v="7000"/>
    <n v="7003"/>
    <x v="0"/>
    <x v="4"/>
    <x v="4"/>
    <n v="1421319240"/>
    <n v="1418649019"/>
    <b v="0"/>
    <n v="55"/>
    <b v="1"/>
    <x v="2"/>
    <x v="14"/>
    <n v="1"/>
    <n v="127.32727272727273"/>
    <x v="1746"/>
    <d v="2015-01-15T10:54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x v="6"/>
    <x v="15"/>
    <n v="1.55"/>
    <n v="39.743589743589745"/>
    <x v="1747"/>
    <d v="2015-02-13T14:48:3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x v="6"/>
    <x v="15"/>
    <n v="1.27"/>
    <n v="72.714285714285708"/>
    <x v="1748"/>
    <d v="2015-02-11T04:59:00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x v="1"/>
    <x v="1"/>
    <n v="1.18"/>
    <n v="131.16666666666666"/>
    <x v="1749"/>
    <d v="2015-01-24T23:08:15"/>
  </r>
  <r>
    <n v="3481"/>
    <s v="FIX THE FITZ"/>
    <s v="One of Australia's greatest theatres needs your help. Please help us refurnish, fit out and restore this legendary storytelling venue."/>
    <n v="10000"/>
    <n v="11880"/>
    <x v="0"/>
    <x v="3"/>
    <x v="3"/>
    <n v="1420178188"/>
    <n v="1418709388"/>
    <b v="0"/>
    <n v="95"/>
    <b v="1"/>
    <x v="6"/>
    <x v="15"/>
    <n v="1.19"/>
    <n v="125.05263157894737"/>
    <x v="1750"/>
    <d v="2015-01-02T05:56: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x v="0"/>
    <n v="1421337405"/>
    <n v="1418745405"/>
    <b v="0"/>
    <n v="2"/>
    <b v="0"/>
    <x v="1"/>
    <x v="33"/>
    <n v="0"/>
    <n v="5"/>
    <x v="1751"/>
    <d v="2015-01-15T15:56:45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x v="6"/>
    <x v="29"/>
    <n v="1.05"/>
    <n v="70.027777777777771"/>
    <x v="1752"/>
    <d v="2015-02-14T19:39:4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x v="0"/>
    <n v="1421350140"/>
    <n v="1418761759"/>
    <b v="0"/>
    <n v="8"/>
    <b v="0"/>
    <x v="3"/>
    <x v="37"/>
    <n v="0.01"/>
    <n v="57.875"/>
    <x v="1753"/>
    <d v="2015-01-15T19:29:0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x v="0"/>
    <x v="22"/>
    <n v="1.17"/>
    <n v="51.25"/>
    <x v="1754"/>
    <d v="2015-01-01T07:59:00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x v="3"/>
    <x v="21"/>
    <n v="1.02"/>
    <n v="25.214285714285715"/>
    <x v="1755"/>
    <d v="2015-01-15T21:54:55"/>
  </r>
  <r>
    <n v="662"/>
    <s v="LW - the cool luminescent band with a watch"/>
    <s v="A stylish, durable safety light band on your wrist or ankle holds a watch or another modular accessory."/>
    <n v="39000"/>
    <n v="156"/>
    <x v="1"/>
    <x v="0"/>
    <x v="0"/>
    <n v="1421404247"/>
    <n v="1418812247"/>
    <b v="0"/>
    <n v="4"/>
    <b v="0"/>
    <x v="3"/>
    <x v="25"/>
    <n v="0"/>
    <n v="39"/>
    <x v="1756"/>
    <d v="2015-01-16T10:30:4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x v="0"/>
    <n v="1421410151"/>
    <n v="1418818151"/>
    <b v="0"/>
    <n v="8"/>
    <b v="0"/>
    <x v="6"/>
    <x v="15"/>
    <n v="0.13"/>
    <n v="25.5"/>
    <x v="1757"/>
    <d v="2015-01-16T12:09:11"/>
  </r>
  <r>
    <n v="4022"/>
    <s v="The Merchant of Venice as Shakespeare Heard It"/>
    <s v="Help us produce a video of the first Original Pronunciation Merchant of Venice."/>
    <n v="18000"/>
    <n v="12521"/>
    <x v="1"/>
    <x v="0"/>
    <x v="0"/>
    <n v="1422759240"/>
    <n v="1418824867"/>
    <b v="0"/>
    <n v="197"/>
    <b v="0"/>
    <x v="6"/>
    <x v="15"/>
    <n v="0.7"/>
    <n v="63.558375634517766"/>
    <x v="1758"/>
    <d v="2015-02-01T02:54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x v="6"/>
    <x v="15"/>
    <n v="1.08"/>
    <n v="33.75"/>
    <x v="1759"/>
    <d v="2015-01-31T14:03:06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x v="1"/>
    <n v="1421403960"/>
    <n v="1418827324"/>
    <b v="0"/>
    <n v="3"/>
    <b v="0"/>
    <x v="6"/>
    <x v="15"/>
    <n v="0.11"/>
    <n v="72"/>
    <x v="1760"/>
    <d v="2015-01-16T10:26: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x v="6"/>
    <x v="15"/>
    <n v="1.04"/>
    <n v="39.377358490566039"/>
    <x v="1761"/>
    <d v="2015-01-16T23:58:0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x v="0"/>
    <n v="1420938000"/>
    <n v="1418862743"/>
    <b v="0"/>
    <n v="4"/>
    <b v="0"/>
    <x v="6"/>
    <x v="15"/>
    <n v="0.02"/>
    <n v="27.5"/>
    <x v="1762"/>
    <d v="2015-01-11T01:00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x v="1"/>
    <n v="1421498303"/>
    <n v="1418906303"/>
    <b v="0"/>
    <n v="9"/>
    <b v="0"/>
    <x v="0"/>
    <x v="2"/>
    <n v="0.02"/>
    <n v="12.666666666666666"/>
    <x v="1763"/>
    <d v="2015-01-17T12:38:23"/>
  </r>
  <r>
    <n v="1491"/>
    <s v="Tales of guns, gold and a beagle in the Old West"/>
    <s v="What do you get when you take outlaws, guns, gold and and old beagle in the old west? Adventure!"/>
    <n v="1200"/>
    <n v="100"/>
    <x v="1"/>
    <x v="0"/>
    <x v="0"/>
    <n v="1424014680"/>
    <n v="1418922443"/>
    <b v="0"/>
    <n v="1"/>
    <b v="0"/>
    <x v="2"/>
    <x v="4"/>
    <n v="0.08"/>
    <n v="100"/>
    <x v="1764"/>
    <d v="2015-02-15T15:38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x v="0"/>
    <n v="1421640665"/>
    <n v="1419048665"/>
    <b v="0"/>
    <n v="171"/>
    <b v="0"/>
    <x v="3"/>
    <x v="25"/>
    <n v="0.39"/>
    <n v="113.62573099415205"/>
    <x v="1765"/>
    <d v="2015-01-19T04:11:0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x v="0"/>
    <n v="1424281389"/>
    <n v="1419097389"/>
    <b v="0"/>
    <n v="0"/>
    <b v="0"/>
    <x v="7"/>
    <x v="27"/>
    <n v="0"/>
    <n v="0"/>
    <x v="1766"/>
    <d v="2015-02-18T17:43:09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x v="6"/>
    <x v="15"/>
    <n v="1.01"/>
    <n v="110.21739130434783"/>
    <x v="1767"/>
    <d v="2015-01-06T06:00:00"/>
  </r>
  <r>
    <n v="4042"/>
    <s v="Messages"/>
    <s v="Acting group and production for inner city youth, about inner city youth. The problems and stuation that they see everyday."/>
    <n v="10000"/>
    <n v="21"/>
    <x v="1"/>
    <x v="0"/>
    <x v="0"/>
    <n v="1421781360"/>
    <n v="1419213664"/>
    <b v="0"/>
    <n v="3"/>
    <b v="0"/>
    <x v="6"/>
    <x v="15"/>
    <n v="0"/>
    <n v="7"/>
    <x v="1768"/>
    <d v="2015-01-20T19:16:0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x v="0"/>
    <x v="22"/>
    <n v="1"/>
    <n v="27.272727272727273"/>
    <x v="1769"/>
    <d v="2015-01-30T17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x v="6"/>
    <x v="15"/>
    <n v="1"/>
    <n v="121.36363636363636"/>
    <x v="1770"/>
    <d v="2015-01-11T20:53:3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x v="6"/>
    <x v="13"/>
    <n v="1.58"/>
    <n v="158"/>
    <x v="1771"/>
    <d v="2015-02-21T19:58: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x v="6"/>
    <x v="15"/>
    <n v="1.05"/>
    <n v="55.131578947368418"/>
    <x v="1772"/>
    <d v="2015-01-23T12:11:2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x v="0"/>
    <n v="1422158199"/>
    <n v="1419566199"/>
    <b v="0"/>
    <n v="5"/>
    <b v="0"/>
    <x v="3"/>
    <x v="25"/>
    <n v="0.01"/>
    <n v="25.2"/>
    <x v="1773"/>
    <d v="2015-01-25T03:56:39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x v="1"/>
    <n v="1422218396"/>
    <n v="1419626396"/>
    <b v="0"/>
    <n v="0"/>
    <b v="0"/>
    <x v="6"/>
    <x v="29"/>
    <n v="0"/>
    <n v="0"/>
    <x v="1774"/>
    <d v="2015-01-25T20:39:5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x v="1"/>
    <n v="1422256341"/>
    <n v="1419664341"/>
    <b v="0"/>
    <n v="0"/>
    <b v="0"/>
    <x v="4"/>
    <x v="28"/>
    <n v="0"/>
    <n v="0"/>
    <x v="1775"/>
    <d v="2015-01-26T07:12:21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x v="1"/>
    <n v="1422450278"/>
    <n v="1419858278"/>
    <b v="0"/>
    <n v="4"/>
    <b v="0"/>
    <x v="6"/>
    <x v="15"/>
    <n v="0.08"/>
    <n v="4.75"/>
    <x v="1776"/>
    <d v="2015-01-28T13:04:3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x v="0"/>
    <n v="1422473831"/>
    <n v="1419881831"/>
    <b v="0"/>
    <n v="8"/>
    <b v="0"/>
    <x v="6"/>
    <x v="15"/>
    <n v="0.38"/>
    <n v="119.125"/>
    <x v="1777"/>
    <d v="2015-01-28T19:37:11"/>
  </r>
  <r>
    <n v="1081"/>
    <s v="The Creature"/>
    <s v="Finishing your last job before you retire until a disaster strikes the cargo ship can you survive The Creature?"/>
    <n v="68000"/>
    <n v="12"/>
    <x v="1"/>
    <x v="0"/>
    <x v="0"/>
    <n v="1422483292"/>
    <n v="1419891292"/>
    <b v="0"/>
    <n v="4"/>
    <b v="0"/>
    <x v="4"/>
    <x v="9"/>
    <n v="0"/>
    <n v="3"/>
    <x v="1778"/>
    <d v="2015-01-28T22:14:5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x v="0"/>
    <n v="1422674700"/>
    <n v="1419954240"/>
    <b v="1"/>
    <n v="33"/>
    <b v="0"/>
    <x v="5"/>
    <x v="11"/>
    <n v="0.4"/>
    <n v="60.242424242424242"/>
    <x v="1779"/>
    <d v="2015-01-31T03:25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x v="6"/>
    <x v="15"/>
    <n v="1.75"/>
    <n v="68.055555555555557"/>
    <x v="1780"/>
    <d v="2015-01-24T04:59:0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x v="6"/>
    <x v="29"/>
    <n v="1.01"/>
    <n v="126.71875"/>
    <x v="1781"/>
    <d v="2015-01-30T16:53:34"/>
  </r>
  <r>
    <n v="1588"/>
    <s v="The Right Side of Texas"/>
    <s v="Southeast Texas as seen through the lens of a cell phone camera"/>
    <n v="516"/>
    <n v="0"/>
    <x v="1"/>
    <x v="0"/>
    <x v="0"/>
    <n v="1422735120"/>
    <n v="1420091999"/>
    <b v="0"/>
    <n v="0"/>
    <b v="0"/>
    <x v="5"/>
    <x v="32"/>
    <n v="0"/>
    <n v="0"/>
    <x v="1782"/>
    <d v="2015-01-31T20:12:00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x v="1"/>
    <x v="12"/>
    <n v="1.08"/>
    <n v="33.75"/>
    <x v="1783"/>
    <d v="2015-02-01T00:31:47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x v="3"/>
    <n v="1422928800"/>
    <n v="1420235311"/>
    <b v="0"/>
    <n v="5"/>
    <b v="0"/>
    <x v="6"/>
    <x v="13"/>
    <n v="0.3"/>
    <n v="237"/>
    <x v="1784"/>
    <d v="2015-02-03T02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5"/>
    <x v="5"/>
    <n v="1422061200"/>
    <n v="1420244622"/>
    <b v="0"/>
    <n v="0"/>
    <b v="0"/>
    <x v="6"/>
    <x v="29"/>
    <n v="0"/>
    <n v="0"/>
    <x v="1785"/>
    <d v="2015-01-24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x v="1"/>
    <n v="1422903342"/>
    <n v="1420311342"/>
    <b v="0"/>
    <n v="0"/>
    <b v="0"/>
    <x v="1"/>
    <x v="16"/>
    <n v="0"/>
    <n v="0"/>
    <x v="1786"/>
    <d v="2015-02-02T18:55:42"/>
  </r>
  <r>
    <n v="3197"/>
    <s v="Mirror, mirror on the wall"/>
    <s v="This years most important stage project for young artists in our region. www.ungespor.no"/>
    <n v="10000"/>
    <n v="1145"/>
    <x v="1"/>
    <x v="8"/>
    <x v="8"/>
    <n v="1423050618"/>
    <n v="1420458618"/>
    <b v="0"/>
    <n v="4"/>
    <b v="0"/>
    <x v="6"/>
    <x v="29"/>
    <n v="0.11"/>
    <n v="286.25"/>
    <x v="1787"/>
    <d v="2015-02-04T11:50:1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x v="0"/>
    <n v="1425655349"/>
    <n v="1420471349"/>
    <b v="0"/>
    <n v="1"/>
    <b v="0"/>
    <x v="0"/>
    <x v="34"/>
    <n v="0"/>
    <n v="1"/>
    <x v="1788"/>
    <d v="2015-03-06T15:22:29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x v="0"/>
    <n v="1423078606"/>
    <n v="1420486606"/>
    <b v="0"/>
    <n v="1"/>
    <b v="0"/>
    <x v="3"/>
    <x v="37"/>
    <n v="0"/>
    <n v="1"/>
    <x v="1789"/>
    <d v="2015-02-04T19:36:46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x v="0"/>
    <n v="1423092149"/>
    <n v="1420500149"/>
    <b v="0"/>
    <n v="400"/>
    <b v="0"/>
    <x v="3"/>
    <x v="25"/>
    <n v="0.47"/>
    <n v="53.25"/>
    <x v="1790"/>
    <d v="2015-02-04T23:22:29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x v="0"/>
    <n v="1423152678"/>
    <n v="1420560678"/>
    <b v="1"/>
    <n v="15"/>
    <b v="0"/>
    <x v="5"/>
    <x v="11"/>
    <n v="0.05"/>
    <n v="109.06666666666666"/>
    <x v="1791"/>
    <d v="2015-02-05T16:11:1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x v="3"/>
    <x v="7"/>
    <n v="2.35"/>
    <n v="64.180327868852459"/>
    <x v="1792"/>
    <d v="2015-02-05T19:44:01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x v="1"/>
    <n v="1424474056"/>
    <n v="1420586056"/>
    <b v="0"/>
    <n v="24"/>
    <b v="0"/>
    <x v="6"/>
    <x v="29"/>
    <n v="0.12"/>
    <n v="24.458333333333332"/>
    <x v="1793"/>
    <d v="2015-02-20T23:14:1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x v="6"/>
    <x v="15"/>
    <n v="1.24"/>
    <n v="45.037037037037038"/>
    <x v="1794"/>
    <d v="2015-02-03T04:27:0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x v="0"/>
    <n v="1423660422"/>
    <n v="1420636422"/>
    <b v="1"/>
    <n v="18"/>
    <b v="0"/>
    <x v="5"/>
    <x v="11"/>
    <n v="0.11"/>
    <n v="55.388888888888886"/>
    <x v="1795"/>
    <d v="2015-02-11T13:13:4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x v="7"/>
    <x v="26"/>
    <n v="1.06"/>
    <n v="75.502840909090907"/>
    <x v="1796"/>
    <d v="2015-02-06T15:04:31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x v="0"/>
    <n v="1425587220"/>
    <n v="1420668801"/>
    <b v="0"/>
    <n v="2"/>
    <b v="0"/>
    <x v="8"/>
    <x v="39"/>
    <n v="0"/>
    <n v="3"/>
    <x v="1797"/>
    <d v="2015-03-05T20:27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2"/>
    <x v="2"/>
    <n v="1423333581"/>
    <n v="1420741581"/>
    <b v="0"/>
    <n v="24"/>
    <b v="0"/>
    <x v="3"/>
    <x v="25"/>
    <n v="0.01"/>
    <n v="61.291666666666664"/>
    <x v="1798"/>
    <d v="2015-02-07T18:26:2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x v="1"/>
    <n v="1423185900"/>
    <n v="1420766700"/>
    <b v="0"/>
    <n v="3"/>
    <b v="0"/>
    <x v="2"/>
    <x v="35"/>
    <n v="0"/>
    <n v="2.3333333333333335"/>
    <x v="1799"/>
    <d v="2015-02-06T01:25:0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x v="6"/>
    <x v="29"/>
    <n v="1"/>
    <n v="30"/>
    <x v="1800"/>
    <d v="2015-01-24T03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6"/>
    <x v="6"/>
    <n v="1424081477"/>
    <n v="1420798277"/>
    <b v="0"/>
    <n v="3"/>
    <b v="0"/>
    <x v="6"/>
    <x v="29"/>
    <n v="0"/>
    <n v="36.666666666666664"/>
    <x v="1801"/>
    <d v="2015-02-16T10:11: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7"/>
    <x v="7"/>
    <n v="1423432709"/>
    <n v="1420840709"/>
    <b v="0"/>
    <n v="2"/>
    <b v="0"/>
    <x v="2"/>
    <x v="35"/>
    <n v="0"/>
    <n v="100"/>
    <x v="1802"/>
    <d v="2015-02-08T21:58:29"/>
  </r>
  <r>
    <n v="2263"/>
    <s v="Corvus Corax Miniatures - Outcasts"/>
    <s v="These are degenerated men who have, since birth, suffered the effect of mutation and turned into something wicked!"/>
    <n v="7500"/>
    <n v="8666"/>
    <x v="0"/>
    <x v="7"/>
    <x v="7"/>
    <n v="1422734313"/>
    <n v="1420919913"/>
    <b v="0"/>
    <n v="60"/>
    <b v="1"/>
    <x v="4"/>
    <x v="19"/>
    <n v="1.1599999999999999"/>
    <n v="144.43333333333334"/>
    <x v="1803"/>
    <d v="2015-01-31T19:58:33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x v="6"/>
    <x v="15"/>
    <n v="1.1299999999999999"/>
    <n v="107.00207547169811"/>
    <x v="1804"/>
    <d v="2015-02-11T17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x v="3"/>
    <n v="1423623221"/>
    <n v="1421031221"/>
    <b v="0"/>
    <n v="32"/>
    <b v="0"/>
    <x v="6"/>
    <x v="15"/>
    <n v="0.16"/>
    <n v="49.28125"/>
    <x v="1805"/>
    <d v="2015-02-11T02:53:4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x v="1"/>
    <x v="20"/>
    <n v="1.08"/>
    <n v="65.15789473684211"/>
    <x v="1806"/>
    <d v="2015-02-11T15:23:40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x v="6"/>
    <x v="15"/>
    <n v="1.4"/>
    <n v="50.981818181818184"/>
    <x v="1807"/>
    <d v="2015-02-12T05:59:00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x v="6"/>
    <x v="15"/>
    <n v="1.03"/>
    <n v="52.551020408163268"/>
    <x v="1808"/>
    <d v="2015-01-28T2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x v="6"/>
    <x v="15"/>
    <n v="1.08"/>
    <n v="43.28"/>
    <x v="1809"/>
    <d v="2015-02-05T12:2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x v="6"/>
    <x v="15"/>
    <n v="1.05"/>
    <n v="47.878787878787875"/>
    <x v="1810"/>
    <d v="2015-02-11T22:31:4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x v="6"/>
    <x v="29"/>
    <n v="1"/>
    <n v="215.25"/>
    <x v="1811"/>
    <d v="2015-02-10T07:59:0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x v="0"/>
    <n v="1423750542"/>
    <n v="1421158542"/>
    <b v="0"/>
    <n v="39"/>
    <b v="0"/>
    <x v="6"/>
    <x v="29"/>
    <n v="0.59"/>
    <n v="53.07692307692308"/>
    <x v="1812"/>
    <d v="2015-02-12T14:15:42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x v="0"/>
    <n v="1423772060"/>
    <n v="1421180060"/>
    <b v="0"/>
    <n v="1"/>
    <b v="0"/>
    <x v="3"/>
    <x v="37"/>
    <n v="0"/>
    <n v="10"/>
    <x v="1813"/>
    <d v="2015-02-12T20:14: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x v="6"/>
    <x v="15"/>
    <n v="1"/>
    <n v="150.41666666666666"/>
    <x v="1814"/>
    <d v="2015-02-09T04:30:00"/>
  </r>
  <r>
    <n v="2914"/>
    <s v="Hercules the Panto"/>
    <s v="Hercules must complete four challenges in order to meet the father he never knew"/>
    <n v="25000"/>
    <n v="1"/>
    <x v="1"/>
    <x v="1"/>
    <x v="1"/>
    <n v="1426365994"/>
    <n v="1421185594"/>
    <b v="0"/>
    <n v="1"/>
    <b v="0"/>
    <x v="6"/>
    <x v="15"/>
    <n v="0"/>
    <n v="1"/>
    <x v="1815"/>
    <d v="2015-03-14T20:46:3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x v="0"/>
    <n v="1424211329"/>
    <n v="1421187329"/>
    <b v="0"/>
    <n v="6"/>
    <b v="0"/>
    <x v="2"/>
    <x v="5"/>
    <n v="0.05"/>
    <n v="84.333333333333329"/>
    <x v="1816"/>
    <d v="2015-02-17T22:15:29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x v="1"/>
    <x v="3"/>
    <n v="1.06"/>
    <n v="52.8"/>
    <x v="1817"/>
    <d v="2015-01-27T23:13:07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x v="0"/>
    <n v="1423878182"/>
    <n v="1421199782"/>
    <b v="1"/>
    <n v="75"/>
    <b v="0"/>
    <x v="5"/>
    <x v="11"/>
    <n v="0.31"/>
    <n v="71.86666666666666"/>
    <x v="1818"/>
    <d v="2015-02-14T01:43:0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x v="6"/>
    <x v="15"/>
    <n v="1.04"/>
    <n v="81.776315789473685"/>
    <x v="1819"/>
    <d v="2015-02-05T06:59:00"/>
  </r>
  <r>
    <n v="3192"/>
    <s v="Arts in Conflict"/>
    <s v="This project challenges social issues affecting young people in areas of deprivation within the Belfast area (Northern Ireland)."/>
    <n v="10000"/>
    <n v="102"/>
    <x v="1"/>
    <x v="1"/>
    <x v="1"/>
    <n v="1425160800"/>
    <n v="1421274859"/>
    <b v="0"/>
    <n v="8"/>
    <b v="0"/>
    <x v="6"/>
    <x v="29"/>
    <n v="0.01"/>
    <n v="12.75"/>
    <x v="1820"/>
    <d v="2015-02-28T22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x v="6"/>
    <x v="15"/>
    <n v="1.05"/>
    <n v="47"/>
    <x v="1821"/>
    <d v="2015-02-12T07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x v="1"/>
    <x v="1"/>
    <n v="1.07"/>
    <n v="88.191780821917803"/>
    <x v="1822"/>
    <d v="2015-02-13T23:58:0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x v="2"/>
    <x v="14"/>
    <n v="1.28"/>
    <n v="492.30769230769232"/>
    <x v="1823"/>
    <d v="2015-02-14T14:09:5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x v="1"/>
    <n v="1423913220"/>
    <n v="1421339077"/>
    <b v="0"/>
    <n v="4"/>
    <b v="0"/>
    <x v="6"/>
    <x v="15"/>
    <n v="0.35"/>
    <n v="17.5"/>
    <x v="1824"/>
    <d v="2015-02-14T11:27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x v="0"/>
    <n v="1426345200"/>
    <n v="1421343743"/>
    <b v="0"/>
    <n v="1"/>
    <b v="0"/>
    <x v="7"/>
    <x v="27"/>
    <n v="0"/>
    <n v="5"/>
    <x v="1825"/>
    <d v="2015-03-14T15:00:00"/>
  </r>
  <r>
    <n v="2583"/>
    <s v="Crazy Daisy Food Truck"/>
    <s v="Crazy Daisy will become the newest member of the food truck distributors in Kansas City, Missouri."/>
    <n v="1000"/>
    <n v="5"/>
    <x v="1"/>
    <x v="0"/>
    <x v="0"/>
    <n v="1426526880"/>
    <n v="1421346480"/>
    <b v="0"/>
    <n v="5"/>
    <b v="0"/>
    <x v="7"/>
    <x v="27"/>
    <n v="0.01"/>
    <n v="1"/>
    <x v="1826"/>
    <d v="2015-03-16T17:28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x v="6"/>
    <x v="15"/>
    <n v="1.7"/>
    <n v="64.761904761904759"/>
    <x v="1827"/>
    <d v="2015-01-30T23:02:10"/>
  </r>
  <r>
    <n v="4003"/>
    <s v="MAMA BA-B: The Stage Play"/>
    <s v="&quot;MAMA'Z BA-B&quot; is the story of Marcus Williams who struggles to find a place for himself as a young black male."/>
    <n v="2000"/>
    <n v="201"/>
    <x v="1"/>
    <x v="0"/>
    <x v="0"/>
    <n v="1424009147"/>
    <n v="1421417147"/>
    <b v="0"/>
    <n v="2"/>
    <b v="0"/>
    <x v="6"/>
    <x v="15"/>
    <n v="0.1"/>
    <n v="100.5"/>
    <x v="1828"/>
    <d v="2015-02-15T14:05:47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x v="6"/>
    <x v="15"/>
    <n v="1.28"/>
    <n v="186.80291970802921"/>
    <x v="1829"/>
    <d v="2015-03-02T04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x v="0"/>
    <n v="1425337200"/>
    <n v="1421432810"/>
    <b v="0"/>
    <n v="6"/>
    <b v="0"/>
    <x v="6"/>
    <x v="15"/>
    <n v="0.08"/>
    <n v="10.166666666666666"/>
    <x v="1830"/>
    <d v="2015-03-02T23:00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x v="4"/>
    <x v="19"/>
    <n v="1.54"/>
    <n v="48.0625"/>
    <x v="1831"/>
    <d v="2015-02-04T04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x v="6"/>
    <x v="15"/>
    <n v="1.1000000000000001"/>
    <n v="55"/>
    <x v="1832"/>
    <d v="2015-02-02T04:59:00"/>
  </r>
  <r>
    <n v="586"/>
    <s v="Employ College 2K"/>
    <s v="Employ College is a movement for companies to hire college graduates from their respected institutions."/>
    <n v="10000"/>
    <n v="56"/>
    <x v="1"/>
    <x v="0"/>
    <x v="0"/>
    <n v="1424032207"/>
    <n v="1421440207"/>
    <b v="0"/>
    <n v="4"/>
    <b v="0"/>
    <x v="3"/>
    <x v="37"/>
    <n v="0.01"/>
    <n v="14"/>
    <x v="1833"/>
    <d v="2015-02-15T20:30:07"/>
  </r>
  <r>
    <n v="1704"/>
    <s v="Jericho Down Worship Album"/>
    <s v="We want to record an album of popular praise &amp; worship songs with our own influence and style."/>
    <n v="2000"/>
    <n v="1302"/>
    <x v="1"/>
    <x v="0"/>
    <x v="0"/>
    <n v="1424056873"/>
    <n v="1421464873"/>
    <b v="0"/>
    <n v="11"/>
    <b v="0"/>
    <x v="1"/>
    <x v="33"/>
    <n v="0.65"/>
    <n v="118.36363636363636"/>
    <x v="1834"/>
    <d v="2015-02-16T03:21:1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x v="0"/>
    <n v="1424070823"/>
    <n v="1421478823"/>
    <b v="0"/>
    <n v="2"/>
    <b v="0"/>
    <x v="6"/>
    <x v="15"/>
    <n v="0.01"/>
    <n v="13"/>
    <x v="1835"/>
    <d v="2015-02-16T07:13:43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2"/>
    <x v="2"/>
    <n v="1424112483"/>
    <n v="1421520483"/>
    <b v="0"/>
    <n v="0"/>
    <b v="0"/>
    <x v="2"/>
    <x v="4"/>
    <n v="0"/>
    <n v="0"/>
    <x v="1836"/>
    <d v="2015-02-16T18:48:03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x v="1"/>
    <x v="23"/>
    <n v="1"/>
    <n v="30"/>
    <x v="1837"/>
    <d v="2015-02-16T19:58:29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x v="0"/>
    <n v="1424131727"/>
    <n v="1421539727"/>
    <b v="0"/>
    <n v="0"/>
    <b v="0"/>
    <x v="4"/>
    <x v="28"/>
    <n v="0"/>
    <n v="0"/>
    <x v="1838"/>
    <d v="2015-02-17T00:08:4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x v="3"/>
    <n v="1424137247"/>
    <n v="1421545247"/>
    <b v="0"/>
    <n v="2"/>
    <b v="0"/>
    <x v="3"/>
    <x v="37"/>
    <n v="0"/>
    <n v="34"/>
    <x v="1839"/>
    <d v="2015-02-17T01:40:47"/>
  </r>
  <r>
    <n v="4069"/>
    <s v="The Pendulum Swings"/>
    <s v="'The Pendulum Swings' is a three-act dark comedy that sees Frank and Michael await their execution on Death Row."/>
    <n v="1250"/>
    <n v="430"/>
    <x v="1"/>
    <x v="1"/>
    <x v="1"/>
    <n v="1425124800"/>
    <n v="1421596356"/>
    <b v="0"/>
    <n v="13"/>
    <b v="0"/>
    <x v="6"/>
    <x v="15"/>
    <n v="0.34"/>
    <n v="33.07692307692308"/>
    <x v="1840"/>
    <d v="2015-02-28T12:00:00"/>
  </r>
  <r>
    <n v="1992"/>
    <s v="The Wonderful World of Princes &amp; Princesses"/>
    <s v="A complete revamp of all the Disney Princes &amp; Princesses!"/>
    <n v="1500"/>
    <n v="2"/>
    <x v="1"/>
    <x v="0"/>
    <x v="0"/>
    <n v="1424229991"/>
    <n v="1421637991"/>
    <b v="0"/>
    <n v="2"/>
    <b v="0"/>
    <x v="5"/>
    <x v="36"/>
    <n v="0"/>
    <n v="1"/>
    <x v="1841"/>
    <d v="2015-02-18T03:26:31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x v="6"/>
    <x v="15"/>
    <n v="1.3"/>
    <n v="23.636363636363637"/>
    <x v="1842"/>
    <d v="2015-02-28T15:14:22"/>
  </r>
  <r>
    <n v="201"/>
    <s v="Life of Change"/>
    <s v="Everyone has a choice. Can two college students get past their differences to save the life of a man whom they've never met before?"/>
    <n v="650"/>
    <n v="380"/>
    <x v="1"/>
    <x v="0"/>
    <x v="0"/>
    <n v="1423424329"/>
    <n v="1421696329"/>
    <b v="0"/>
    <n v="7"/>
    <b v="0"/>
    <x v="0"/>
    <x v="34"/>
    <n v="0.57999999999999996"/>
    <n v="54.285714285714285"/>
    <x v="1843"/>
    <d v="2015-02-08T19:38:49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x v="6"/>
    <x v="13"/>
    <n v="1.17"/>
    <n v="85.181818181818187"/>
    <x v="1844"/>
    <d v="2015-02-10T16:52:10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x v="3"/>
    <x v="21"/>
    <n v="1.64"/>
    <n v="10.040816326530612"/>
    <x v="1845"/>
    <d v="2015-02-19T20:45:48"/>
  </r>
  <r>
    <n v="442"/>
    <s v="The Paranormal Idiot"/>
    <s v="Doomsday is here"/>
    <n v="17000"/>
    <n v="6691"/>
    <x v="1"/>
    <x v="0"/>
    <x v="0"/>
    <n v="1424380783"/>
    <n v="1421788783"/>
    <b v="0"/>
    <n v="17"/>
    <b v="0"/>
    <x v="0"/>
    <x v="2"/>
    <n v="0.39"/>
    <n v="393.58823529411762"/>
    <x v="1846"/>
    <d v="2015-02-19T21:19:4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3"/>
    <x v="3"/>
    <n v="1424516400"/>
    <n v="1421812637"/>
    <b v="0"/>
    <n v="38"/>
    <b v="1"/>
    <x v="6"/>
    <x v="29"/>
    <n v="1.05"/>
    <n v="85.736842105263165"/>
    <x v="1847"/>
    <d v="2015-02-21T11:00:0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x v="4"/>
    <n v="1424421253"/>
    <n v="1421829253"/>
    <b v="1"/>
    <n v="10"/>
    <b v="0"/>
    <x v="5"/>
    <x v="11"/>
    <n v="0.14000000000000001"/>
    <n v="65.099999999999994"/>
    <x v="1848"/>
    <d v="2015-02-20T08:34:13"/>
  </r>
  <r>
    <n v="866"/>
    <s v="California Dreamin' Tour 2015"/>
    <s v="Drivetime heads to Cali for summer tour supported by @Smoothjazz.com &amp; @JJZPhilly  #Spaghettini #The Roxy"/>
    <n v="3500"/>
    <n v="640"/>
    <x v="1"/>
    <x v="0"/>
    <x v="0"/>
    <n v="1425136200"/>
    <n v="1421853518"/>
    <b v="0"/>
    <n v="11"/>
    <b v="0"/>
    <x v="1"/>
    <x v="6"/>
    <n v="0.18"/>
    <n v="58.18181818181818"/>
    <x v="1849"/>
    <d v="2015-02-28T15:10:00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x v="6"/>
    <x v="15"/>
    <n v="1.1399999999999999"/>
    <n v="37.962962962962962"/>
    <x v="1850"/>
    <d v="2015-03-01T04:59:0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x v="3"/>
    <x v="7"/>
    <n v="1.68"/>
    <n v="10.507317073170732"/>
    <x v="1851"/>
    <d v="2015-03-02T20:00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x v="5"/>
    <x v="11"/>
    <n v="1.18"/>
    <n v="93.071428571428569"/>
    <x v="1852"/>
    <d v="2015-03-08T13:31:17"/>
  </r>
  <r>
    <n v="2421"/>
    <s v="hot dog cart"/>
    <s v="help me start Merrill's first hot dog cart in this empty lot"/>
    <n v="6000"/>
    <n v="1"/>
    <x v="1"/>
    <x v="0"/>
    <x v="0"/>
    <n v="1424536196"/>
    <n v="1421944196"/>
    <b v="0"/>
    <n v="1"/>
    <b v="0"/>
    <x v="7"/>
    <x v="27"/>
    <n v="0"/>
    <n v="1"/>
    <x v="1853"/>
    <d v="2015-02-21T16:29:5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x v="6"/>
    <x v="15"/>
    <n v="1.1399999999999999"/>
    <n v="113.56666666666666"/>
    <x v="1854"/>
    <d v="2015-03-23T02:14:00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x v="6"/>
    <x v="15"/>
    <n v="1.04"/>
    <n v="27.065217391304348"/>
    <x v="1855"/>
    <d v="2015-02-21T22:05:25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x v="6"/>
    <x v="15"/>
    <n v="1.2"/>
    <n v="66.666666666666671"/>
    <x v="1856"/>
    <d v="2015-02-17T04:59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5"/>
    <x v="5"/>
    <n v="1424568107"/>
    <n v="1421976107"/>
    <b v="0"/>
    <n v="3"/>
    <b v="0"/>
    <x v="3"/>
    <x v="37"/>
    <n v="0.04"/>
    <n v="145"/>
    <x v="1857"/>
    <d v="2015-02-22T01:21:4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x v="1"/>
    <x v="8"/>
    <n v="1.95"/>
    <n v="64.032786885245898"/>
    <x v="1858"/>
    <d v="2015-02-27T00:30:0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x v="0"/>
    <n v="1424593763"/>
    <n v="1422001763"/>
    <b v="0"/>
    <n v="3"/>
    <b v="0"/>
    <x v="7"/>
    <x v="27"/>
    <n v="0"/>
    <n v="5.666666666666667"/>
    <x v="1859"/>
    <d v="2015-02-22T08:29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x v="0"/>
    <n v="1425258240"/>
    <n v="1422043154"/>
    <b v="0"/>
    <n v="0"/>
    <b v="0"/>
    <x v="6"/>
    <x v="13"/>
    <n v="0"/>
    <n v="0"/>
    <x v="1860"/>
    <d v="2015-03-02T01:04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x v="0"/>
    <n v="1424635753"/>
    <n v="1422043753"/>
    <b v="0"/>
    <n v="12"/>
    <b v="0"/>
    <x v="7"/>
    <x v="38"/>
    <n v="0.19"/>
    <n v="77.5"/>
    <x v="1861"/>
    <d v="2015-02-22T20:09:13"/>
  </r>
  <r>
    <n v="2418"/>
    <s v="Mexican food truck"/>
    <s v="I want to start my food truck business."/>
    <n v="25000"/>
    <n v="5"/>
    <x v="1"/>
    <x v="0"/>
    <x v="0"/>
    <n v="1427225644"/>
    <n v="1422045244"/>
    <b v="0"/>
    <n v="5"/>
    <b v="0"/>
    <x v="7"/>
    <x v="27"/>
    <n v="0"/>
    <n v="1"/>
    <x v="1862"/>
    <d v="2015-03-24T19:34:04"/>
  </r>
  <r>
    <n v="2688"/>
    <s v="Mac N Cheez Food Truck"/>
    <s v="The amazing gourmet Mac N Cheez Food Truck Campaigne!"/>
    <n v="50000"/>
    <n v="74"/>
    <x v="1"/>
    <x v="0"/>
    <x v="0"/>
    <n v="1424746800"/>
    <n v="1422067870"/>
    <b v="0"/>
    <n v="14"/>
    <b v="0"/>
    <x v="7"/>
    <x v="27"/>
    <n v="0"/>
    <n v="5.2857142857142856"/>
    <x v="1863"/>
    <d v="2015-02-24T03:00:00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x v="6"/>
    <x v="15"/>
    <n v="1"/>
    <n v="92.842592592592595"/>
    <x v="1864"/>
    <d v="2015-02-23T11:55:03"/>
  </r>
  <r>
    <n v="1156"/>
    <s v="Harley Hawg Dogs, Inc"/>
    <s v="A Food Truck featuring Deep Fried Natural Casing Beef/Pork mix Hot Dogs, New York Style Rippers. Also serving Fresh Cut Fries."/>
    <n v="6500"/>
    <n v="0"/>
    <x v="1"/>
    <x v="0"/>
    <x v="0"/>
    <n v="1424742162"/>
    <n v="1422150162"/>
    <b v="0"/>
    <n v="0"/>
    <b v="0"/>
    <x v="7"/>
    <x v="27"/>
    <n v="0"/>
    <n v="0"/>
    <x v="1865"/>
    <d v="2015-02-24T01:42:42"/>
  </r>
  <r>
    <n v="4111"/>
    <s v="REBORN IN LOVE"/>
    <s v="REBORN IN LOVE is the sequel to REBORN FROM ABOVE: A Tale of Eternal Love.  This is part two, of a One-Act play series."/>
    <n v="3000"/>
    <n v="94"/>
    <x v="1"/>
    <x v="0"/>
    <x v="0"/>
    <n v="1424747740"/>
    <n v="1422155740"/>
    <b v="0"/>
    <n v="6"/>
    <b v="0"/>
    <x v="6"/>
    <x v="15"/>
    <n v="0.03"/>
    <n v="15.666666666666666"/>
    <x v="1866"/>
    <d v="2015-02-24T03:15:40"/>
  </r>
  <r>
    <n v="1809"/>
    <s v="Hamilton: A Different Perspective"/>
    <s v="A stunning photo book highlighting the visual diversity of the City of Hamilton and showcasing it in a new light."/>
    <n v="3500"/>
    <n v="380"/>
    <x v="1"/>
    <x v="2"/>
    <x v="2"/>
    <n v="1425246439"/>
    <n v="1422222439"/>
    <b v="1"/>
    <n v="9"/>
    <b v="0"/>
    <x v="5"/>
    <x v="11"/>
    <n v="0.11"/>
    <n v="42.222222222222221"/>
    <x v="1867"/>
    <d v="2015-03-01T21:47:19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x v="0"/>
    <n v="1427498172"/>
    <n v="1422317772"/>
    <b v="0"/>
    <n v="3"/>
    <b v="0"/>
    <x v="6"/>
    <x v="13"/>
    <n v="0.02"/>
    <n v="93.333333333333329"/>
    <x v="1868"/>
    <d v="2015-03-27T23:16: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x v="0"/>
    <n v="1424920795"/>
    <n v="1422328795"/>
    <b v="0"/>
    <n v="3"/>
    <b v="0"/>
    <x v="6"/>
    <x v="13"/>
    <n v="0"/>
    <n v="23.666666666666668"/>
    <x v="1869"/>
    <d v="2015-02-26T03:19:5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9"/>
    <x v="4"/>
    <n v="1424940093"/>
    <n v="1422348093"/>
    <b v="0"/>
    <n v="2"/>
    <b v="0"/>
    <x v="3"/>
    <x v="37"/>
    <n v="0"/>
    <n v="1.5"/>
    <x v="1870"/>
    <d v="2015-02-26T08:41:33"/>
  </r>
  <r>
    <n v="576"/>
    <s v="Uthtopia"/>
    <s v="UthTopia Is a social media organization that believes in positive online usage, youth mentorship, and youth empowerment."/>
    <n v="80000"/>
    <n v="1"/>
    <x v="1"/>
    <x v="0"/>
    <x v="0"/>
    <n v="1427537952"/>
    <n v="1422357552"/>
    <b v="0"/>
    <n v="1"/>
    <b v="0"/>
    <x v="3"/>
    <x v="37"/>
    <n v="0"/>
    <n v="1"/>
    <x v="1871"/>
    <d v="2015-03-28T10:19:1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x v="1"/>
    <x v="1"/>
    <n v="1.25"/>
    <n v="119.28571428571429"/>
    <x v="1872"/>
    <d v="2015-03-02T05:59:00"/>
  </r>
  <r>
    <n v="4070"/>
    <s v="Southern Utah University: V-Day 2015"/>
    <s v="V-Day Southern Utah University 2015 and Second Studio Players presents: The Vagina Monologues"/>
    <n v="1000"/>
    <n v="165"/>
    <x v="1"/>
    <x v="0"/>
    <x v="0"/>
    <n v="1425178800"/>
    <n v="1422374420"/>
    <b v="0"/>
    <n v="6"/>
    <b v="0"/>
    <x v="6"/>
    <x v="15"/>
    <n v="0.17"/>
    <n v="27.5"/>
    <x v="1873"/>
    <d v="2015-03-01T03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x v="0"/>
    <n v="1427423940"/>
    <n v="1422383318"/>
    <b v="0"/>
    <n v="2"/>
    <b v="0"/>
    <x v="0"/>
    <x v="34"/>
    <n v="0.13"/>
    <n v="65"/>
    <x v="1874"/>
    <d v="2015-03-27T02:39:00"/>
  </r>
  <r>
    <n v="3946"/>
    <s v="DR. Mecurio's Mythical Marvels &amp; Beastiry"/>
    <s v="Dr. Mecurio's is an original work of fantasy designed and written for the stage."/>
    <n v="6000"/>
    <n v="195"/>
    <x v="1"/>
    <x v="0"/>
    <x v="0"/>
    <n v="1425110400"/>
    <n v="1422388822"/>
    <b v="0"/>
    <n v="5"/>
    <b v="0"/>
    <x v="6"/>
    <x v="15"/>
    <n v="0.03"/>
    <n v="39"/>
    <x v="1875"/>
    <d v="2015-02-28T08:00:00"/>
  </r>
  <r>
    <n v="221"/>
    <s v="Archetypes"/>
    <s v="Film about Schizophrenia with Surreal Twists!"/>
    <n v="50000"/>
    <n v="0"/>
    <x v="1"/>
    <x v="0"/>
    <x v="0"/>
    <n v="1427569564"/>
    <n v="1422389164"/>
    <b v="0"/>
    <n v="0"/>
    <b v="0"/>
    <x v="0"/>
    <x v="34"/>
    <n v="0"/>
    <n v="0"/>
    <x v="1876"/>
    <d v="2015-03-28T19:06:04"/>
  </r>
  <r>
    <n v="1545"/>
    <s v="Nevada County Hearts"/>
    <s v="&quot;He will not be a wise man who does not study human hearts!&quot;_x000a_Hope in natural art, creation!"/>
    <n v="3000"/>
    <n v="1"/>
    <x v="1"/>
    <x v="0"/>
    <x v="0"/>
    <n v="1425330960"/>
    <n v="1422393234"/>
    <b v="0"/>
    <n v="1"/>
    <b v="0"/>
    <x v="5"/>
    <x v="40"/>
    <n v="0"/>
    <n v="1"/>
    <x v="1877"/>
    <d v="2015-03-02T21:16:00"/>
  </r>
  <r>
    <n v="634"/>
    <s v="pitchtograndma (Canceled)"/>
    <s v="We help companies to explain what they do in simple, grandma-would-understand terms."/>
    <n v="5000"/>
    <n v="1"/>
    <x v="2"/>
    <x v="0"/>
    <x v="0"/>
    <n v="1424989029"/>
    <n v="1422397029"/>
    <b v="0"/>
    <n v="1"/>
    <b v="0"/>
    <x v="3"/>
    <x v="37"/>
    <n v="0"/>
    <n v="1"/>
    <x v="1878"/>
    <d v="2015-02-26T22:17:09"/>
  </r>
  <r>
    <n v="2437"/>
    <s v="Cuppa Gumbos"/>
    <s v="Homemade Gumbo, Stews and Curry to be served hot and fresh everyday at any festival or concert we can attend."/>
    <n v="8000"/>
    <n v="0"/>
    <x v="1"/>
    <x v="0"/>
    <x v="0"/>
    <n v="1426615200"/>
    <n v="1422400188"/>
    <b v="0"/>
    <n v="0"/>
    <b v="0"/>
    <x v="7"/>
    <x v="27"/>
    <n v="0"/>
    <n v="0"/>
    <x v="1879"/>
    <d v="2015-03-17T18:00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x v="0"/>
    <n v="1425009761"/>
    <n v="1422417761"/>
    <b v="0"/>
    <n v="3"/>
    <b v="0"/>
    <x v="2"/>
    <x v="4"/>
    <n v="0"/>
    <n v="16"/>
    <x v="1880"/>
    <d v="2015-02-27T04:02:41"/>
  </r>
  <r>
    <n v="3895"/>
    <s v="Vestige"/>
    <s v="A Transgender makeup artist calls into question the loyalty of her best friend in a 1980's circus while dealing with her dying mother."/>
    <n v="1000"/>
    <n v="50"/>
    <x v="1"/>
    <x v="0"/>
    <x v="0"/>
    <n v="1425103218"/>
    <n v="1422424818"/>
    <b v="0"/>
    <n v="1"/>
    <b v="0"/>
    <x v="6"/>
    <x v="15"/>
    <n v="0.05"/>
    <n v="50"/>
    <x v="1881"/>
    <d v="2015-02-28T06:00:18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x v="1"/>
    <n v="1424607285"/>
    <n v="1422447285"/>
    <b v="1"/>
    <n v="5"/>
    <b v="0"/>
    <x v="2"/>
    <x v="35"/>
    <n v="0.02"/>
    <n v="48.2"/>
    <x v="1882"/>
    <d v="2015-02-22T12:14:4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x v="0"/>
    <x v="22"/>
    <n v="1.83"/>
    <n v="159.51383399209487"/>
    <x v="1883"/>
    <d v="2015-02-27T16:37:59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x v="6"/>
    <x v="15"/>
    <n v="2.39"/>
    <n v="26.021739130434781"/>
    <x v="1884"/>
    <d v="2015-02-27T17:11:15"/>
  </r>
  <r>
    <n v="232"/>
    <s v="#noblurredlines"/>
    <s v="A high-impact, high-quality resource to address, for young people and youth-related professionals, the issue of sexual consent."/>
    <n v="4000"/>
    <n v="110"/>
    <x v="1"/>
    <x v="1"/>
    <x v="1"/>
    <n v="1425066546"/>
    <n v="1422474546"/>
    <b v="0"/>
    <n v="7"/>
    <b v="0"/>
    <x v="0"/>
    <x v="34"/>
    <n v="0.03"/>
    <n v="15.714285714285714"/>
    <x v="1885"/>
    <d v="2015-02-27T19:49:06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x v="0"/>
    <n v="1425081694"/>
    <n v="1422489694"/>
    <b v="0"/>
    <n v="3"/>
    <b v="0"/>
    <x v="3"/>
    <x v="24"/>
    <n v="0"/>
    <n v="44"/>
    <x v="1886"/>
    <d v="2015-02-28T00:01:34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x v="1"/>
    <n v="1425108736"/>
    <n v="1422516736"/>
    <b v="0"/>
    <n v="140"/>
    <b v="0"/>
    <x v="5"/>
    <x v="11"/>
    <n v="0.49"/>
    <n v="42.157142857142858"/>
    <x v="1887"/>
    <d v="2015-02-28T07:32: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x v="0"/>
    <x v="22"/>
    <n v="1.08"/>
    <n v="56.815789473684212"/>
    <x v="1888"/>
    <d v="2015-03-01T12:00:00"/>
  </r>
  <r>
    <n v="173"/>
    <s v="7 Sins"/>
    <s v="This is a film inspired by Quentin Tarantino, I want to make a film thats entertaining yet gritty. 7 Sins is in pre-production."/>
    <n v="1110"/>
    <n v="0"/>
    <x v="1"/>
    <x v="1"/>
    <x v="1"/>
    <n v="1425131108"/>
    <n v="1422539108"/>
    <b v="0"/>
    <n v="0"/>
    <b v="0"/>
    <x v="0"/>
    <x v="34"/>
    <n v="0"/>
    <n v="0"/>
    <x v="1889"/>
    <d v="2015-02-28T13:45:0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x v="4"/>
    <x v="19"/>
    <n v="9.51"/>
    <n v="65.891300230946882"/>
    <x v="1890"/>
    <d v="2015-02-28T14:00:59"/>
  </r>
  <r>
    <n v="1593"/>
    <s v="Picturing Italy"/>
    <s v="A trip to fulfill a dream of capturing the wonders and history of ancient Italy in person."/>
    <n v="22000"/>
    <n v="3"/>
    <x v="1"/>
    <x v="0"/>
    <x v="0"/>
    <n v="1425154655"/>
    <n v="1422562655"/>
    <b v="0"/>
    <n v="3"/>
    <b v="0"/>
    <x v="5"/>
    <x v="32"/>
    <n v="0"/>
    <n v="1"/>
    <x v="1891"/>
    <d v="2015-02-28T20:17:35"/>
  </r>
  <r>
    <n v="1181"/>
    <s v="Gringo Loco Tacos Food Truck"/>
    <s v="Bringing the best tacos to the streets of Chicago!"/>
    <n v="50000"/>
    <n v="4"/>
    <x v="1"/>
    <x v="0"/>
    <x v="0"/>
    <n v="1425197321"/>
    <n v="1422605321"/>
    <b v="0"/>
    <n v="3"/>
    <b v="0"/>
    <x v="7"/>
    <x v="27"/>
    <n v="0"/>
    <n v="1.3333333333333333"/>
    <x v="1892"/>
    <d v="2015-03-01T08:08:41"/>
  </r>
  <r>
    <n v="1987"/>
    <s v="Ethiopia: Beheld"/>
    <s v="A collection of images that depicts the beauty and diversity within Ethiopia"/>
    <n v="5500"/>
    <n v="2336"/>
    <x v="1"/>
    <x v="1"/>
    <x v="1"/>
    <n v="1425223276"/>
    <n v="1422631276"/>
    <b v="0"/>
    <n v="28"/>
    <b v="0"/>
    <x v="5"/>
    <x v="36"/>
    <n v="0.42"/>
    <n v="83.428571428571431"/>
    <x v="1893"/>
    <d v="2015-03-01T15:21:16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x v="0"/>
    <n v="1425233240"/>
    <n v="1422641240"/>
    <b v="0"/>
    <n v="3"/>
    <b v="0"/>
    <x v="7"/>
    <x v="27"/>
    <n v="0"/>
    <n v="12"/>
    <x v="1894"/>
    <d v="2015-03-01T18:07: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x v="0"/>
    <n v="1425242029"/>
    <n v="1422650029"/>
    <b v="0"/>
    <n v="0"/>
    <b v="0"/>
    <x v="6"/>
    <x v="13"/>
    <n v="0"/>
    <n v="0"/>
    <x v="1895"/>
    <d v="2015-03-01T20:33:4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x v="6"/>
    <x v="15"/>
    <n v="1.53"/>
    <n v="70.461538461538467"/>
    <x v="1896"/>
    <d v="2015-03-27T00:00:00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x v="0"/>
    <n v="1425250955"/>
    <n v="1422658955"/>
    <b v="0"/>
    <n v="1"/>
    <b v="0"/>
    <x v="6"/>
    <x v="13"/>
    <n v="0"/>
    <n v="1"/>
    <x v="1897"/>
    <d v="2015-03-01T23:02:35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x v="0"/>
    <n v="1425170525"/>
    <n v="1422664925"/>
    <b v="0"/>
    <n v="0"/>
    <b v="0"/>
    <x v="4"/>
    <x v="28"/>
    <n v="0"/>
    <n v="0"/>
    <x v="1898"/>
    <d v="2015-03-01T00:42:0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x v="6"/>
    <x v="15"/>
    <n v="1.22"/>
    <n v="60.9"/>
    <x v="1899"/>
    <d v="2015-03-01T06:59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x v="6"/>
    <x v="15"/>
    <n v="1.52"/>
    <n v="19.487179487179485"/>
    <x v="1900"/>
    <d v="2015-04-02T15:54:3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x v="6"/>
    <x v="15"/>
    <n v="1.03"/>
    <n v="132.96296296296296"/>
    <x v="1901"/>
    <d v="2015-03-31T12:52:00"/>
  </r>
  <r>
    <n v="446"/>
    <s v="DisChord"/>
    <s v="A faith based animated short. (The same guy who said a picture is worth a thousand words also said a cartoon is worth two thousand.)"/>
    <n v="10500"/>
    <n v="766"/>
    <x v="1"/>
    <x v="0"/>
    <x v="0"/>
    <n v="1425434420"/>
    <n v="1422842420"/>
    <b v="0"/>
    <n v="16"/>
    <b v="0"/>
    <x v="0"/>
    <x v="2"/>
    <n v="7.0000000000000007E-2"/>
    <n v="47.875"/>
    <x v="1902"/>
    <d v="2015-03-04T02:00:20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x v="6"/>
    <x v="15"/>
    <n v="1.01"/>
    <n v="72.392857142857139"/>
    <x v="1903"/>
    <d v="2015-03-04T14:22:30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x v="4"/>
    <n v="1425495447"/>
    <n v="1422903447"/>
    <b v="0"/>
    <n v="3"/>
    <b v="0"/>
    <x v="3"/>
    <x v="30"/>
    <n v="0.01"/>
    <n v="4"/>
    <x v="1904"/>
    <d v="2015-03-04T18:57:2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x v="6"/>
    <x v="15"/>
    <n v="1.01"/>
    <n v="103.21428571428571"/>
    <x v="1905"/>
    <d v="2015-03-04T18:59:2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x v="6"/>
    <x v="15"/>
    <n v="1.05"/>
    <n v="56.065989847715734"/>
    <x v="1906"/>
    <d v="2015-03-05T04:0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2"/>
    <x v="2"/>
    <n v="1425937761"/>
    <n v="1422917361"/>
    <b v="0"/>
    <n v="84"/>
    <b v="1"/>
    <x v="3"/>
    <x v="21"/>
    <n v="1"/>
    <n v="136.9047619047619"/>
    <x v="1907"/>
    <d v="2015-03-09T21:49:21"/>
  </r>
  <r>
    <n v="2894"/>
    <s v="How Could You Do This To Me (The Stage Play)"/>
    <s v="This Is A Story About A Woman A Man And A Woman"/>
    <n v="50000"/>
    <n v="0"/>
    <x v="1"/>
    <x v="0"/>
    <x v="0"/>
    <n v="1428100815"/>
    <n v="1422920415"/>
    <b v="0"/>
    <n v="0"/>
    <b v="0"/>
    <x v="6"/>
    <x v="15"/>
    <n v="0"/>
    <n v="0"/>
    <x v="1908"/>
    <d v="2015-04-03T22:40: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x v="6"/>
    <x v="15"/>
    <n v="1.03"/>
    <n v="40.294117647058826"/>
    <x v="1909"/>
    <d v="2015-02-28T17:00:0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x v="0"/>
    <n v="1424375279"/>
    <n v="1422992879"/>
    <b v="0"/>
    <n v="2"/>
    <b v="0"/>
    <x v="0"/>
    <x v="2"/>
    <n v="0"/>
    <n v="13"/>
    <x v="1910"/>
    <d v="2015-02-19T19:47:59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x v="0"/>
    <n v="1428205247"/>
    <n v="1423024847"/>
    <b v="0"/>
    <n v="1"/>
    <b v="0"/>
    <x v="6"/>
    <x v="15"/>
    <n v="0"/>
    <n v="20"/>
    <x v="1911"/>
    <d v="2015-04-05T03:40:47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x v="6"/>
    <x v="15"/>
    <n v="1.08"/>
    <n v="81.25"/>
    <x v="1912"/>
    <d v="2015-02-17T14:0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x v="1"/>
    <x v="12"/>
    <n v="1.28"/>
    <n v="45.593220338983052"/>
    <x v="1913"/>
    <d v="2015-03-06T21:04:5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x v="1"/>
    <x v="8"/>
    <n v="1"/>
    <n v="143"/>
    <x v="1914"/>
    <d v="2015-03-06T22:49:3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x v="2"/>
    <x v="14"/>
    <n v="1.02"/>
    <n v="82.41935483870968"/>
    <x v="1915"/>
    <d v="2015-03-07T15:18:4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2"/>
    <x v="2"/>
    <n v="1425758101"/>
    <n v="1423166101"/>
    <b v="0"/>
    <n v="6"/>
    <b v="0"/>
    <x v="2"/>
    <x v="35"/>
    <n v="7.0000000000000007E-2"/>
    <n v="30"/>
    <x v="1916"/>
    <d v="2015-03-07T19:55:01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x v="6"/>
    <x v="15"/>
    <n v="1"/>
    <n v="104.16666666666667"/>
    <x v="1917"/>
    <d v="2015-03-07T19:57:3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x v="0"/>
    <n v="1427082912"/>
    <n v="1423198512"/>
    <b v="0"/>
    <n v="5"/>
    <b v="0"/>
    <x v="6"/>
    <x v="15"/>
    <n v="7.0000000000000007E-2"/>
    <n v="72.400000000000006"/>
    <x v="1918"/>
    <d v="2015-03-23T03:55:12"/>
  </r>
  <r>
    <n v="2432"/>
    <s v="funding for bbq trailer"/>
    <s v="Looking to start competition cooking and need start-up help.  Offering brisket tasting to all contributors."/>
    <n v="14000"/>
    <n v="2"/>
    <x v="1"/>
    <x v="0"/>
    <x v="0"/>
    <n v="1425791697"/>
    <n v="1423199697"/>
    <b v="0"/>
    <n v="2"/>
    <b v="0"/>
    <x v="7"/>
    <x v="27"/>
    <n v="0"/>
    <n v="1"/>
    <x v="1919"/>
    <d v="2015-03-08T05:14:57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x v="0"/>
    <n v="1425819425"/>
    <n v="1423231025"/>
    <b v="0"/>
    <n v="12"/>
    <b v="0"/>
    <x v="6"/>
    <x v="15"/>
    <n v="0.16"/>
    <n v="29.166666666666668"/>
    <x v="1920"/>
    <d v="2015-03-08T12:57:0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x v="6"/>
    <x v="15"/>
    <n v="1.01"/>
    <n v="142.28070175438597"/>
    <x v="1921"/>
    <d v="2015-03-08T16:08: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x v="0"/>
    <n v="1425833403"/>
    <n v="1423245003"/>
    <b v="0"/>
    <n v="1"/>
    <b v="0"/>
    <x v="6"/>
    <x v="15"/>
    <n v="0"/>
    <n v="1"/>
    <x v="1922"/>
    <d v="2015-03-08T16:50:03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x v="6"/>
    <x v="15"/>
    <n v="1.1399999999999999"/>
    <n v="80.225352112676063"/>
    <x v="1923"/>
    <d v="2015-03-09T03:44:5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x v="0"/>
    <x v="10"/>
    <n v="1.03"/>
    <n v="15.76923076923077"/>
    <x v="1924"/>
    <d v="2015-02-22T11:3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x v="0"/>
    <n v="1427807640"/>
    <n v="1423325626"/>
    <b v="0"/>
    <n v="8"/>
    <b v="0"/>
    <x v="7"/>
    <x v="27"/>
    <n v="0.04"/>
    <n v="29.125"/>
    <x v="1925"/>
    <d v="2015-03-31T13:14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x v="1"/>
    <x v="3"/>
    <n v="1.73"/>
    <n v="49.338428571428572"/>
    <x v="1926"/>
    <d v="2015-03-10T02:39:4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x v="0"/>
    <x v="0"/>
    <n v="1.04"/>
    <n v="81.84905660377359"/>
    <x v="1927"/>
    <d v="2015-03-15T13:32:0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x v="6"/>
    <x v="15"/>
    <n v="1.02"/>
    <n v="85.208333333333329"/>
    <x v="1928"/>
    <d v="2015-03-11T03:26:2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x v="3"/>
    <x v="7"/>
    <n v="1.08"/>
    <n v="451.84033613445376"/>
    <x v="1929"/>
    <d v="2015-04-10T05:32:54"/>
  </r>
  <r>
    <n v="1029"/>
    <s v="StrobeHouse presents Valborg 2015"/>
    <s v="We want to recreate last years massive Valborgparty in Lund but this time even bigger!"/>
    <n v="10000"/>
    <n v="11176"/>
    <x v="0"/>
    <x v="7"/>
    <x v="7"/>
    <n v="1428184740"/>
    <n v="1423501507"/>
    <b v="0"/>
    <n v="141"/>
    <b v="1"/>
    <x v="1"/>
    <x v="20"/>
    <n v="1.1200000000000001"/>
    <n v="79.262411347517727"/>
    <x v="1930"/>
    <d v="2015-04-04T21:59:00"/>
  </r>
  <r>
    <n v="2422"/>
    <s v="Help starting a family owned food truck"/>
    <s v="Family owned business serving BBQ and seafood to the public"/>
    <n v="500"/>
    <n v="1"/>
    <x v="1"/>
    <x v="0"/>
    <x v="0"/>
    <n v="1426091036"/>
    <n v="1423502636"/>
    <b v="0"/>
    <n v="1"/>
    <b v="0"/>
    <x v="7"/>
    <x v="27"/>
    <n v="0"/>
    <n v="1"/>
    <x v="1931"/>
    <d v="2015-03-11T16:23:5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x v="6"/>
    <x v="29"/>
    <n v="1.25"/>
    <n v="75"/>
    <x v="1932"/>
    <d v="2015-02-23T18:22:5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x v="1"/>
    <n v="1428231600"/>
    <n v="1423520177"/>
    <b v="0"/>
    <n v="1"/>
    <b v="0"/>
    <x v="1"/>
    <x v="33"/>
    <n v="0"/>
    <n v="1"/>
    <x v="1933"/>
    <d v="2015-04-05T11:00:0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x v="3"/>
    <x v="7"/>
    <n v="1.03"/>
    <n v="18.235294117647058"/>
    <x v="1934"/>
    <d v="2015-03-11T23:45:52"/>
  </r>
  <r>
    <n v="2127"/>
    <s v="Three Monkeys - Part 1: Into the Abyss"/>
    <s v="Three Monkeys is an audio adventure game for PC."/>
    <n v="28000"/>
    <n v="8076"/>
    <x v="1"/>
    <x v="1"/>
    <x v="1"/>
    <n v="1426158463"/>
    <n v="1423570063"/>
    <b v="0"/>
    <n v="236"/>
    <b v="0"/>
    <x v="4"/>
    <x v="9"/>
    <n v="0.28999999999999998"/>
    <n v="34.220338983050844"/>
    <x v="1935"/>
    <d v="2015-03-12T11:07:43"/>
  </r>
  <r>
    <n v="2428"/>
    <s v="Premium Burgers"/>
    <s v="From Moo 2 You! We want to offer premium burgers to a taco flooded environment."/>
    <n v="35000"/>
    <n v="1"/>
    <x v="1"/>
    <x v="0"/>
    <x v="0"/>
    <n v="1426182551"/>
    <n v="1423594151"/>
    <b v="0"/>
    <n v="1"/>
    <b v="0"/>
    <x v="7"/>
    <x v="27"/>
    <n v="0"/>
    <n v="1"/>
    <x v="1936"/>
    <d v="2015-03-12T17:49: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x v="6"/>
    <x v="15"/>
    <n v="2.2799999999999998"/>
    <n v="57"/>
    <x v="1937"/>
    <d v="2015-03-12T19:13:0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x v="0"/>
    <n v="1427485395"/>
    <n v="1423600995"/>
    <b v="1"/>
    <n v="15"/>
    <b v="0"/>
    <x v="5"/>
    <x v="11"/>
    <n v="0.02"/>
    <n v="66.333333333333329"/>
    <x v="1938"/>
    <d v="2015-03-27T19:43: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x v="3"/>
    <x v="25"/>
    <n v="1.47"/>
    <n v="42.886861313868614"/>
    <x v="1939"/>
    <d v="2015-03-12T21:58:32"/>
  </r>
  <r>
    <n v="1592"/>
    <s v="The Views of Pittsburgh"/>
    <s v="A portfolio collage of beautiful pictures of authentic Pittsburgh locations and scenery."/>
    <n v="25"/>
    <n v="0"/>
    <x v="1"/>
    <x v="0"/>
    <x v="0"/>
    <n v="1427503485"/>
    <n v="1423619085"/>
    <b v="0"/>
    <n v="0"/>
    <b v="0"/>
    <x v="5"/>
    <x v="32"/>
    <n v="0"/>
    <n v="0"/>
    <x v="1940"/>
    <d v="2015-03-28T00:44:45"/>
  </r>
  <r>
    <n v="1059"/>
    <s v="Voice Over Artist (Canceled)"/>
    <s v="Turning myself into a vocal artist."/>
    <n v="1100"/>
    <n v="0"/>
    <x v="2"/>
    <x v="0"/>
    <x v="0"/>
    <n v="1426269456"/>
    <n v="1423681056"/>
    <b v="0"/>
    <n v="0"/>
    <b v="0"/>
    <x v="8"/>
    <x v="39"/>
    <n v="0"/>
    <n v="0"/>
    <x v="1941"/>
    <d v="2015-03-13T17:57:36"/>
  </r>
  <r>
    <n v="2505"/>
    <s v="PASTATUTION"/>
    <s v="PASTATUTION- The act or practice of engaging in Pasta Making for money.  _x000a__x000a_Help us get the Arcobaleno Pasta Extruder!"/>
    <n v="7000"/>
    <n v="0"/>
    <x v="1"/>
    <x v="0"/>
    <x v="0"/>
    <n v="1426292416"/>
    <n v="1423704016"/>
    <b v="0"/>
    <n v="0"/>
    <b v="0"/>
    <x v="7"/>
    <x v="38"/>
    <n v="0"/>
    <n v="0"/>
    <x v="1942"/>
    <d v="2015-03-14T00:20:16"/>
  </r>
  <r>
    <n v="2885"/>
    <s v="The Wedding"/>
    <s v="An historic and proud work of Polish nationalistic literature performed on stage."/>
    <n v="400"/>
    <n v="130"/>
    <x v="1"/>
    <x v="0"/>
    <x v="0"/>
    <n v="1426294201"/>
    <n v="1423705801"/>
    <b v="0"/>
    <n v="5"/>
    <b v="0"/>
    <x v="6"/>
    <x v="15"/>
    <n v="0.33"/>
    <n v="26"/>
    <x v="1943"/>
    <d v="2015-03-14T00:50:0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x v="0"/>
    <x v="0"/>
    <n v="1.01"/>
    <n v="97.904838709677421"/>
    <x v="1944"/>
    <d v="2015-03-14T02:05:08"/>
  </r>
  <r>
    <n v="172"/>
    <s v="The Blind Dolphin Story"/>
    <s v="A short film on the rarest mammal and the second most endangered freshwater river dolphin, in Pakistan."/>
    <n v="95000"/>
    <n v="0"/>
    <x v="1"/>
    <x v="0"/>
    <x v="0"/>
    <n v="1426753723"/>
    <n v="1423733323"/>
    <b v="0"/>
    <n v="0"/>
    <b v="0"/>
    <x v="0"/>
    <x v="34"/>
    <n v="0"/>
    <n v="0"/>
    <x v="1945"/>
    <d v="2015-03-19T08:28:43"/>
  </r>
  <r>
    <n v="3869"/>
    <s v="The Masturbation Musical (Canceled)"/>
    <s v="A Musical about 3 women who pursue their Pleasure and end up finding themselves."/>
    <n v="13111"/>
    <n v="452"/>
    <x v="2"/>
    <x v="0"/>
    <x v="0"/>
    <n v="1426302660"/>
    <n v="1423761792"/>
    <b v="0"/>
    <n v="15"/>
    <b v="0"/>
    <x v="6"/>
    <x v="29"/>
    <n v="0.03"/>
    <n v="30.133333333333333"/>
    <x v="1946"/>
    <d v="2015-03-14T03:11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2"/>
    <x v="2"/>
    <n v="1428945472"/>
    <n v="1423765072"/>
    <b v="0"/>
    <n v="37"/>
    <b v="0"/>
    <x v="0"/>
    <x v="31"/>
    <n v="0.28000000000000003"/>
    <n v="55.945945945945944"/>
    <x v="1947"/>
    <d v="2015-04-13T17:17:52"/>
  </r>
  <r>
    <n v="599"/>
    <s v="Mail 4 Jail"/>
    <s v="We send care packages to incarcerated individuals throughout the country that include specific items hand picked by the sender."/>
    <n v="50000"/>
    <n v="31"/>
    <x v="1"/>
    <x v="0"/>
    <x v="0"/>
    <n v="1425827760"/>
    <n v="1423769402"/>
    <b v="0"/>
    <n v="2"/>
    <b v="0"/>
    <x v="3"/>
    <x v="37"/>
    <n v="0"/>
    <n v="15.5"/>
    <x v="1948"/>
    <d v="2015-03-08T15:16:00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x v="0"/>
    <n v="1427328000"/>
    <n v="1423777043"/>
    <b v="0"/>
    <n v="0"/>
    <b v="0"/>
    <x v="8"/>
    <x v="39"/>
    <n v="0"/>
    <n v="0"/>
    <x v="1949"/>
    <d v="2015-03-26T00:00:00"/>
  </r>
  <r>
    <n v="2695"/>
    <s v="Fat daddy mac food truck"/>
    <s v="I am creating food magic on the go! Amazing food isn't just for sitdown restaraunts anymore!"/>
    <n v="15000"/>
    <n v="71"/>
    <x v="1"/>
    <x v="0"/>
    <x v="0"/>
    <n v="1428981718"/>
    <n v="1423801318"/>
    <b v="0"/>
    <n v="3"/>
    <b v="0"/>
    <x v="7"/>
    <x v="27"/>
    <n v="0"/>
    <n v="23.666666666666668"/>
    <x v="1950"/>
    <d v="2015-04-14T03:21:58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x v="1"/>
    <n v="1427133600"/>
    <n v="1423847093"/>
    <b v="0"/>
    <n v="1"/>
    <b v="0"/>
    <x v="6"/>
    <x v="15"/>
    <n v="0.01"/>
    <n v="10"/>
    <x v="1951"/>
    <d v="2015-03-23T18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x v="3"/>
    <x v="7"/>
    <n v="1.2"/>
    <n v="223.09647495361781"/>
    <x v="1952"/>
    <d v="2015-03-30T18:31:59"/>
  </r>
  <r>
    <n v="584"/>
    <s v="scriptCall - The Personal Presentation Platform"/>
    <s v="Script Call takes your presentation from the wall to your audience; from your device to theirs."/>
    <n v="1000"/>
    <n v="10"/>
    <x v="1"/>
    <x v="0"/>
    <x v="0"/>
    <n v="1426522316"/>
    <n v="1423933916"/>
    <b v="0"/>
    <n v="2"/>
    <b v="0"/>
    <x v="3"/>
    <x v="37"/>
    <n v="0.01"/>
    <n v="5"/>
    <x v="1953"/>
    <d v="2015-03-16T16:11:5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x v="1"/>
    <x v="1"/>
    <n v="1"/>
    <n v="81.739130434782609"/>
    <x v="1954"/>
    <d v="2015-03-16T16:35:52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x v="1"/>
    <x v="20"/>
    <n v="1.1000000000000001"/>
    <n v="71.848571428571432"/>
    <x v="1955"/>
    <d v="2015-03-16T19:00:37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x v="6"/>
    <x v="15"/>
    <n v="1.19"/>
    <n v="49.693548387096776"/>
    <x v="1956"/>
    <d v="2015-03-13T06:59:0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x v="6"/>
    <x v="29"/>
    <n v="1.17"/>
    <n v="41.696428571428569"/>
    <x v="1957"/>
    <d v="2015-03-01T04:59:00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x v="6"/>
    <x v="15"/>
    <n v="1"/>
    <n v="168.25210084033614"/>
    <x v="1958"/>
    <d v="2015-03-22T22:35:4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x v="1"/>
    <x v="23"/>
    <n v="1.2"/>
    <n v="41.704347826086959"/>
    <x v="1959"/>
    <d v="2015-03-16T02:34:24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x v="5"/>
    <x v="11"/>
    <n v="1.01"/>
    <n v="135.66666666666666"/>
    <x v="1960"/>
    <d v="2015-03-19T14:05:20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x v="7"/>
    <x v="26"/>
    <n v="1.26"/>
    <n v="81.252688172043008"/>
    <x v="1961"/>
    <d v="2015-03-19T15:00:28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x v="5"/>
    <x v="11"/>
    <n v="1.03"/>
    <n v="168.68852459016392"/>
    <x v="1962"/>
    <d v="2015-03-19T17:45:23"/>
  </r>
  <r>
    <n v="2517"/>
    <s v="The Canteen"/>
    <s v="KICK START US! Chef-driven dining experience offering a multi-course tasteful and playful menu that hems in familiar seasonal comfort."/>
    <n v="18000"/>
    <n v="1767"/>
    <x v="1"/>
    <x v="2"/>
    <x v="2"/>
    <n v="1426788930"/>
    <n v="1424200530"/>
    <b v="0"/>
    <n v="33"/>
    <b v="0"/>
    <x v="7"/>
    <x v="38"/>
    <n v="0.1"/>
    <n v="53.545454545454547"/>
    <x v="1963"/>
    <d v="2015-03-19T18:15:30"/>
  </r>
  <r>
    <n v="168"/>
    <s v="Moving On"/>
    <s v="A homeless Gulf War 2 vet, and Congressional Medal of Honor recipient fights for his sanity on the mean streets of Albuquerque."/>
    <n v="8000"/>
    <n v="325"/>
    <x v="1"/>
    <x v="0"/>
    <x v="0"/>
    <n v="1426791770"/>
    <n v="1424203370"/>
    <b v="0"/>
    <n v="3"/>
    <b v="0"/>
    <x v="0"/>
    <x v="34"/>
    <n v="0.04"/>
    <n v="108.33333333333333"/>
    <x v="1964"/>
    <d v="2015-03-19T19:02:50"/>
  </r>
  <r>
    <n v="583"/>
    <s v="HackersArchive.com"/>
    <s v="HackersArchive.com will help rid the web of viruses and scams found everywhere else you look!"/>
    <n v="9000"/>
    <n v="1"/>
    <x v="1"/>
    <x v="0"/>
    <x v="0"/>
    <n v="1426800687"/>
    <n v="1424212287"/>
    <b v="0"/>
    <n v="1"/>
    <b v="0"/>
    <x v="3"/>
    <x v="37"/>
    <n v="0"/>
    <n v="1"/>
    <x v="1965"/>
    <d v="2015-03-19T21:31:2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x v="6"/>
    <x v="15"/>
    <n v="1.25"/>
    <n v="69.333333333333329"/>
    <x v="1966"/>
    <d v="2015-03-19T21:47:4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x v="0"/>
    <n v="1427936400"/>
    <n v="1424221866"/>
    <b v="0"/>
    <n v="33"/>
    <b v="0"/>
    <x v="6"/>
    <x v="15"/>
    <n v="0.71"/>
    <n v="106.96969696969697"/>
    <x v="1967"/>
    <d v="2015-04-02T01:00:00"/>
  </r>
  <r>
    <n v="1544"/>
    <s v="LaFee Photography"/>
    <s v="My name is Travis LaFee, I live in beautiful McCall, Idaho. I wish to display the beauty of valley county by taking pics outdoors."/>
    <n v="1000"/>
    <n v="0"/>
    <x v="1"/>
    <x v="0"/>
    <x v="0"/>
    <n v="1427847480"/>
    <n v="1424222024"/>
    <b v="0"/>
    <n v="0"/>
    <b v="0"/>
    <x v="5"/>
    <x v="40"/>
    <n v="0"/>
    <n v="0"/>
    <x v="1968"/>
    <d v="2015-04-01T00:18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x v="6"/>
    <x v="15"/>
    <n v="1.3"/>
    <n v="50"/>
    <x v="1969"/>
    <d v="2015-04-18T00:37:00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x v="0"/>
    <n v="1426823132"/>
    <n v="1424234732"/>
    <b v="0"/>
    <n v="0"/>
    <b v="0"/>
    <x v="0"/>
    <x v="31"/>
    <n v="0"/>
    <n v="0"/>
    <x v="1970"/>
    <d v="2015-03-20T03:45:32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x v="6"/>
    <x v="15"/>
    <n v="1.01"/>
    <n v="64.468085106382972"/>
    <x v="1971"/>
    <d v="2015-03-20T15:07:12"/>
  </r>
  <r>
    <n v="3638"/>
    <s v="Project Hedwig and the Angry Inch"/>
    <s v="A rock and roll journey that explores love, loss, redemption, duality and ascension."/>
    <n v="3300"/>
    <n v="216"/>
    <x v="1"/>
    <x v="2"/>
    <x v="2"/>
    <n v="1429456132"/>
    <n v="1424275732"/>
    <b v="0"/>
    <n v="2"/>
    <b v="0"/>
    <x v="6"/>
    <x v="29"/>
    <n v="7.0000000000000007E-2"/>
    <n v="108"/>
    <x v="1972"/>
    <d v="2015-04-19T15:08:5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x v="6"/>
    <x v="13"/>
    <n v="1.31"/>
    <n v="164.3"/>
    <x v="1973"/>
    <d v="2015-03-20T15:54:11"/>
  </r>
  <r>
    <n v="3964"/>
    <s v="MAMA'Z BA-B: The StagePlay"/>
    <s v="&quot;MAMA'Z BA-B&quot; is the story of Marcus Williams who struggles to find a place for himself as a young black male."/>
    <n v="2000"/>
    <n v="126"/>
    <x v="1"/>
    <x v="0"/>
    <x v="0"/>
    <n v="1429460386"/>
    <n v="1424279986"/>
    <b v="0"/>
    <n v="3"/>
    <b v="0"/>
    <x v="6"/>
    <x v="15"/>
    <n v="0.06"/>
    <n v="42"/>
    <x v="1974"/>
    <d v="2015-04-19T16:19:4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x v="6"/>
    <x v="15"/>
    <n v="1.01"/>
    <n v="104.98701298701299"/>
    <x v="1975"/>
    <d v="2015-03-20T16:56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x v="6"/>
    <x v="15"/>
    <n v="1.3"/>
    <n v="46.428571428571431"/>
    <x v="1976"/>
    <d v="2015-02-28T04:59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x v="6"/>
    <x v="15"/>
    <n v="1.1299999999999999"/>
    <n v="39.596491228070178"/>
    <x v="1977"/>
    <d v="2015-03-16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x v="6"/>
    <x v="15"/>
    <n v="1.1000000000000001"/>
    <n v="91.666666666666671"/>
    <x v="1978"/>
    <d v="2015-02-26T00:35:1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2"/>
    <x v="2"/>
    <n v="1428292800"/>
    <n v="1424368298"/>
    <b v="0"/>
    <n v="83"/>
    <b v="1"/>
    <x v="6"/>
    <x v="15"/>
    <n v="1.1299999999999999"/>
    <n v="68.253012048192772"/>
    <x v="1979"/>
    <d v="2015-04-06T04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x v="6"/>
    <x v="15"/>
    <n v="1.22"/>
    <n v="70.230769230769226"/>
    <x v="1980"/>
    <d v="2015-03-21T19:22:3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x v="6"/>
    <x v="15"/>
    <n v="1.02"/>
    <n v="235.46153846153845"/>
    <x v="1981"/>
    <d v="2015-03-19T14:39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x v="0"/>
    <n v="1429622726"/>
    <n v="1424442326"/>
    <b v="0"/>
    <n v="6"/>
    <b v="0"/>
    <x v="3"/>
    <x v="21"/>
    <n v="0"/>
    <n v="8.5"/>
    <x v="1982"/>
    <d v="2015-04-21T13:25: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x v="0"/>
    <n v="1427040435"/>
    <n v="1424452035"/>
    <b v="0"/>
    <n v="27"/>
    <b v="0"/>
    <x v="6"/>
    <x v="13"/>
    <n v="0.01"/>
    <n v="415.77777777777777"/>
    <x v="1983"/>
    <d v="2015-03-22T16:07:15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x v="0"/>
    <n v="1426442400"/>
    <n v="1424454319"/>
    <b v="0"/>
    <n v="0"/>
    <b v="0"/>
    <x v="3"/>
    <x v="37"/>
    <n v="0"/>
    <n v="0"/>
    <x v="1984"/>
    <d v="2015-03-15T18:00:00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x v="1"/>
    <x v="1"/>
    <n v="1.8"/>
    <n v="43.515151515151516"/>
    <x v="1985"/>
    <d v="2015-03-22T22:20:52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x v="6"/>
    <x v="15"/>
    <n v="1.01"/>
    <n v="126.45833333333333"/>
    <x v="1986"/>
    <d v="2015-03-12T04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x v="6"/>
    <x v="15"/>
    <n v="2.1800000000000002"/>
    <n v="54.5"/>
    <x v="1987"/>
    <d v="2015-03-07T04:55:00"/>
  </r>
  <r>
    <n v="3891"/>
    <s v="Out of the Box: A Mime Story"/>
    <s v="A comedy about a mime who dreams of becoming a stand up comedian."/>
    <n v="800"/>
    <n v="260"/>
    <x v="1"/>
    <x v="0"/>
    <x v="0"/>
    <n v="1427086740"/>
    <n v="1424488244"/>
    <b v="0"/>
    <n v="7"/>
    <b v="0"/>
    <x v="6"/>
    <x v="15"/>
    <n v="0.33"/>
    <n v="37.142857142857146"/>
    <x v="1988"/>
    <d v="2015-03-23T04:59:0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x v="6"/>
    <x v="15"/>
    <n v="1.1599999999999999"/>
    <n v="59.6"/>
    <x v="1989"/>
    <d v="2015-03-28T14:38:04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x v="0"/>
    <n v="1427168099"/>
    <n v="1424579699"/>
    <b v="0"/>
    <n v="3"/>
    <b v="0"/>
    <x v="6"/>
    <x v="15"/>
    <n v="0.17"/>
    <n v="33.333333333333336"/>
    <x v="1990"/>
    <d v="2015-03-24T03:34:5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x v="0"/>
    <n v="1429767607"/>
    <n v="1424587207"/>
    <b v="0"/>
    <n v="36"/>
    <b v="0"/>
    <x v="6"/>
    <x v="29"/>
    <n v="0.46"/>
    <n v="70.833333333333329"/>
    <x v="1991"/>
    <d v="2015-04-23T05:40:07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x v="6"/>
    <x v="15"/>
    <n v="1"/>
    <n v="58.823529411764703"/>
    <x v="1992"/>
    <d v="2015-04-23T11:53:1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x v="0"/>
    <n v="1427227905"/>
    <n v="1424639505"/>
    <b v="0"/>
    <n v="0"/>
    <b v="0"/>
    <x v="3"/>
    <x v="37"/>
    <n v="0"/>
    <n v="0"/>
    <x v="1993"/>
    <d v="2015-03-24T20:11:4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x v="0"/>
    <x v="0"/>
    <n v="1.36"/>
    <n v="160.47058823529412"/>
    <x v="1994"/>
    <d v="2015-03-22T08:0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x v="0"/>
    <n v="1427266860"/>
    <n v="1424678460"/>
    <b v="0"/>
    <n v="1"/>
    <b v="0"/>
    <x v="7"/>
    <x v="27"/>
    <n v="0.01"/>
    <n v="25"/>
    <x v="1995"/>
    <d v="2015-03-25T07:01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x v="0"/>
    <n v="1427169540"/>
    <n v="1424701775"/>
    <b v="0"/>
    <n v="1"/>
    <b v="0"/>
    <x v="6"/>
    <x v="15"/>
    <n v="0"/>
    <n v="10"/>
    <x v="1996"/>
    <d v="2015-03-24T03:5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x v="0"/>
    <n v="1429892177"/>
    <n v="1424711777"/>
    <b v="0"/>
    <n v="0"/>
    <b v="0"/>
    <x v="8"/>
    <x v="39"/>
    <n v="0"/>
    <n v="0"/>
    <x v="1997"/>
    <d v="2015-04-24T16:16:1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2"/>
    <x v="2"/>
    <n v="1427306470"/>
    <n v="1424718070"/>
    <b v="0"/>
    <n v="13"/>
    <b v="0"/>
    <x v="6"/>
    <x v="15"/>
    <n v="0.27"/>
    <n v="51.615384615384613"/>
    <x v="1998"/>
    <d v="2015-03-25T18:01:1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x v="1"/>
    <n v="1429554349"/>
    <n v="1424719549"/>
    <b v="0"/>
    <n v="28"/>
    <b v="0"/>
    <x v="7"/>
    <x v="38"/>
    <n v="0.01"/>
    <n v="35.714285714285715"/>
    <x v="1999"/>
    <d v="2015-04-20T18:25:4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x v="6"/>
    <x v="15"/>
    <n v="1.4"/>
    <n v="61.823529411764703"/>
    <x v="2000"/>
    <d v="2015-04-01T03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x v="1"/>
    <x v="3"/>
    <n v="1.33"/>
    <n v="28.571428571428573"/>
    <x v="2001"/>
    <d v="2015-03-25T21:36:0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x v="6"/>
    <x v="15"/>
    <n v="1.01"/>
    <n v="70.771505376344081"/>
    <x v="2002"/>
    <d v="2015-03-26T01:03:29"/>
  </r>
  <r>
    <n v="3912"/>
    <s v="JoLee Productions"/>
    <s v="Producing &amp; directing Jake's Women by Neil Simon opening July 9 and running through July 26 for Sonoma Arts Live"/>
    <n v="15000"/>
    <n v="1"/>
    <x v="1"/>
    <x v="0"/>
    <x v="0"/>
    <n v="1429936500"/>
    <n v="1424759330"/>
    <b v="0"/>
    <n v="1"/>
    <b v="0"/>
    <x v="6"/>
    <x v="15"/>
    <n v="0"/>
    <n v="1"/>
    <x v="2003"/>
    <d v="2015-04-25T04:35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x v="6"/>
    <x v="15"/>
    <n v="1"/>
    <n v="41.666666666666664"/>
    <x v="2004"/>
    <d v="2015-04-25T09:53:39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x v="6"/>
    <x v="15"/>
    <n v="1"/>
    <n v="421.10526315789474"/>
    <x v="2005"/>
    <d v="2015-04-25T15:49: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x v="0"/>
    <n v="1427408271"/>
    <n v="1424819871"/>
    <b v="0"/>
    <n v="1"/>
    <b v="0"/>
    <x v="6"/>
    <x v="15"/>
    <n v="0.03"/>
    <n v="25"/>
    <x v="2006"/>
    <d v="2015-03-26T22:17:51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x v="0"/>
    <n v="1427845140"/>
    <n v="1424822556"/>
    <b v="0"/>
    <n v="0"/>
    <b v="0"/>
    <x v="3"/>
    <x v="37"/>
    <n v="0"/>
    <n v="0"/>
    <x v="2007"/>
    <d v="2015-03-31T23:39:00"/>
  </r>
  <r>
    <n v="2576"/>
    <s v="2 Go Fast Food (Canceled)"/>
    <s v="A New Twist with an American and Philippine fast food Mobile Trailer."/>
    <n v="10000"/>
    <n v="0"/>
    <x v="2"/>
    <x v="0"/>
    <x v="0"/>
    <n v="1428707647"/>
    <n v="1424823247"/>
    <b v="0"/>
    <n v="0"/>
    <b v="0"/>
    <x v="7"/>
    <x v="27"/>
    <n v="0"/>
    <n v="0"/>
    <x v="2008"/>
    <d v="2015-04-10T23:14:0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x v="6"/>
    <x v="15"/>
    <n v="1.04"/>
    <n v="19.696969696969695"/>
    <x v="2009"/>
    <d v="2015-03-18T17:00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x v="0"/>
    <n v="1427414732"/>
    <n v="1424826332"/>
    <b v="0"/>
    <n v="1"/>
    <b v="0"/>
    <x v="6"/>
    <x v="13"/>
    <n v="0"/>
    <n v="5"/>
    <x v="2010"/>
    <d v="2015-03-27T00:05:3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x v="6"/>
    <x v="15"/>
    <n v="1"/>
    <n v="63.829787234042556"/>
    <x v="2011"/>
    <d v="2015-03-27T15:24:52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x v="0"/>
    <n v="1430081759"/>
    <n v="1424901359"/>
    <b v="0"/>
    <n v="17"/>
    <b v="0"/>
    <x v="3"/>
    <x v="25"/>
    <n v="0.02"/>
    <n v="50.647058823529413"/>
    <x v="2012"/>
    <d v="2015-04-26T20:55:5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x v="0"/>
    <n v="1427507208"/>
    <n v="1424918808"/>
    <b v="0"/>
    <n v="3"/>
    <b v="0"/>
    <x v="3"/>
    <x v="25"/>
    <n v="0.01"/>
    <n v="35.333333333333336"/>
    <x v="2013"/>
    <d v="2015-03-28T01:46:4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x v="0"/>
    <n v="1427510586"/>
    <n v="1424922186"/>
    <b v="0"/>
    <n v="19"/>
    <b v="0"/>
    <x v="7"/>
    <x v="27"/>
    <n v="0.04"/>
    <n v="60.789473684210527"/>
    <x v="2014"/>
    <d v="2015-03-28T02:43:0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x v="6"/>
    <x v="15"/>
    <n v="1.1000000000000001"/>
    <n v="50.75"/>
    <x v="2015"/>
    <d v="2015-03-26T04:00:00"/>
  </r>
  <r>
    <n v="2685"/>
    <s v="Nana's Home Cooking on Wheels"/>
    <s v="Home cooked meals made by Nana. Indiana's famous tenderloin sandwiches, Nana's homemade cole slaw and so much more."/>
    <n v="50000"/>
    <n v="10"/>
    <x v="1"/>
    <x v="0"/>
    <x v="0"/>
    <n v="1430149330"/>
    <n v="1424968930"/>
    <b v="0"/>
    <n v="1"/>
    <b v="0"/>
    <x v="7"/>
    <x v="27"/>
    <n v="0"/>
    <n v="10"/>
    <x v="2016"/>
    <d v="2015-04-27T15:42:10"/>
  </r>
  <r>
    <n v="3998"/>
    <s v="Forsaken Angels-A New Play"/>
    <s v="Forsaken Angels, a powerful new play by William Leary, author of DCMTA's Best Of 2014 Play Masquerade."/>
    <n v="1250"/>
    <n v="715"/>
    <x v="1"/>
    <x v="0"/>
    <x v="0"/>
    <n v="1427580426"/>
    <n v="1424992026"/>
    <b v="0"/>
    <n v="12"/>
    <b v="0"/>
    <x v="6"/>
    <x v="15"/>
    <n v="0.56999999999999995"/>
    <n v="59.583333333333336"/>
    <x v="2017"/>
    <d v="2015-03-28T22:07:06"/>
  </r>
  <r>
    <n v="2235"/>
    <s v="Miniature Scenery Terrain for Tabletop gaming and Wargames"/>
    <s v="An amazing set of sceneries to create unique atmospheres for your tabletop gaming."/>
    <n v="13000"/>
    <n v="19931"/>
    <x v="0"/>
    <x v="2"/>
    <x v="2"/>
    <n v="1427585511"/>
    <n v="1424997111"/>
    <b v="0"/>
    <n v="147"/>
    <b v="1"/>
    <x v="4"/>
    <x v="19"/>
    <n v="1.53"/>
    <n v="135.58503401360545"/>
    <x v="2018"/>
    <d v="2015-03-28T23:31:51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x v="6"/>
    <x v="15"/>
    <n v="1.02"/>
    <n v="78.205128205128204"/>
    <x v="2019"/>
    <d v="2015-04-01T04:59:00"/>
  </r>
  <r>
    <n v="3108"/>
    <s v="Funding a home for our Children's Theater"/>
    <s v="We need a permanent home for the theater!"/>
    <n v="50000"/>
    <n v="26"/>
    <x v="1"/>
    <x v="0"/>
    <x v="0"/>
    <n v="1430234394"/>
    <n v="1425053994"/>
    <b v="0"/>
    <n v="2"/>
    <b v="0"/>
    <x v="6"/>
    <x v="13"/>
    <n v="0"/>
    <n v="13"/>
    <x v="2020"/>
    <d v="2015-04-28T15:19:5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x v="6"/>
    <x v="15"/>
    <n v="1"/>
    <n v="148.4848484848485"/>
    <x v="2021"/>
    <d v="2015-03-20T20:27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x v="0"/>
    <n v="1429028365"/>
    <n v="1425143965"/>
    <b v="0"/>
    <n v="2"/>
    <b v="0"/>
    <x v="3"/>
    <x v="37"/>
    <n v="0"/>
    <n v="50"/>
    <x v="2022"/>
    <d v="2015-04-14T16:19:25"/>
  </r>
  <r>
    <n v="1702"/>
    <s v="lyndale lewis and new vision prosper cd release"/>
    <s v="I can do all things through christ jesus"/>
    <n v="16500"/>
    <n v="1"/>
    <x v="1"/>
    <x v="0"/>
    <x v="0"/>
    <n v="1427745150"/>
    <n v="1425156750"/>
    <b v="0"/>
    <n v="1"/>
    <b v="0"/>
    <x v="1"/>
    <x v="33"/>
    <n v="0"/>
    <n v="1"/>
    <x v="2023"/>
    <d v="2015-03-30T19:52:3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x v="0"/>
    <n v="1427772120"/>
    <n v="1425186785"/>
    <b v="0"/>
    <n v="2"/>
    <b v="0"/>
    <x v="1"/>
    <x v="33"/>
    <n v="0"/>
    <n v="5.5"/>
    <x v="2024"/>
    <d v="2015-03-31T03:22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2"/>
    <x v="2"/>
    <n v="1427775414"/>
    <n v="1425187014"/>
    <b v="0"/>
    <n v="40"/>
    <b v="1"/>
    <x v="6"/>
    <x v="15"/>
    <n v="1.01"/>
    <n v="202.85"/>
    <x v="2025"/>
    <d v="2015-03-31T04:16:5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x v="6"/>
    <x v="15"/>
    <n v="1.46"/>
    <n v="104.07142857142857"/>
    <x v="2026"/>
    <d v="2015-04-07T07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x v="6"/>
    <x v="15"/>
    <n v="1.1299999999999999"/>
    <n v="30"/>
    <x v="2027"/>
    <d v="2015-04-05T17:51:17"/>
  </r>
  <r>
    <n v="2391"/>
    <s v="oToBOTS.com - Freedom from high cost auto repairs (Canceled)"/>
    <s v="Using the power of internet to help people save hundreds in car repair."/>
    <n v="20000"/>
    <n v="25"/>
    <x v="2"/>
    <x v="0"/>
    <x v="0"/>
    <n v="1427825044"/>
    <n v="1425236644"/>
    <b v="0"/>
    <n v="1"/>
    <b v="0"/>
    <x v="3"/>
    <x v="37"/>
    <n v="0"/>
    <n v="25"/>
    <x v="2028"/>
    <d v="2015-03-31T18:04:0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x v="1"/>
    <x v="1"/>
    <n v="1.0900000000000001"/>
    <n v="24.150442477876105"/>
    <x v="2029"/>
    <d v="2015-05-01T00:16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x v="0"/>
    <n v="1427850090"/>
    <n v="1425261690"/>
    <b v="0"/>
    <n v="8"/>
    <b v="0"/>
    <x v="5"/>
    <x v="11"/>
    <n v="7.0000000000000007E-2"/>
    <n v="213.375"/>
    <x v="2030"/>
    <d v="2015-04-01T01:01: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x v="0"/>
    <n v="1427427276"/>
    <n v="1425270876"/>
    <b v="0"/>
    <n v="2"/>
    <b v="0"/>
    <x v="6"/>
    <x v="15"/>
    <n v="0"/>
    <n v="10"/>
    <x v="2031"/>
    <d v="2015-03-27T03:34:36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x v="6"/>
    <x v="29"/>
    <n v="1"/>
    <n v="64.935064935064929"/>
    <x v="2032"/>
    <d v="2015-04-01T17:00:26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x v="0"/>
    <n v="1427479192"/>
    <n v="1425322792"/>
    <b v="0"/>
    <n v="0"/>
    <b v="0"/>
    <x v="6"/>
    <x v="29"/>
    <n v="0"/>
    <n v="0"/>
    <x v="2033"/>
    <d v="2015-03-27T17:59:52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x v="0"/>
    <n v="1430505545"/>
    <n v="1425325145"/>
    <b v="0"/>
    <n v="9"/>
    <b v="0"/>
    <x v="6"/>
    <x v="13"/>
    <n v="0.05"/>
    <n v="1270.2222222222222"/>
    <x v="2034"/>
    <d v="2015-05-01T18:39:0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x v="6"/>
    <x v="15"/>
    <n v="1.06"/>
    <n v="23.10144927536232"/>
    <x v="2035"/>
    <d v="2015-04-01T20:17:4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x v="0"/>
    <n v="1427920363"/>
    <n v="1425331963"/>
    <b v="0"/>
    <n v="5"/>
    <b v="0"/>
    <x v="1"/>
    <x v="3"/>
    <n v="0.1"/>
    <n v="40"/>
    <x v="2036"/>
    <d v="2015-04-01T20:32:4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x v="0"/>
    <n v="1427921509"/>
    <n v="1425333109"/>
    <b v="0"/>
    <n v="0"/>
    <b v="0"/>
    <x v="0"/>
    <x v="2"/>
    <n v="0"/>
    <n v="0"/>
    <x v="2037"/>
    <d v="2015-04-01T20:51:49"/>
  </r>
  <r>
    <n v="2148"/>
    <s v="ZomBlock's"/>
    <s v="zomblock's is a online zombie survival game where you can craft new weapons,find food and water to keep yourself alive."/>
    <n v="100"/>
    <n v="2"/>
    <x v="1"/>
    <x v="1"/>
    <x v="1"/>
    <n v="1427992582"/>
    <n v="1425404182"/>
    <b v="0"/>
    <n v="2"/>
    <b v="0"/>
    <x v="4"/>
    <x v="9"/>
    <n v="0.02"/>
    <n v="1"/>
    <x v="2038"/>
    <d v="2015-04-02T16:36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x v="0"/>
    <n v="1429740037"/>
    <n v="1425423637"/>
    <b v="0"/>
    <n v="84"/>
    <b v="0"/>
    <x v="0"/>
    <x v="34"/>
    <n v="0.56000000000000005"/>
    <n v="331.53833333333336"/>
    <x v="2039"/>
    <d v="2015-04-22T22:00:3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x v="6"/>
    <x v="15"/>
    <n v="1.24"/>
    <n v="8.8571428571428577"/>
    <x v="2040"/>
    <d v="2015-03-31T22:59:00"/>
  </r>
  <r>
    <n v="1818"/>
    <s v="Give Me Your Goofy-ist"/>
    <s v="We are all different, this is a way to honor and celebrate the authenticity in being different."/>
    <n v="15000"/>
    <n v="0"/>
    <x v="1"/>
    <x v="0"/>
    <x v="0"/>
    <n v="1428035850"/>
    <n v="1425447450"/>
    <b v="0"/>
    <n v="0"/>
    <b v="0"/>
    <x v="5"/>
    <x v="11"/>
    <n v="0"/>
    <n v="0"/>
    <x v="2041"/>
    <d v="2015-04-03T04:37:3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x v="0"/>
    <n v="1428069541"/>
    <n v="1425481141"/>
    <b v="0"/>
    <n v="4"/>
    <b v="0"/>
    <x v="0"/>
    <x v="31"/>
    <n v="0.02"/>
    <n v="47.5"/>
    <x v="2042"/>
    <d v="2015-04-03T13:59:0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x v="0"/>
    <n v="1428075480"/>
    <n v="1425489613"/>
    <b v="0"/>
    <n v="11"/>
    <b v="0"/>
    <x v="2"/>
    <x v="4"/>
    <n v="0.09"/>
    <n v="40.454545454545453"/>
    <x v="2043"/>
    <d v="2015-04-03T15:38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2"/>
    <x v="2"/>
    <n v="1428091353"/>
    <n v="1425502953"/>
    <b v="0"/>
    <n v="90"/>
    <b v="1"/>
    <x v="5"/>
    <x v="11"/>
    <n v="1.1100000000000001"/>
    <n v="104.38888888888889"/>
    <x v="2044"/>
    <d v="2015-04-03T20:02: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x v="3"/>
    <x v="7"/>
    <n v="2.94"/>
    <n v="483.34246575342468"/>
    <x v="2045"/>
    <d v="2015-04-18T21:10:0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x v="0"/>
    <n v="1428097450"/>
    <n v="1425509050"/>
    <b v="0"/>
    <n v="2"/>
    <b v="0"/>
    <x v="6"/>
    <x v="15"/>
    <n v="0.01"/>
    <n v="100"/>
    <x v="2046"/>
    <d v="2015-04-03T21:44:10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x v="1"/>
    <n v="1428951600"/>
    <n v="1425512843"/>
    <b v="0"/>
    <n v="13"/>
    <b v="0"/>
    <x v="0"/>
    <x v="34"/>
    <n v="0.33"/>
    <n v="30.846153846153847"/>
    <x v="2047"/>
    <d v="2015-04-13T19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x v="4"/>
    <x v="19"/>
    <n v="10.15"/>
    <n v="56.970381807973048"/>
    <x v="2048"/>
    <d v="2015-04-03T03:59:0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x v="0"/>
    <x v="22"/>
    <n v="1.42"/>
    <n v="193.84090909090909"/>
    <x v="2049"/>
    <d v="2015-04-04T06:22:05"/>
  </r>
  <r>
    <n v="1787"/>
    <s v="Alpamayo to Yerupaja"/>
    <s v="Raising awareness to the effects of global warming through photographs of the high mountains of Peru."/>
    <n v="10000"/>
    <n v="1533"/>
    <x v="1"/>
    <x v="0"/>
    <x v="0"/>
    <n v="1428158637"/>
    <n v="1425570237"/>
    <b v="1"/>
    <n v="24"/>
    <b v="0"/>
    <x v="5"/>
    <x v="11"/>
    <n v="0.15"/>
    <n v="63.875"/>
    <x v="2050"/>
    <d v="2015-04-04T14:43:57"/>
  </r>
  <r>
    <n v="2749"/>
    <s v="A Tree is a Tree, no matter what you see.  CHILDREN'S BOOK"/>
    <s v="Self-publishing my children's book."/>
    <n v="10000"/>
    <n v="110"/>
    <x v="1"/>
    <x v="0"/>
    <x v="0"/>
    <n v="1428171037"/>
    <n v="1425582637"/>
    <b v="0"/>
    <n v="2"/>
    <b v="0"/>
    <x v="2"/>
    <x v="18"/>
    <n v="0.01"/>
    <n v="55"/>
    <x v="2051"/>
    <d v="2015-04-04T18:10:37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x v="5"/>
    <x v="11"/>
    <n v="1.07"/>
    <n v="108.77551020408163"/>
    <x v="2052"/>
    <d v="2015-03-25T18:53:49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x v="6"/>
    <x v="15"/>
    <n v="1.01"/>
    <n v="60.475000000000001"/>
    <x v="2053"/>
    <d v="2015-04-04T20:19:17"/>
  </r>
  <r>
    <n v="1586"/>
    <s v="Missouri In Pictures"/>
    <s v="Show the world the beauty that is in all of our back yards!"/>
    <n v="1500"/>
    <n v="0"/>
    <x v="1"/>
    <x v="0"/>
    <x v="0"/>
    <n v="1428197422"/>
    <n v="1425609022"/>
    <b v="0"/>
    <n v="0"/>
    <b v="0"/>
    <x v="5"/>
    <x v="32"/>
    <n v="0"/>
    <n v="0"/>
    <x v="2054"/>
    <d v="2015-04-05T01:30:22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x v="1"/>
    <n v="1428222221"/>
    <n v="1425633821"/>
    <b v="0"/>
    <n v="0"/>
    <b v="0"/>
    <x v="6"/>
    <x v="15"/>
    <n v="0"/>
    <n v="0"/>
    <x v="2055"/>
    <d v="2015-04-05T08:23: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x v="1"/>
    <n v="1427659200"/>
    <n v="1425678057"/>
    <b v="0"/>
    <n v="6"/>
    <b v="0"/>
    <x v="6"/>
    <x v="15"/>
    <n v="0.02"/>
    <n v="18.333333333333332"/>
    <x v="2056"/>
    <d v="2015-03-29T20:00:00"/>
  </r>
  <r>
    <n v="177"/>
    <s v="The Good Samaritan"/>
    <s v="I'm making a modern day version of the bible story &quot; The Good Samaritan&quot;"/>
    <n v="450"/>
    <n v="180"/>
    <x v="1"/>
    <x v="0"/>
    <x v="0"/>
    <n v="1427155726"/>
    <n v="1425690526"/>
    <b v="0"/>
    <n v="7"/>
    <b v="0"/>
    <x v="0"/>
    <x v="34"/>
    <n v="0.4"/>
    <n v="25.714285714285715"/>
    <x v="2057"/>
    <d v="2015-03-24T00:08:4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x v="1"/>
    <n v="1428333345"/>
    <n v="1425744945"/>
    <b v="0"/>
    <n v="7"/>
    <b v="0"/>
    <x v="3"/>
    <x v="37"/>
    <n v="0.23"/>
    <n v="16.428571428571427"/>
    <x v="2058"/>
    <d v="2015-04-06T15:15:4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x v="6"/>
    <x v="15"/>
    <n v="1.36"/>
    <n v="66.666666666666671"/>
    <x v="2059"/>
    <d v="2015-04-08T08:53: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x v="4"/>
    <n v="1428493379"/>
    <n v="1425901379"/>
    <b v="0"/>
    <n v="714"/>
    <b v="1"/>
    <x v="5"/>
    <x v="11"/>
    <n v="3.22"/>
    <n v="56.414565826330531"/>
    <x v="2060"/>
    <d v="2015-04-08T11:42:59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x v="6"/>
    <x v="15"/>
    <n v="1.41"/>
    <n v="67.962962962962962"/>
    <x v="2061"/>
    <d v="2015-04-03T13:49:4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x v="0"/>
    <x v="0"/>
    <n v="1.32"/>
    <n v="105.04609341825902"/>
    <x v="2062"/>
    <d v="2015-04-08T17:42:49"/>
  </r>
  <r>
    <n v="174"/>
    <s v="I Am Forgotten"/>
    <s v="An international short film project. It is about loneliness, wich is caused by the current compulsion to check your Facebook every day."/>
    <n v="6000"/>
    <n v="0"/>
    <x v="1"/>
    <x v="4"/>
    <x v="4"/>
    <n v="1431108776"/>
    <n v="1425924776"/>
    <b v="0"/>
    <n v="0"/>
    <b v="0"/>
    <x v="0"/>
    <x v="34"/>
    <n v="0"/>
    <n v="0"/>
    <x v="2063"/>
    <d v="2015-05-08T18:12:56"/>
  </r>
  <r>
    <n v="2755"/>
    <s v="Children's book app: &quot;The story of Setanta&quot;"/>
    <s v="Colourful and imaginative book app for children, will be relished especially by those with Irish roots."/>
    <n v="500"/>
    <n v="260"/>
    <x v="1"/>
    <x v="9"/>
    <x v="4"/>
    <n v="1428519527"/>
    <n v="1425927527"/>
    <b v="0"/>
    <n v="15"/>
    <b v="0"/>
    <x v="2"/>
    <x v="18"/>
    <n v="0.52"/>
    <n v="17.333333333333332"/>
    <x v="2064"/>
    <d v="2015-04-08T18:58:4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x v="6"/>
    <x v="15"/>
    <n v="1.02"/>
    <n v="59.210526315789473"/>
    <x v="2065"/>
    <d v="2015-04-01T03:59:00"/>
  </r>
  <r>
    <n v="600"/>
    <s v="Anaheim California here we come but we need your help."/>
    <s v="Science Technology Engineering and Math + youth = a brighter tomorrow."/>
    <n v="5000"/>
    <n v="100"/>
    <x v="2"/>
    <x v="0"/>
    <x v="0"/>
    <n v="1431198562"/>
    <n v="1426014562"/>
    <b v="0"/>
    <n v="1"/>
    <b v="0"/>
    <x v="3"/>
    <x v="37"/>
    <n v="0.02"/>
    <n v="100"/>
    <x v="2066"/>
    <d v="2015-05-09T19:09:2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x v="2"/>
    <x v="17"/>
    <n v="1.04"/>
    <n v="96.877551020408163"/>
    <x v="2067"/>
    <d v="2015-04-09T22:58:54"/>
  </r>
  <r>
    <n v="1429"/>
    <s v="10 P.M."/>
    <s v="A guy in his 30's tries to live his &quot;American Dream&quot;, but quickly it turns into a nightmare. (A Novel)"/>
    <n v="10000"/>
    <n v="0"/>
    <x v="1"/>
    <x v="0"/>
    <x v="0"/>
    <n v="1428629242"/>
    <n v="1426037242"/>
    <b v="0"/>
    <n v="0"/>
    <b v="0"/>
    <x v="2"/>
    <x v="35"/>
    <n v="0"/>
    <n v="0"/>
    <x v="2068"/>
    <d v="2015-04-10T01:27:2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x v="0"/>
    <n v="1428642000"/>
    <n v="1426050982"/>
    <b v="0"/>
    <n v="4"/>
    <b v="0"/>
    <x v="6"/>
    <x v="15"/>
    <n v="0.38"/>
    <n v="56.25"/>
    <x v="2069"/>
    <d v="2015-04-10T05:00:00"/>
  </r>
  <r>
    <n v="2381"/>
    <s v="Cannabis Connection (Canceled)"/>
    <s v="Social Media Platform for the Marijuana Industry to create professionalism and a stable lasting market."/>
    <n v="86350"/>
    <n v="1571"/>
    <x v="2"/>
    <x v="0"/>
    <x v="0"/>
    <n v="1428704848"/>
    <n v="1426112848"/>
    <b v="0"/>
    <n v="7"/>
    <b v="0"/>
    <x v="3"/>
    <x v="37"/>
    <n v="0.02"/>
    <n v="224.42857142857142"/>
    <x v="2070"/>
    <d v="2015-04-10T22:27:28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x v="1"/>
    <x v="1"/>
    <n v="1.61"/>
    <n v="76.857142857142861"/>
    <x v="2071"/>
    <d v="2015-04-11T04:06:3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x v="6"/>
    <x v="15"/>
    <n v="1"/>
    <n v="31.375"/>
    <x v="2072"/>
    <d v="2015-04-11T19:22:3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x v="6"/>
    <x v="29"/>
    <n v="1"/>
    <n v="143.21428571428572"/>
    <x v="2073"/>
    <d v="2015-04-09T04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x v="1"/>
    <n v="1428622271"/>
    <n v="1426203071"/>
    <b v="0"/>
    <n v="17"/>
    <b v="0"/>
    <x v="6"/>
    <x v="15"/>
    <n v="0.12"/>
    <n v="81.411764705882348"/>
    <x v="2074"/>
    <d v="2015-04-09T23:31:11"/>
  </r>
  <r>
    <n v="635"/>
    <s v="Pleero, A Technology Team Building Website (Canceled)"/>
    <s v="Network used for building technology development teams."/>
    <n v="25000"/>
    <n v="2"/>
    <x v="2"/>
    <x v="0"/>
    <x v="0"/>
    <n v="1428804762"/>
    <n v="1426212762"/>
    <b v="0"/>
    <n v="1"/>
    <b v="0"/>
    <x v="3"/>
    <x v="37"/>
    <n v="0"/>
    <n v="2"/>
    <x v="2075"/>
    <d v="2015-04-12T02:12:4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x v="3"/>
    <x v="7"/>
    <n v="3.87"/>
    <n v="593.93620078740162"/>
    <x v="2076"/>
    <d v="2015-05-07T06:58:00"/>
  </r>
  <r>
    <n v="2572"/>
    <s v="A Dream of Naughty Nachos (Canceled)"/>
    <s v="Mesquite smoked brisket nachos, food truck style, with homemade salsa to make your taste buds dance."/>
    <n v="30000"/>
    <n v="0"/>
    <x v="2"/>
    <x v="0"/>
    <x v="0"/>
    <n v="1428893517"/>
    <n v="1426301517"/>
    <b v="0"/>
    <n v="0"/>
    <b v="0"/>
    <x v="7"/>
    <x v="27"/>
    <n v="0"/>
    <n v="0"/>
    <x v="2077"/>
    <d v="2015-04-13T02:51:57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x v="0"/>
    <n v="1428894380"/>
    <n v="1426302380"/>
    <b v="0"/>
    <n v="0"/>
    <b v="0"/>
    <x v="6"/>
    <x v="13"/>
    <n v="0"/>
    <n v="0"/>
    <x v="2078"/>
    <d v="2015-04-13T03:06:20"/>
  </r>
  <r>
    <n v="664"/>
    <s v="Oregon Babyâ„¢ Diapers"/>
    <s v="Save Oregon Babyâ„¢ Diapers, a handmade business, run by awesome moms in Southern Oregon, from permanently closing!"/>
    <n v="12000"/>
    <n v="904"/>
    <x v="1"/>
    <x v="0"/>
    <x v="0"/>
    <n v="1428940775"/>
    <n v="1426348775"/>
    <b v="0"/>
    <n v="29"/>
    <b v="0"/>
    <x v="3"/>
    <x v="25"/>
    <n v="0.08"/>
    <n v="31.172413793103448"/>
    <x v="2079"/>
    <d v="2015-04-13T15:59:3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x v="0"/>
    <x v="0"/>
    <n v="1.74"/>
    <n v="86.138613861386133"/>
    <x v="2080"/>
    <d v="2015-04-24T05:19:5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x v="0"/>
    <n v="1431144000"/>
    <n v="1426407426"/>
    <b v="0"/>
    <n v="2"/>
    <b v="0"/>
    <x v="6"/>
    <x v="15"/>
    <n v="0.01"/>
    <n v="18.5"/>
    <x v="2081"/>
    <d v="2015-05-09T04:00:00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x v="1"/>
    <x v="23"/>
    <n v="1"/>
    <n v="18.75"/>
    <x v="2082"/>
    <d v="2015-04-14T19:00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x v="0"/>
    <x v="0"/>
    <n v="1.25"/>
    <n v="140.1044776119403"/>
    <x v="2083"/>
    <d v="2015-04-29T19:02: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x v="0"/>
    <n v="1431647772"/>
    <n v="1426463772"/>
    <b v="0"/>
    <n v="2"/>
    <b v="0"/>
    <x v="7"/>
    <x v="38"/>
    <n v="0"/>
    <n v="37.5"/>
    <x v="2084"/>
    <d v="2015-05-14T23:56:1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x v="0"/>
    <n v="1431702289"/>
    <n v="1426518289"/>
    <b v="0"/>
    <n v="1"/>
    <b v="0"/>
    <x v="0"/>
    <x v="34"/>
    <n v="0.02"/>
    <n v="100"/>
    <x v="2085"/>
    <d v="2015-05-15T15:04:4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x v="1"/>
    <x v="23"/>
    <n v="1.44"/>
    <n v="22.737763157894737"/>
    <x v="2086"/>
    <d v="2015-04-15T22:59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x v="0"/>
    <n v="1430517600"/>
    <n v="1426538129"/>
    <b v="0"/>
    <n v="2"/>
    <b v="0"/>
    <x v="6"/>
    <x v="29"/>
    <n v="0.02"/>
    <n v="17.5"/>
    <x v="2087"/>
    <d v="2015-05-01T22:00:00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x v="0"/>
    <n v="1429134893"/>
    <n v="1426542893"/>
    <b v="0"/>
    <n v="1"/>
    <b v="0"/>
    <x v="8"/>
    <x v="39"/>
    <n v="0.01"/>
    <n v="50"/>
    <x v="2088"/>
    <d v="2015-04-15T21:54:53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2"/>
    <x v="2"/>
    <n v="1429207833"/>
    <n v="1426615833"/>
    <b v="0"/>
    <n v="7"/>
    <b v="0"/>
    <x v="3"/>
    <x v="37"/>
    <n v="0.09"/>
    <n v="389.28571428571428"/>
    <x v="2089"/>
    <d v="2015-04-16T18:10:33"/>
  </r>
  <r>
    <n v="3116"/>
    <s v="CoreCon Asylum"/>
    <s v="Creating a consuite for CoreCon. A focus on the insanity of asylums and early medical practices from history."/>
    <n v="750"/>
    <n v="430"/>
    <x v="1"/>
    <x v="0"/>
    <x v="0"/>
    <n v="1427890925"/>
    <n v="1426681325"/>
    <b v="0"/>
    <n v="10"/>
    <b v="0"/>
    <x v="6"/>
    <x v="13"/>
    <n v="0.56999999999999995"/>
    <n v="43"/>
    <x v="2090"/>
    <d v="2015-04-01T12:22:05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x v="0"/>
    <n v="1429291982"/>
    <n v="1426699982"/>
    <b v="0"/>
    <n v="37"/>
    <b v="0"/>
    <x v="6"/>
    <x v="13"/>
    <n v="0.04"/>
    <n v="125.27027027027027"/>
    <x v="2091"/>
    <d v="2015-04-17T17:33:0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x v="1"/>
    <x v="1"/>
    <n v="1.17"/>
    <n v="133.93129770992365"/>
    <x v="2092"/>
    <d v="2015-04-25T00:00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x v="1"/>
    <x v="8"/>
    <n v="1"/>
    <n v="135.41666666666666"/>
    <x v="2093"/>
    <d v="2015-04-20T04:5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3"/>
    <x v="3"/>
    <n v="1429228800"/>
    <n v="1426714870"/>
    <b v="0"/>
    <n v="443"/>
    <b v="1"/>
    <x v="3"/>
    <x v="7"/>
    <n v="1.03"/>
    <n v="227.85327313769753"/>
    <x v="2094"/>
    <d v="2015-04-17T00:00:00"/>
  </r>
  <r>
    <n v="2659"/>
    <s v="test (Canceled)"/>
    <s v="test"/>
    <n v="49000"/>
    <n v="1333"/>
    <x v="2"/>
    <x v="0"/>
    <x v="0"/>
    <n v="1429321210"/>
    <n v="1426729210"/>
    <b v="0"/>
    <n v="10"/>
    <b v="0"/>
    <x v="3"/>
    <x v="21"/>
    <n v="0.03"/>
    <n v="133.30000000000001"/>
    <x v="2095"/>
    <d v="2015-04-18T01:40:1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x v="0"/>
    <n v="1428732000"/>
    <n v="1426772928"/>
    <b v="0"/>
    <n v="33"/>
    <b v="0"/>
    <x v="7"/>
    <x v="27"/>
    <n v="0.25"/>
    <n v="168.39393939393941"/>
    <x v="2096"/>
    <d v="2015-04-11T06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x v="1"/>
    <x v="1"/>
    <n v="1"/>
    <n v="76.92307692307692"/>
    <x v="2097"/>
    <d v="2015-04-18T13:55:20"/>
  </r>
  <r>
    <n v="1312"/>
    <s v="GoSolo Hat for GoPro (Canceled)"/>
    <s v="People loved the original Black and Gray GoSolo hats and asked for more. So we received sample for 3 more colors!"/>
    <n v="4600"/>
    <n v="28"/>
    <x v="2"/>
    <x v="0"/>
    <x v="0"/>
    <n v="1429375922"/>
    <n v="1426783922"/>
    <b v="0"/>
    <n v="1"/>
    <b v="0"/>
    <x v="3"/>
    <x v="25"/>
    <n v="0.01"/>
    <n v="28"/>
    <x v="2098"/>
    <d v="2015-04-18T16:52:0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x v="0"/>
    <n v="1428641940"/>
    <n v="1426792563"/>
    <b v="0"/>
    <n v="17"/>
    <b v="0"/>
    <x v="3"/>
    <x v="25"/>
    <n v="0.11"/>
    <n v="51.823529411764703"/>
    <x v="2099"/>
    <d v="2015-04-10T04:59:00"/>
  </r>
  <r>
    <n v="595"/>
    <s v="MyBestInterest.org"/>
    <s v="MyBestInterest.org elminates election research by quickly identifying the candidates that will best represent your interests."/>
    <n v="100000"/>
    <n v="426"/>
    <x v="1"/>
    <x v="0"/>
    <x v="0"/>
    <n v="1430703638"/>
    <n v="1426815638"/>
    <b v="0"/>
    <n v="8"/>
    <b v="0"/>
    <x v="3"/>
    <x v="37"/>
    <n v="0"/>
    <n v="53.25"/>
    <x v="2100"/>
    <d v="2015-05-04T01:40: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2"/>
    <x v="2"/>
    <n v="1429152600"/>
    <n v="1426815699"/>
    <b v="0"/>
    <n v="128"/>
    <b v="1"/>
    <x v="6"/>
    <x v="13"/>
    <n v="1.1000000000000001"/>
    <n v="128.9140625"/>
    <x v="2101"/>
    <d v="2015-04-16T02:5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x v="3"/>
    <x v="24"/>
    <n v="1.23"/>
    <n v="93.695652173913047"/>
    <x v="2102"/>
    <d v="2015-05-04T21:29:3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x v="0"/>
    <n v="1429564165"/>
    <n v="1426972165"/>
    <b v="0"/>
    <n v="37"/>
    <b v="0"/>
    <x v="6"/>
    <x v="29"/>
    <n v="0.9"/>
    <n v="145.40540540540542"/>
    <x v="2103"/>
    <d v="2015-04-20T21:09:25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x v="6"/>
    <x v="15"/>
    <n v="1.0900000000000001"/>
    <n v="44.186046511627907"/>
    <x v="2104"/>
    <d v="2015-04-23T06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x v="0"/>
    <n v="1431286105"/>
    <n v="1427138905"/>
    <b v="0"/>
    <n v="0"/>
    <b v="0"/>
    <x v="2"/>
    <x v="35"/>
    <n v="0"/>
    <n v="0"/>
    <x v="2105"/>
    <d v="2015-05-10T19:28:25"/>
  </r>
  <r>
    <n v="610"/>
    <s v="UniteChrist (Canceled)"/>
    <s v="We are creating a Christian social network to empower, educate, and connect Christians all over the world."/>
    <n v="13803"/>
    <n v="0"/>
    <x v="2"/>
    <x v="0"/>
    <x v="0"/>
    <n v="1429732586"/>
    <n v="1427140586"/>
    <b v="0"/>
    <n v="0"/>
    <b v="0"/>
    <x v="3"/>
    <x v="37"/>
    <n v="0"/>
    <n v="0"/>
    <x v="2106"/>
    <d v="2015-04-22T19:56:2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x v="1"/>
    <n v="1431072843"/>
    <n v="1427184843"/>
    <b v="0"/>
    <n v="3"/>
    <b v="0"/>
    <x v="3"/>
    <x v="37"/>
    <n v="0.03"/>
    <n v="20"/>
    <x v="2107"/>
    <d v="2015-05-08T08:14:0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x v="3"/>
    <x v="7"/>
    <n v="1.53"/>
    <n v="324.69"/>
    <x v="2108"/>
    <d v="2015-05-08T16:01:5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x v="6"/>
    <x v="15"/>
    <n v="1.21"/>
    <n v="125.37931034482759"/>
    <x v="2109"/>
    <d v="2015-04-17T16:00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2"/>
    <x v="2"/>
    <n v="1428606055"/>
    <n v="1427223655"/>
    <b v="0"/>
    <n v="25"/>
    <b v="1"/>
    <x v="6"/>
    <x v="29"/>
    <n v="1"/>
    <n v="100"/>
    <x v="2110"/>
    <d v="2015-04-09T19:00:55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x v="1"/>
    <x v="1"/>
    <n v="1.0900000000000001"/>
    <n v="160.78947368421052"/>
    <x v="2111"/>
    <d v="2015-04-27T17:12:00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x v="0"/>
    <n v="1429823138"/>
    <n v="1427231138"/>
    <b v="0"/>
    <n v="2"/>
    <b v="0"/>
    <x v="7"/>
    <x v="27"/>
    <n v="0"/>
    <n v="60"/>
    <x v="2112"/>
    <d v="2015-04-23T21:05: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3"/>
    <x v="3"/>
    <n v="1429839571"/>
    <n v="1427247571"/>
    <b v="0"/>
    <n v="6"/>
    <b v="0"/>
    <x v="3"/>
    <x v="37"/>
    <n v="0.03"/>
    <n v="30"/>
    <x v="2113"/>
    <d v="2015-04-24T01:39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x v="6"/>
    <x v="15"/>
    <n v="1.01"/>
    <n v="41.125"/>
    <x v="2114"/>
    <d v="2015-04-21T17:22:07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x v="6"/>
    <x v="15"/>
    <n v="1.4"/>
    <n v="35"/>
    <x v="2115"/>
    <d v="2015-04-24T21:52:2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x v="6"/>
    <x v="15"/>
    <n v="1.2"/>
    <n v="159.46666666666667"/>
    <x v="2116"/>
    <d v="2015-04-23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x v="5"/>
    <x v="11"/>
    <n v="1.26"/>
    <n v="58.533980582524272"/>
    <x v="2117"/>
    <d v="2015-04-16T11:27:36"/>
  </r>
  <r>
    <n v="2691"/>
    <s v="Cook"/>
    <s v="A Great New local Food Truck serving up ethnic fusion inspired eats in Ottawa."/>
    <n v="65000"/>
    <n v="35"/>
    <x v="1"/>
    <x v="2"/>
    <x v="2"/>
    <n v="1431278557"/>
    <n v="1427390557"/>
    <b v="0"/>
    <n v="2"/>
    <b v="0"/>
    <x v="7"/>
    <x v="27"/>
    <n v="0"/>
    <n v="17.5"/>
    <x v="2118"/>
    <d v="2015-05-10T17:22:37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x v="0"/>
    <x v="0"/>
    <n v="1.01"/>
    <n v="141.74647887323943"/>
    <x v="2119"/>
    <d v="2015-05-01T03:59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x v="0"/>
    <x v="22"/>
    <n v="1.02"/>
    <n v="221.52173913043478"/>
    <x v="2120"/>
    <d v="2015-04-25T19:59:2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x v="0"/>
    <n v="1429993026"/>
    <n v="1427401026"/>
    <b v="0"/>
    <n v="0"/>
    <b v="0"/>
    <x v="7"/>
    <x v="27"/>
    <n v="0"/>
    <n v="0"/>
    <x v="2121"/>
    <d v="2015-04-25T20:17:06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x v="0"/>
    <n v="1432589896"/>
    <n v="1427405896"/>
    <b v="0"/>
    <n v="7"/>
    <b v="0"/>
    <x v="6"/>
    <x v="15"/>
    <n v="0.28000000000000003"/>
    <n v="61"/>
    <x v="2122"/>
    <d v="2015-05-25T21:38:16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x v="0"/>
    <n v="1432612382"/>
    <n v="1427428382"/>
    <b v="0"/>
    <n v="67"/>
    <b v="0"/>
    <x v="0"/>
    <x v="31"/>
    <n v="0.23"/>
    <n v="449.43283582089555"/>
    <x v="2123"/>
    <d v="2015-05-26T03:53:0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x v="0"/>
    <n v="1431374222"/>
    <n v="1427486222"/>
    <b v="0"/>
    <n v="25"/>
    <b v="0"/>
    <x v="3"/>
    <x v="25"/>
    <n v="0.05"/>
    <n v="27.36"/>
    <x v="2124"/>
    <d v="2015-05-11T19:57:0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x v="0"/>
    <n v="1428097739"/>
    <n v="1427492939"/>
    <b v="0"/>
    <n v="9"/>
    <b v="0"/>
    <x v="6"/>
    <x v="29"/>
    <n v="0.3"/>
    <n v="50.555555555555557"/>
    <x v="2125"/>
    <d v="2015-04-03T21:48:59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x v="6"/>
    <x v="13"/>
    <n v="1.72"/>
    <n v="153.5204081632653"/>
    <x v="2126"/>
    <d v="2015-05-26T21:54:00"/>
  </r>
  <r>
    <n v="516"/>
    <s v="Shipmates"/>
    <s v="A big brother style comedy animation series starring famous seafarers"/>
    <n v="5000"/>
    <n v="0"/>
    <x v="1"/>
    <x v="1"/>
    <x v="1"/>
    <n v="1432752080"/>
    <n v="1427568080"/>
    <b v="0"/>
    <n v="0"/>
    <b v="0"/>
    <x v="0"/>
    <x v="2"/>
    <n v="0"/>
    <n v="0"/>
    <x v="2127"/>
    <d v="2015-05-27T18:41:2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x v="0"/>
    <n v="1430276959"/>
    <n v="1427684959"/>
    <b v="0"/>
    <n v="0"/>
    <b v="0"/>
    <x v="2"/>
    <x v="35"/>
    <n v="0"/>
    <n v="0"/>
    <x v="2128"/>
    <d v="2015-04-29T03:09:19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x v="0"/>
    <n v="1430281320"/>
    <n v="1427689320"/>
    <b v="0"/>
    <n v="0"/>
    <b v="0"/>
    <x v="7"/>
    <x v="27"/>
    <n v="0"/>
    <n v="0"/>
    <x v="2129"/>
    <d v="2015-04-29T04:22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x v="3"/>
    <n v="1430316426"/>
    <n v="1427724426"/>
    <b v="0"/>
    <n v="6"/>
    <b v="0"/>
    <x v="6"/>
    <x v="15"/>
    <n v="0.19"/>
    <n v="64.166666666666671"/>
    <x v="2130"/>
    <d v="2015-04-29T14:07:0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x v="0"/>
    <x v="0"/>
    <n v="1.08"/>
    <n v="72.865168539325836"/>
    <x v="2131"/>
    <d v="2015-04-29T18:14:28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x v="6"/>
    <x v="15"/>
    <n v="1.3"/>
    <n v="28.888888888888889"/>
    <x v="2132"/>
    <d v="2015-04-26T06:28:00"/>
  </r>
  <r>
    <n v="2558"/>
    <s v="Hopkins Sinfonia 2015 Season"/>
    <s v="The Hopkins Sinfonia is looking for your support to run our 2015 Season made up of five concerts."/>
    <n v="1250"/>
    <n v="1361"/>
    <x v="0"/>
    <x v="3"/>
    <x v="3"/>
    <n v="1430488740"/>
    <n v="1427747906"/>
    <b v="0"/>
    <n v="18"/>
    <b v="1"/>
    <x v="1"/>
    <x v="8"/>
    <n v="1.0900000000000001"/>
    <n v="75.611111111111114"/>
    <x v="2133"/>
    <d v="2015-05-01T13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x v="1"/>
    <x v="1"/>
    <n v="1"/>
    <n v="224.12820512820514"/>
    <x v="2134"/>
    <d v="2015-05-04T04:01:00"/>
  </r>
  <r>
    <n v="2351"/>
    <s v="NZ Auction site.  No listing or success fees. Only $2 p/m"/>
    <s v="Donate $30 or more and receive a free selfie stick."/>
    <n v="18900"/>
    <n v="108"/>
    <x v="2"/>
    <x v="5"/>
    <x v="5"/>
    <n v="1430360739"/>
    <n v="1427768739"/>
    <b v="0"/>
    <n v="7"/>
    <b v="0"/>
    <x v="3"/>
    <x v="37"/>
    <n v="0.01"/>
    <n v="15.428571428571429"/>
    <x v="2135"/>
    <d v="2015-04-30T02:25:3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x v="1"/>
    <x v="1"/>
    <n v="1.21"/>
    <n v="79.526315789473685"/>
    <x v="2136"/>
    <d v="2015-04-21T05:40:3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x v="0"/>
    <n v="1430409651"/>
    <n v="1427817651"/>
    <b v="0"/>
    <n v="7"/>
    <b v="0"/>
    <x v="4"/>
    <x v="28"/>
    <n v="0"/>
    <n v="60.714285714285715"/>
    <x v="2137"/>
    <d v="2015-04-30T16:00:51"/>
  </r>
  <r>
    <n v="693"/>
    <s v="Prana: Wearable for Breathing and Posture"/>
    <s v="Prana is the first wearable combining breath and posture tracking to make your sitting time count."/>
    <n v="100000"/>
    <n v="35338"/>
    <x v="1"/>
    <x v="0"/>
    <x v="0"/>
    <n v="1430421827"/>
    <n v="1427829827"/>
    <b v="0"/>
    <n v="296"/>
    <b v="0"/>
    <x v="3"/>
    <x v="25"/>
    <n v="0.35"/>
    <n v="119.38513513513513"/>
    <x v="2138"/>
    <d v="2015-04-30T19:23:47"/>
  </r>
  <r>
    <n v="3904"/>
    <s v="Black America from Prophets to Pimps"/>
    <s v="A play that will cover 4000 years of black history."/>
    <n v="10000"/>
    <n v="3"/>
    <x v="1"/>
    <x v="0"/>
    <x v="0"/>
    <n v="1429074240"/>
    <n v="1427866200"/>
    <b v="0"/>
    <n v="2"/>
    <b v="0"/>
    <x v="6"/>
    <x v="15"/>
    <n v="0"/>
    <n v="1.5"/>
    <x v="2139"/>
    <d v="2015-04-15T05:04:0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x v="3"/>
    <x v="7"/>
    <n v="1.04"/>
    <n v="340.56521739130437"/>
    <x v="2140"/>
    <d v="2015-05-01T05:46:37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x v="1"/>
    <n v="1430470772"/>
    <n v="1427878772"/>
    <b v="0"/>
    <n v="12"/>
    <b v="0"/>
    <x v="6"/>
    <x v="29"/>
    <n v="0.03"/>
    <n v="22.75"/>
    <x v="2141"/>
    <d v="2015-05-01T08:59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x v="0"/>
    <n v="1430517761"/>
    <n v="1427925761"/>
    <b v="0"/>
    <n v="17"/>
    <b v="0"/>
    <x v="1"/>
    <x v="33"/>
    <n v="0.08"/>
    <n v="115.70588235294117"/>
    <x v="2142"/>
    <d v="2015-05-01T22:02:41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x v="0"/>
    <n v="1431771360"/>
    <n v="1427968234"/>
    <b v="0"/>
    <n v="0"/>
    <b v="0"/>
    <x v="0"/>
    <x v="31"/>
    <n v="0"/>
    <n v="0"/>
    <x v="2143"/>
    <d v="2015-05-16T10:16:00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x v="1"/>
    <n v="1430571849"/>
    <n v="1427979849"/>
    <b v="0"/>
    <n v="0"/>
    <b v="0"/>
    <x v="6"/>
    <x v="15"/>
    <n v="0"/>
    <n v="0"/>
    <x v="2144"/>
    <d v="2015-05-02T13:04:09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x v="1"/>
    <x v="1"/>
    <n v="1.26"/>
    <n v="88.74647887323944"/>
    <x v="2145"/>
    <d v="2015-05-02T15:11:49"/>
  </r>
  <r>
    <n v="228"/>
    <s v="Facets of a Geek life"/>
    <s v="I am making a film from one one of my books called facets of a Geek life."/>
    <n v="8000"/>
    <n v="0"/>
    <x v="1"/>
    <x v="1"/>
    <x v="1"/>
    <n v="1433176105"/>
    <n v="1427992105"/>
    <b v="0"/>
    <n v="0"/>
    <b v="0"/>
    <x v="0"/>
    <x v="34"/>
    <n v="0"/>
    <n v="0"/>
    <x v="2146"/>
    <d v="2015-06-01T16:28:25"/>
  </r>
  <r>
    <n v="121"/>
    <s v="MICRO-MISSION"/>
    <s v="NAVY SEALS sent on a Area 51 Top-Secret rescue mission where they are shrunken and injected into an ET body, the immune system mutated."/>
    <n v="3000"/>
    <n v="1"/>
    <x v="2"/>
    <x v="0"/>
    <x v="0"/>
    <n v="1429352160"/>
    <n v="1427993710"/>
    <b v="0"/>
    <n v="1"/>
    <b v="0"/>
    <x v="0"/>
    <x v="31"/>
    <n v="0"/>
    <n v="1"/>
    <x v="2147"/>
    <d v="2015-04-18T10:16:00"/>
  </r>
  <r>
    <n v="2355"/>
    <s v="PriceItUpPlease (Canceled)"/>
    <s v="PriceItUpPlease will be an easy to use website that estimates the amount of your startup costs for that great idea you have!"/>
    <n v="8000"/>
    <n v="55"/>
    <x v="2"/>
    <x v="3"/>
    <x v="3"/>
    <n v="1430604136"/>
    <n v="1428012136"/>
    <b v="0"/>
    <n v="2"/>
    <b v="0"/>
    <x v="3"/>
    <x v="37"/>
    <n v="0.01"/>
    <n v="27.5"/>
    <x v="2148"/>
    <d v="2015-05-02T22:02:16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x v="0"/>
    <n v="1433259293"/>
    <n v="1428075293"/>
    <b v="0"/>
    <n v="9"/>
    <b v="0"/>
    <x v="6"/>
    <x v="13"/>
    <n v="0"/>
    <n v="2.6666666666666665"/>
    <x v="2149"/>
    <d v="2015-06-02T15:34:53"/>
  </r>
  <r>
    <n v="3071"/>
    <s v="The Echo Theatre 2015"/>
    <s v="Anyone can create. They just need a place and an opportunity. The Echo Theatre (Provo) provides that opportunity."/>
    <n v="12000"/>
    <n v="7173"/>
    <x v="1"/>
    <x v="0"/>
    <x v="0"/>
    <n v="1429595940"/>
    <n v="1428082481"/>
    <b v="0"/>
    <n v="117"/>
    <b v="0"/>
    <x v="6"/>
    <x v="13"/>
    <n v="0.6"/>
    <n v="61.307692307692307"/>
    <x v="2150"/>
    <d v="2015-04-21T05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x v="0"/>
    <x v="22"/>
    <n v="1.19"/>
    <n v="103.04347826086956"/>
    <x v="2151"/>
    <d v="2015-04-30T15:2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2"/>
    <x v="2"/>
    <n v="1430693460"/>
    <n v="1428087153"/>
    <b v="0"/>
    <n v="17"/>
    <b v="1"/>
    <x v="6"/>
    <x v="15"/>
    <n v="1.63"/>
    <n v="95.588235294117652"/>
    <x v="2152"/>
    <d v="2015-05-03T22:51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x v="6"/>
    <x v="29"/>
    <n v="1"/>
    <n v="83.333333333333329"/>
    <x v="2153"/>
    <d v="2015-05-18T20:58:47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x v="6"/>
    <x v="13"/>
    <n v="1.8"/>
    <n v="54"/>
    <x v="2154"/>
    <d v="2015-04-25T05:11:2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x v="0"/>
    <x v="22"/>
    <n v="1.67"/>
    <n v="59.464285714285715"/>
    <x v="2155"/>
    <d v="2015-04-28T00:00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x v="0"/>
    <n v="1430877843"/>
    <n v="1428285843"/>
    <b v="0"/>
    <n v="0"/>
    <b v="0"/>
    <x v="0"/>
    <x v="2"/>
    <n v="0"/>
    <n v="0"/>
    <x v="2156"/>
    <d v="2015-05-06T02:04:03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x v="3"/>
    <x v="25"/>
    <n v="1.06"/>
    <n v="174.02631578947367"/>
    <x v="2157"/>
    <d v="2015-05-31T15:24:3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x v="0"/>
    <n v="1430851680"/>
    <n v="1428340931"/>
    <b v="0"/>
    <n v="6"/>
    <b v="0"/>
    <x v="6"/>
    <x v="13"/>
    <n v="0.12"/>
    <n v="78.333333333333329"/>
    <x v="2158"/>
    <d v="2015-05-05T18:48:00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x v="1"/>
    <n v="1431298860"/>
    <n v="1428341985"/>
    <b v="0"/>
    <n v="2"/>
    <b v="0"/>
    <x v="2"/>
    <x v="4"/>
    <n v="0.01"/>
    <n v="16"/>
    <x v="2159"/>
    <d v="2015-05-10T23:01:00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x v="6"/>
    <x v="15"/>
    <n v="1.04"/>
    <n v="186.07142857142858"/>
    <x v="2160"/>
    <d v="2015-05-02T21:00:00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x v="6"/>
    <x v="15"/>
    <n v="1.19"/>
    <n v="27.5"/>
    <x v="2161"/>
    <d v="2015-05-07T10:09:5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x v="6"/>
    <x v="29"/>
    <n v="1.01"/>
    <n v="162.7741935483871"/>
    <x v="2162"/>
    <d v="2015-05-07T14:01:0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x v="0"/>
    <n v="1433603552"/>
    <n v="1428419552"/>
    <b v="0"/>
    <n v="0"/>
    <b v="0"/>
    <x v="3"/>
    <x v="37"/>
    <n v="0"/>
    <n v="0"/>
    <x v="2163"/>
    <d v="2015-06-06T15:12:3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x v="0"/>
    <x v="0"/>
    <n v="1.01"/>
    <n v="146.65217391304347"/>
    <x v="216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x v="0"/>
    <x v="0"/>
    <n v="1.03"/>
    <n v="109.1875"/>
    <x v="2165"/>
    <d v="2015-05-08T22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x v="1"/>
    <x v="1"/>
    <n v="1.07"/>
    <n v="107.07142857142857"/>
    <x v="2166"/>
    <d v="2015-05-07T18:12:22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x v="6"/>
    <x v="15"/>
    <n v="1.01"/>
    <n v="18.272727272727273"/>
    <x v="2167"/>
    <d v="2015-04-29T23:00:00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x v="0"/>
    <n v="1431046356"/>
    <n v="1428454356"/>
    <b v="0"/>
    <n v="1"/>
    <b v="0"/>
    <x v="1"/>
    <x v="33"/>
    <n v="0"/>
    <n v="1"/>
    <x v="2168"/>
    <d v="2015-05-08T00:52:36"/>
  </r>
  <r>
    <n v="734"/>
    <s v="Sideswiped"/>
    <s v="Sideswiped is my story of growing in and trusting God through the mess and mysteries of life."/>
    <n v="8500"/>
    <n v="10670"/>
    <x v="0"/>
    <x v="2"/>
    <x v="2"/>
    <n v="1431147600"/>
    <n v="1428465420"/>
    <b v="0"/>
    <n v="57"/>
    <b v="1"/>
    <x v="2"/>
    <x v="14"/>
    <n v="1.26"/>
    <n v="187.19298245614036"/>
    <x v="2169"/>
    <d v="2015-05-09T05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4"/>
    <x v="4"/>
    <n v="1432479600"/>
    <n v="1428507409"/>
    <b v="0"/>
    <n v="1"/>
    <b v="0"/>
    <x v="3"/>
    <x v="37"/>
    <n v="0"/>
    <n v="10"/>
    <x v="2170"/>
    <d v="2015-05-24T15:00:00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x v="6"/>
    <x v="15"/>
    <n v="1.36"/>
    <n v="46.420454545454547"/>
    <x v="2171"/>
    <d v="2015-04-29T17:51:0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x v="6"/>
    <x v="15"/>
    <n v="1.01"/>
    <n v="310"/>
    <x v="2172"/>
    <d v="2015-05-09T20:47:2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x v="0"/>
    <n v="1433723033"/>
    <n v="1428539033"/>
    <b v="0"/>
    <n v="39"/>
    <b v="0"/>
    <x v="6"/>
    <x v="15"/>
    <n v="0.32"/>
    <n v="60.666666666666664"/>
    <x v="2173"/>
    <d v="2015-06-08T00:23:53"/>
  </r>
  <r>
    <n v="3733"/>
    <s v="laughter in the hood"/>
    <s v="want to donate tickets to residents who live in the community that cant afford the 35.00 price of ticket"/>
    <n v="1500"/>
    <n v="0"/>
    <x v="1"/>
    <x v="0"/>
    <x v="0"/>
    <n v="1429396200"/>
    <n v="1428539708"/>
    <b v="0"/>
    <n v="0"/>
    <b v="0"/>
    <x v="6"/>
    <x v="15"/>
    <n v="0"/>
    <n v="0"/>
    <x v="2174"/>
    <d v="2015-04-18T22:3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x v="3"/>
    <x v="7"/>
    <n v="1.1599999999999999"/>
    <n v="307.20212765957444"/>
    <x v="2175"/>
    <d v="2015-06-05T21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x v="3"/>
    <x v="21"/>
    <n v="1.06"/>
    <n v="45.94202898550725"/>
    <x v="2176"/>
    <d v="2015-06-08T03:51:1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x v="6"/>
    <x v="15"/>
    <n v="1.08"/>
    <n v="25.25"/>
    <x v="2177"/>
    <d v="2015-05-09T09:35: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x v="6"/>
    <x v="15"/>
    <n v="1.1499999999999999"/>
    <n v="18.770491803278688"/>
    <x v="2178"/>
    <d v="2015-04-23T12:50:4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x v="6"/>
    <x v="29"/>
    <n v="1.03"/>
    <n v="175.51020408163265"/>
    <x v="2179"/>
    <d v="2015-05-09T03:59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x v="0"/>
    <n v="1429632822"/>
    <n v="1428596022"/>
    <b v="0"/>
    <n v="0"/>
    <b v="0"/>
    <x v="3"/>
    <x v="37"/>
    <n v="0"/>
    <n v="0"/>
    <x v="2180"/>
    <d v="2015-04-21T16:13:42"/>
  </r>
  <r>
    <n v="3854"/>
    <s v="The Case Of Soghomon Tehlirian"/>
    <s v="A play dedicated to the 100th anniversary of the Armenian Genocide."/>
    <n v="11000"/>
    <n v="1788"/>
    <x v="1"/>
    <x v="0"/>
    <x v="0"/>
    <n v="1431206058"/>
    <n v="1428614058"/>
    <b v="0"/>
    <n v="20"/>
    <b v="0"/>
    <x v="6"/>
    <x v="15"/>
    <n v="0.16"/>
    <n v="89.4"/>
    <x v="2181"/>
    <d v="2015-05-09T21:14: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x v="0"/>
    <n v="1431283530"/>
    <n v="1428691530"/>
    <b v="0"/>
    <n v="3"/>
    <b v="0"/>
    <x v="6"/>
    <x v="29"/>
    <n v="0.06"/>
    <n v="18.333333333333332"/>
    <x v="2182"/>
    <d v="2015-05-10T18:45:3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x v="5"/>
    <x v="11"/>
    <n v="1.32"/>
    <n v="105.44"/>
    <x v="2183"/>
    <d v="2015-06-09T20:10:05"/>
  </r>
  <r>
    <n v="2507"/>
    <s v="Help Cafe Talavera get a New Kitchen!"/>
    <s v="Unique dishes for a unique city!."/>
    <n v="42850"/>
    <n v="0"/>
    <x v="1"/>
    <x v="0"/>
    <x v="0"/>
    <n v="1431308704"/>
    <n v="1428716704"/>
    <b v="0"/>
    <n v="0"/>
    <b v="0"/>
    <x v="7"/>
    <x v="38"/>
    <n v="0"/>
    <n v="0"/>
    <x v="2184"/>
    <d v="2015-05-11T01:45:04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x v="6"/>
    <x v="15"/>
    <n v="2.11"/>
    <n v="29.068965517241381"/>
    <x v="2185"/>
    <d v="2015-05-08T20:05:00"/>
  </r>
  <r>
    <n v="226"/>
    <s v="MAGGIE Film"/>
    <s v="A TRUE STORY OF DOMESTIC VILOLENCE THAT SEEKS TO OFFER THE VIEWER OUTLEST OF SUPPORT."/>
    <n v="29000"/>
    <n v="250"/>
    <x v="1"/>
    <x v="1"/>
    <x v="1"/>
    <n v="1433064540"/>
    <n v="1428854344"/>
    <b v="0"/>
    <n v="2"/>
    <b v="0"/>
    <x v="0"/>
    <x v="34"/>
    <n v="0.01"/>
    <n v="125"/>
    <x v="2186"/>
    <d v="2015-05-31T09:29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x v="6"/>
    <x v="15"/>
    <n v="2.21"/>
    <n v="61.388888888888886"/>
    <x v="2187"/>
    <d v="2015-05-13T01:37:17"/>
  </r>
  <r>
    <n v="3103"/>
    <s v="Professional Venue for local artists!!"/>
    <s v="Creating a place for local artists to perform, at substantially less cost for them"/>
    <n v="4100"/>
    <n v="11"/>
    <x v="1"/>
    <x v="0"/>
    <x v="0"/>
    <n v="1434080706"/>
    <n v="1428896706"/>
    <b v="0"/>
    <n v="2"/>
    <b v="0"/>
    <x v="6"/>
    <x v="13"/>
    <n v="0"/>
    <n v="5.5"/>
    <x v="2188"/>
    <d v="2015-06-12T03:45:0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x v="6"/>
    <x v="15"/>
    <n v="2.42"/>
    <n v="24.2"/>
    <x v="2189"/>
    <d v="2015-06-12T14:54:16"/>
  </r>
  <r>
    <n v="2402"/>
    <s v="Cupcake Truck Unite"/>
    <s v="Small town, delicious treats, and a mobile truck"/>
    <n v="12000"/>
    <n v="52"/>
    <x v="1"/>
    <x v="0"/>
    <x v="0"/>
    <n v="1431533931"/>
    <n v="1428941931"/>
    <b v="0"/>
    <n v="1"/>
    <b v="0"/>
    <x v="7"/>
    <x v="27"/>
    <n v="0"/>
    <n v="52"/>
    <x v="2190"/>
    <d v="2015-05-13T16:18:51"/>
  </r>
  <r>
    <n v="452"/>
    <s v="Lost in the Shadows"/>
    <s v="A man must find his way out of the depths of the shadows by using the aid of a little girl."/>
    <n v="750"/>
    <n v="480"/>
    <x v="1"/>
    <x v="0"/>
    <x v="0"/>
    <n v="1431536015"/>
    <n v="1428944015"/>
    <b v="0"/>
    <n v="12"/>
    <b v="0"/>
    <x v="0"/>
    <x v="2"/>
    <n v="0.64"/>
    <n v="40"/>
    <x v="2191"/>
    <d v="2015-05-13T16:53:35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x v="1"/>
    <n v="1431547468"/>
    <n v="1428955468"/>
    <b v="0"/>
    <n v="1"/>
    <b v="0"/>
    <x v="4"/>
    <x v="9"/>
    <n v="0.01"/>
    <n v="25"/>
    <x v="2192"/>
    <d v="2015-05-13T20:04:28"/>
  </r>
  <r>
    <n v="2910"/>
    <s v="Strive"/>
    <s v="Free drama, dance and singing workshops for disadvantaged young people to inspire, create and help them follow their dreams."/>
    <n v="30000"/>
    <n v="1"/>
    <x v="1"/>
    <x v="1"/>
    <x v="1"/>
    <n v="1434139887"/>
    <n v="1428955887"/>
    <b v="0"/>
    <n v="1"/>
    <b v="0"/>
    <x v="6"/>
    <x v="15"/>
    <n v="0"/>
    <n v="1"/>
    <x v="2193"/>
    <d v="2015-06-12T20:11:27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x v="0"/>
    <n v="1431549912"/>
    <n v="1428957912"/>
    <b v="0"/>
    <n v="1"/>
    <b v="0"/>
    <x v="6"/>
    <x v="15"/>
    <n v="0"/>
    <n v="3"/>
    <x v="2194"/>
    <d v="2015-05-13T20:45:12"/>
  </r>
  <r>
    <n v="1559"/>
    <s v="North Cascades Bigfoot Photo Expedition"/>
    <s v="The goal of this project is to provide scientific evidence of bigfoot in the North Cascades."/>
    <n v="15000"/>
    <n v="50"/>
    <x v="1"/>
    <x v="0"/>
    <x v="0"/>
    <n v="1430270199"/>
    <n v="1428974199"/>
    <b v="0"/>
    <n v="1"/>
    <b v="0"/>
    <x v="5"/>
    <x v="40"/>
    <n v="0"/>
    <n v="50"/>
    <x v="2195"/>
    <d v="2015-04-29T01:16:39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x v="3"/>
    <x v="21"/>
    <n v="1.28"/>
    <n v="63.87"/>
    <x v="2196"/>
    <d v="2015-05-14T12:55:2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x v="0"/>
    <n v="1432917394"/>
    <n v="1429029394"/>
    <b v="0"/>
    <n v="0"/>
    <b v="0"/>
    <x v="6"/>
    <x v="15"/>
    <n v="0"/>
    <n v="0"/>
    <x v="2197"/>
    <d v="2015-05-29T16:36:34"/>
  </r>
  <r>
    <n v="624"/>
    <s v="NeedSomeLoven.com (Canceled)"/>
    <s v="I am designing a fun, high tech dating website, with over 25 cool features. It is innovate as well as user friendly."/>
    <n v="5000"/>
    <n v="0"/>
    <x v="2"/>
    <x v="0"/>
    <x v="0"/>
    <n v="1431647041"/>
    <n v="1429055041"/>
    <b v="0"/>
    <n v="0"/>
    <b v="0"/>
    <x v="3"/>
    <x v="37"/>
    <n v="0"/>
    <n v="0"/>
    <x v="2198"/>
    <d v="2015-05-14T23:44:01"/>
  </r>
  <r>
    <n v="1152"/>
    <s v="Peruvian King Food Truck"/>
    <s v="Peruvian food truck with an LA twist."/>
    <n v="16000"/>
    <n v="911"/>
    <x v="1"/>
    <x v="0"/>
    <x v="0"/>
    <n v="1431709312"/>
    <n v="1429117312"/>
    <b v="0"/>
    <n v="15"/>
    <b v="0"/>
    <x v="7"/>
    <x v="27"/>
    <n v="0.06"/>
    <n v="60.733333333333334"/>
    <x v="2199"/>
    <d v="2015-05-15T17:01:5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2"/>
    <x v="2"/>
    <n v="1433131140"/>
    <n v="1429120908"/>
    <b v="0"/>
    <n v="11"/>
    <b v="1"/>
    <x v="6"/>
    <x v="15"/>
    <n v="1.1000000000000001"/>
    <n v="199.18181818181819"/>
    <x v="2200"/>
    <d v="2015-06-01T03:59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x v="0"/>
    <n v="1431717268"/>
    <n v="1429125268"/>
    <b v="0"/>
    <n v="1"/>
    <b v="0"/>
    <x v="6"/>
    <x v="15"/>
    <n v="0"/>
    <n v="5"/>
    <x v="2201"/>
    <d v="2015-05-15T19:14:2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x v="1"/>
    <x v="20"/>
    <n v="2"/>
    <n v="10"/>
    <x v="2202"/>
    <d v="2015-05-15T19:49:3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x v="5"/>
    <x v="11"/>
    <n v="1.04"/>
    <n v="130.15714285714284"/>
    <x v="2203"/>
    <d v="2015-05-17T18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x v="0"/>
    <n v="1433043623"/>
    <n v="1429155623"/>
    <b v="0"/>
    <n v="28"/>
    <b v="0"/>
    <x v="0"/>
    <x v="31"/>
    <n v="0.11"/>
    <n v="46.178571428571431"/>
    <x v="2204"/>
    <d v="2015-05-31T03:40:2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x v="0"/>
    <n v="1431745200"/>
    <n v="1429170603"/>
    <b v="0"/>
    <n v="2"/>
    <b v="0"/>
    <x v="7"/>
    <x v="27"/>
    <n v="0.01"/>
    <n v="25.5"/>
    <x v="2205"/>
    <d v="2015-05-16T03:00:00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x v="1"/>
    <x v="20"/>
    <n v="1.1499999999999999"/>
    <n v="31.054054054054053"/>
    <x v="2206"/>
    <d v="2015-05-17T15:31:1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x v="0"/>
    <n v="1434309540"/>
    <n v="1429287900"/>
    <b v="0"/>
    <n v="7"/>
    <b v="0"/>
    <x v="6"/>
    <x v="13"/>
    <n v="0"/>
    <n v="92.142857142857139"/>
    <x v="2207"/>
    <d v="2015-06-14T19:1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x v="0"/>
    <n v="1433178060"/>
    <n v="1429290060"/>
    <b v="0"/>
    <n v="5"/>
    <b v="0"/>
    <x v="3"/>
    <x v="25"/>
    <n v="0"/>
    <n v="45.2"/>
    <x v="2208"/>
    <d v="2015-06-01T17:01:00"/>
  </r>
  <r>
    <n v="2854"/>
    <s v="Ultimate Political Selfie!"/>
    <s v="Almost Random Theatre's play about a candidate - with no policies - who is seeking election in May 2015"/>
    <n v="1000"/>
    <n v="417"/>
    <x v="1"/>
    <x v="1"/>
    <x v="1"/>
    <n v="1431018719"/>
    <n v="1429290719"/>
    <b v="0"/>
    <n v="14"/>
    <b v="0"/>
    <x v="6"/>
    <x v="15"/>
    <n v="0.42"/>
    <n v="29.785714285714285"/>
    <x v="2209"/>
    <d v="2015-05-07T17:11:5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x v="1"/>
    <x v="1"/>
    <n v="1.32"/>
    <n v="75.11363636363636"/>
    <x v="2210"/>
    <d v="2015-06-08T03:50:00"/>
  </r>
  <r>
    <n v="3942"/>
    <s v="Epic Proportions"/>
    <s v="In the 30's, two brothers, Benny and Phil, who go to the Arizona desert to be extras in a huge Biblical epic. Riotous comedy!"/>
    <n v="1200"/>
    <n v="0"/>
    <x v="1"/>
    <x v="0"/>
    <x v="0"/>
    <n v="1434490914"/>
    <n v="1429306914"/>
    <b v="0"/>
    <n v="0"/>
    <b v="0"/>
    <x v="6"/>
    <x v="15"/>
    <n v="0"/>
    <n v="0"/>
    <x v="2211"/>
    <d v="2015-06-16T21:41:5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x v="0"/>
    <x v="0"/>
    <n v="1.02"/>
    <n v="119.99298245614035"/>
    <x v="2212"/>
    <d v="2015-06-01T02:2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x v="0"/>
    <x v="0"/>
    <n v="1"/>
    <n v="71.428571428571431"/>
    <x v="2213"/>
    <d v="2015-05-08T00:52:5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x v="0"/>
    <n v="1433298676"/>
    <n v="1429410676"/>
    <b v="0"/>
    <n v="118"/>
    <b v="0"/>
    <x v="7"/>
    <x v="27"/>
    <n v="0.11"/>
    <n v="72.762711864406782"/>
    <x v="2214"/>
    <d v="2015-06-03T02:31: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3"/>
    <x v="3"/>
    <n v="1434633191"/>
    <n v="1429449191"/>
    <b v="0"/>
    <n v="5"/>
    <b v="0"/>
    <x v="0"/>
    <x v="31"/>
    <n v="0"/>
    <n v="28"/>
    <x v="2215"/>
    <d v="2015-06-18T13:13: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x v="0"/>
    <n v="1432069249"/>
    <n v="1429477249"/>
    <b v="0"/>
    <n v="8"/>
    <b v="0"/>
    <x v="3"/>
    <x v="30"/>
    <n v="0.47"/>
    <n v="29.625"/>
    <x v="2216"/>
    <d v="2015-05-19T21:00:4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2"/>
    <x v="2"/>
    <n v="1434670397"/>
    <n v="1429486397"/>
    <b v="0"/>
    <n v="7"/>
    <b v="1"/>
    <x v="0"/>
    <x v="0"/>
    <n v="1.28"/>
    <n v="183.28571428571428"/>
    <x v="2217"/>
    <d v="2015-06-18T23:33:17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x v="0"/>
    <n v="1432101855"/>
    <n v="1429509855"/>
    <b v="0"/>
    <n v="292"/>
    <b v="0"/>
    <x v="8"/>
    <x v="39"/>
    <n v="0.09"/>
    <n v="29.236301369863014"/>
    <x v="2218"/>
    <d v="2015-05-20T06:04:15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x v="1"/>
    <n v="1432142738"/>
    <n v="1429550738"/>
    <b v="0"/>
    <n v="0"/>
    <b v="0"/>
    <x v="0"/>
    <x v="2"/>
    <n v="0"/>
    <n v="0"/>
    <x v="2219"/>
    <d v="2015-05-20T17:25:3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x v="1"/>
    <n v="1431298740"/>
    <n v="1429558756"/>
    <b v="0"/>
    <n v="27"/>
    <b v="0"/>
    <x v="6"/>
    <x v="15"/>
    <n v="0.36"/>
    <n v="33.666666666666664"/>
    <x v="2220"/>
    <d v="2015-05-10T22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x v="0"/>
    <n v="1432151326"/>
    <n v="1429559326"/>
    <b v="0"/>
    <n v="14"/>
    <b v="0"/>
    <x v="6"/>
    <x v="13"/>
    <n v="0.04"/>
    <n v="56.785714285714285"/>
    <x v="2221"/>
    <d v="2015-05-20T19:48:46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x v="0"/>
    <n v="1431728242"/>
    <n v="1429568242"/>
    <b v="0"/>
    <n v="0"/>
    <b v="0"/>
    <x v="0"/>
    <x v="31"/>
    <n v="0"/>
    <n v="0"/>
    <x v="2222"/>
    <d v="2015-05-15T22:17:2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x v="0"/>
    <x v="0"/>
    <n v="1.23"/>
    <n v="99.860335195530723"/>
    <x v="2223"/>
    <d v="2015-05-20T22:39:5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x v="3"/>
    <x v="7"/>
    <n v="4.7300000000000004"/>
    <n v="278.39411764705881"/>
    <x v="2224"/>
    <d v="2015-05-31T01:42:58"/>
  </r>
  <r>
    <n v="2872"/>
    <s v="Loud Arts"/>
    <s v="Local Theatre group in Loudoun County, Virginia. Looking for funds to start producing shows!"/>
    <n v="3000"/>
    <n v="0"/>
    <x v="1"/>
    <x v="0"/>
    <x v="0"/>
    <n v="1434768438"/>
    <n v="1429584438"/>
    <b v="0"/>
    <n v="0"/>
    <b v="0"/>
    <x v="6"/>
    <x v="15"/>
    <n v="0"/>
    <n v="0"/>
    <x v="2225"/>
    <d v="2015-06-20T02:47:1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x v="0"/>
    <n v="1432178810"/>
    <n v="1429586810"/>
    <b v="0"/>
    <n v="3"/>
    <b v="0"/>
    <x v="2"/>
    <x v="4"/>
    <n v="0.04"/>
    <n v="59"/>
    <x v="2226"/>
    <d v="2015-05-21T03:26:50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x v="0"/>
    <n v="1433336895"/>
    <n v="1429621695"/>
    <b v="0"/>
    <n v="3"/>
    <b v="0"/>
    <x v="0"/>
    <x v="31"/>
    <n v="0.03"/>
    <n v="13.333333333333334"/>
    <x v="2227"/>
    <d v="2015-06-03T13:08:1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x v="1"/>
    <n v="1432223125"/>
    <n v="1429631125"/>
    <b v="0"/>
    <n v="4"/>
    <b v="0"/>
    <x v="3"/>
    <x v="25"/>
    <n v="0"/>
    <n v="26.5"/>
    <x v="2228"/>
    <d v="2015-05-21T15:45:2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x v="3"/>
    <x v="21"/>
    <n v="1.46"/>
    <n v="47.058064516129029"/>
    <x v="2229"/>
    <d v="2015-05-21T17:56:28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x v="3"/>
    <x v="7"/>
    <n v="1.27"/>
    <n v="62.8"/>
    <x v="2230"/>
    <d v="2015-05-24T20:29:3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2"/>
    <x v="2"/>
    <n v="1432694700"/>
    <n v="1429651266"/>
    <b v="0"/>
    <n v="74"/>
    <b v="1"/>
    <x v="6"/>
    <x v="15"/>
    <n v="1.08"/>
    <n v="46.891891891891895"/>
    <x v="2231"/>
    <d v="2015-05-27T02:45:0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x v="3"/>
    <n v="1432272300"/>
    <n v="1429655318"/>
    <b v="0"/>
    <n v="0"/>
    <b v="0"/>
    <x v="2"/>
    <x v="35"/>
    <n v="0"/>
    <n v="0"/>
    <x v="2232"/>
    <d v="2015-05-22T05:25:00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x v="0"/>
    <n v="1432248478"/>
    <n v="1429656478"/>
    <b v="1"/>
    <n v="185"/>
    <b v="0"/>
    <x v="5"/>
    <x v="11"/>
    <n v="0.24"/>
    <n v="51.227027027027027"/>
    <x v="2233"/>
    <d v="2015-05-21T22:47:5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x v="1"/>
    <n v="1432299600"/>
    <n v="1429707729"/>
    <b v="0"/>
    <n v="25"/>
    <b v="0"/>
    <x v="3"/>
    <x v="30"/>
    <n v="0.03"/>
    <n v="106.8"/>
    <x v="2234"/>
    <d v="2015-05-22T13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7"/>
    <x v="7"/>
    <n v="1432314209"/>
    <n v="1429722209"/>
    <b v="0"/>
    <n v="100"/>
    <b v="1"/>
    <x v="6"/>
    <x v="15"/>
    <n v="1.01"/>
    <n v="1008.24"/>
    <x v="2235"/>
    <d v="2015-05-22T17:03:2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x v="0"/>
    <x v="0"/>
    <n v="1.1000000000000001"/>
    <n v="75.444794952681391"/>
    <x v="2236"/>
    <d v="2015-05-23T21:23:39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x v="0"/>
    <n v="1432437660"/>
    <n v="1429845660"/>
    <b v="0"/>
    <n v="0"/>
    <b v="0"/>
    <x v="6"/>
    <x v="13"/>
    <n v="0"/>
    <n v="0"/>
    <x v="2237"/>
    <d v="2015-05-24T03:21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7"/>
    <x v="7"/>
    <n v="1432455532"/>
    <n v="1429863532"/>
    <b v="0"/>
    <n v="19"/>
    <b v="0"/>
    <x v="6"/>
    <x v="29"/>
    <n v="0.12"/>
    <n v="356.84210526315792"/>
    <x v="2238"/>
    <d v="2015-05-24T08:18:5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x v="6"/>
    <x v="15"/>
    <n v="1.02"/>
    <n v="105.51546391752578"/>
    <x v="2239"/>
    <d v="2015-05-26T03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x v="1"/>
    <x v="20"/>
    <n v="1.02"/>
    <n v="48.61904761904762"/>
    <x v="2240"/>
    <d v="2015-05-18T05:00:00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x v="6"/>
    <x v="15"/>
    <n v="1.03"/>
    <n v="66.129032258064512"/>
    <x v="2241"/>
    <d v="2015-05-31T12:44:5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x v="5"/>
    <x v="11"/>
    <n v="1.1100000000000001"/>
    <n v="25.576923076923077"/>
    <x v="2242"/>
    <d v="2015-06-10T15:04:3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x v="6"/>
    <x v="15"/>
    <n v="1.58"/>
    <n v="79.099999999999994"/>
    <x v="2243"/>
    <d v="2015-05-18T05:59:44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x v="0"/>
    <n v="1432843500"/>
    <n v="1430124509"/>
    <b v="0"/>
    <n v="1"/>
    <b v="0"/>
    <x v="2"/>
    <x v="5"/>
    <n v="0"/>
    <n v="10"/>
    <x v="2244"/>
    <d v="2015-05-28T20:05:0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x v="6"/>
    <x v="13"/>
    <n v="1.03"/>
    <n v="120.16666666666667"/>
    <x v="2245"/>
    <d v="2015-06-11T16:13:0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x v="6"/>
    <x v="15"/>
    <n v="1.03"/>
    <n v="68.666666666666671"/>
    <x v="2246"/>
    <d v="2015-06-01T05:00:00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x v="0"/>
    <n v="1432756039"/>
    <n v="1430164039"/>
    <b v="0"/>
    <n v="0"/>
    <b v="0"/>
    <x v="5"/>
    <x v="40"/>
    <n v="0"/>
    <n v="0"/>
    <x v="2247"/>
    <d v="2015-05-27T19:47:1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3"/>
    <x v="3"/>
    <n v="1432771997"/>
    <n v="1430179997"/>
    <b v="0"/>
    <n v="0"/>
    <b v="0"/>
    <x v="3"/>
    <x v="37"/>
    <n v="0"/>
    <n v="0"/>
    <x v="2248"/>
    <d v="2015-05-28T00:13:1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x v="0"/>
    <n v="1432047989"/>
    <n v="1430233589"/>
    <b v="0"/>
    <n v="0"/>
    <b v="0"/>
    <x v="7"/>
    <x v="27"/>
    <n v="0"/>
    <n v="0"/>
    <x v="2249"/>
    <d v="2015-05-19T15:06:29"/>
  </r>
  <r>
    <n v="3052"/>
    <s v="Funding for a new theater facility in Walker Minnesota"/>
    <s v="To let the arts continue in Walker Minnesota We need a performing arts space and art gallery"/>
    <n v="50000"/>
    <n v="75"/>
    <x v="1"/>
    <x v="0"/>
    <x v="0"/>
    <n v="1432828740"/>
    <n v="1430237094"/>
    <b v="0"/>
    <n v="2"/>
    <b v="0"/>
    <x v="6"/>
    <x v="13"/>
    <n v="0"/>
    <n v="37.5"/>
    <x v="2250"/>
    <d v="2015-05-28T15:59:00"/>
  </r>
  <r>
    <n v="3735"/>
    <s v="Women Beware Women"/>
    <s v="Young Actor's taking on a Jacobean tragedy. Family, betrayal, love, lust, sex and death."/>
    <n v="150"/>
    <n v="20"/>
    <x v="1"/>
    <x v="1"/>
    <x v="1"/>
    <n v="1432831089"/>
    <n v="1430239089"/>
    <b v="0"/>
    <n v="2"/>
    <b v="0"/>
    <x v="6"/>
    <x v="15"/>
    <n v="0.13"/>
    <n v="10"/>
    <x v="2251"/>
    <d v="2015-05-28T16:38:0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x v="0"/>
    <n v="1433093700"/>
    <n v="1430242488"/>
    <b v="0"/>
    <n v="8"/>
    <b v="0"/>
    <x v="6"/>
    <x v="15"/>
    <n v="0.05"/>
    <n v="30"/>
    <x v="2252"/>
    <d v="2015-05-31T17:35:00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x v="3"/>
    <n v="1432873653"/>
    <n v="1430281653"/>
    <b v="0"/>
    <n v="1"/>
    <b v="0"/>
    <x v="4"/>
    <x v="9"/>
    <n v="0"/>
    <n v="5"/>
    <x v="2253"/>
    <d v="2015-05-29T04:27:3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x v="0"/>
    <n v="1432913659"/>
    <n v="1430321659"/>
    <b v="0"/>
    <n v="3"/>
    <b v="0"/>
    <x v="6"/>
    <x v="15"/>
    <n v="0"/>
    <n v="23.333333333333332"/>
    <x v="2254"/>
    <d v="2015-05-29T15:34:1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x v="0"/>
    <n v="1432916235"/>
    <n v="1430324235"/>
    <b v="0"/>
    <n v="41"/>
    <b v="0"/>
    <x v="3"/>
    <x v="25"/>
    <n v="0.04"/>
    <n v="41.585365853658537"/>
    <x v="2255"/>
    <d v="2015-05-29T16:17: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x v="5"/>
    <x v="11"/>
    <n v="1.07"/>
    <n v="65.081300813008127"/>
    <x v="2256"/>
    <d v="2015-06-01T22:42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x v="1"/>
    <n v="1434063600"/>
    <n v="1430405903"/>
    <b v="0"/>
    <n v="7"/>
    <b v="0"/>
    <x v="6"/>
    <x v="15"/>
    <n v="0.12"/>
    <n v="24.714285714285715"/>
    <x v="2257"/>
    <d v="2015-06-11T23:00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x v="6"/>
    <x v="15"/>
    <n v="1"/>
    <n v="31.25"/>
    <x v="2258"/>
    <d v="2015-05-30T20:11:1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x v="6"/>
    <x v="15"/>
    <n v="1.03"/>
    <n v="76.029411764705884"/>
    <x v="2259"/>
    <d v="2015-05-30T20:21:43"/>
  </r>
  <r>
    <n v="1170"/>
    <s v="Its A Rib Thing"/>
    <s v="They are sweet, sticky and incredibly addictive. People are left with a huge smile and a full stomach but still ask for more!!!"/>
    <n v="25000"/>
    <n v="100"/>
    <x v="1"/>
    <x v="1"/>
    <x v="1"/>
    <n v="1433021171"/>
    <n v="1430429171"/>
    <b v="0"/>
    <n v="2"/>
    <b v="0"/>
    <x v="7"/>
    <x v="27"/>
    <n v="0"/>
    <n v="50"/>
    <x v="2260"/>
    <d v="2015-05-30T21:26: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x v="1"/>
    <x v="8"/>
    <n v="1.23"/>
    <n v="54.985074626865675"/>
    <x v="2261"/>
    <d v="2015-06-01T03:59:00"/>
  </r>
  <r>
    <n v="111"/>
    <s v="Judi Dench is Cool in Person"/>
    <s v="Two actors, one bookie and a very bad day.  Judi Dench is Cool in Person is fast, funny and only a little bit nasty."/>
    <n v="3500"/>
    <n v="5410"/>
    <x v="0"/>
    <x v="3"/>
    <x v="3"/>
    <n v="1433059187"/>
    <n v="1430467187"/>
    <b v="0"/>
    <n v="53"/>
    <b v="1"/>
    <x v="0"/>
    <x v="10"/>
    <n v="1.55"/>
    <n v="102.0754716981132"/>
    <x v="2262"/>
    <d v="2015-05-31T07:59:4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x v="5"/>
    <x v="11"/>
    <n v="1.02"/>
    <n v="165.34653465346534"/>
    <x v="2263"/>
    <d v="2015-05-31T14:45:27"/>
  </r>
  <r>
    <n v="3991"/>
    <s v="NTACTheatre - North Texas Actor's Collaborative Theatre"/>
    <s v="North Texas first actor-driven theatre company needs your help"/>
    <n v="500"/>
    <n v="100"/>
    <x v="1"/>
    <x v="0"/>
    <x v="0"/>
    <n v="1433086082"/>
    <n v="1430494082"/>
    <b v="0"/>
    <n v="1"/>
    <b v="0"/>
    <x v="6"/>
    <x v="15"/>
    <n v="0.2"/>
    <n v="100"/>
    <x v="2264"/>
    <d v="2015-05-31T15:28:0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x v="6"/>
    <x v="15"/>
    <n v="1.28"/>
    <n v="82.258064516129039"/>
    <x v="2265"/>
    <d v="2015-05-26T15:32:27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x v="6"/>
    <x v="15"/>
    <n v="1.03"/>
    <n v="66.956521739130437"/>
    <x v="2266"/>
    <d v="2015-05-31T18:32:51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x v="0"/>
    <n v="1435701353"/>
    <n v="1430517353"/>
    <b v="0"/>
    <n v="0"/>
    <b v="0"/>
    <x v="1"/>
    <x v="33"/>
    <n v="0"/>
    <n v="0"/>
    <x v="2267"/>
    <d v="2015-06-30T21:55:5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x v="6"/>
    <x v="15"/>
    <n v="1.55"/>
    <n v="83.142857142857139"/>
    <x v="2268"/>
    <d v="2015-06-03T06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x v="1"/>
    <x v="1"/>
    <n v="1.37"/>
    <n v="70.064102564102569"/>
    <x v="2269"/>
    <d v="2015-06-03T04:3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2"/>
    <x v="2"/>
    <n v="1433206020"/>
    <n v="1430617209"/>
    <b v="0"/>
    <n v="30"/>
    <b v="1"/>
    <x v="1"/>
    <x v="20"/>
    <n v="2.06"/>
    <n v="106.2"/>
    <x v="2270"/>
    <d v="2015-06-02T00:47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x v="1"/>
    <n v="1432328400"/>
    <n v="1430734844"/>
    <b v="0"/>
    <n v="1"/>
    <b v="0"/>
    <x v="6"/>
    <x v="15"/>
    <n v="0.02"/>
    <n v="10"/>
    <x v="2271"/>
    <d v="2015-05-22T2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x v="1"/>
    <n v="1435934795"/>
    <n v="1430750795"/>
    <b v="0"/>
    <n v="4"/>
    <b v="0"/>
    <x v="6"/>
    <x v="15"/>
    <n v="0.02"/>
    <n v="15.75"/>
    <x v="2272"/>
    <d v="2015-07-03T14:46:3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x v="6"/>
    <x v="15"/>
    <n v="1.01"/>
    <n v="36.071428571428569"/>
    <x v="2273"/>
    <d v="2015-06-03T15:04:1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x v="3"/>
    <x v="21"/>
    <n v="1.1200000000000001"/>
    <n v="56"/>
    <x v="2274"/>
    <d v="2015-06-03T15:04:29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x v="6"/>
    <x v="15"/>
    <n v="1.1499999999999999"/>
    <n v="53.230769230769234"/>
    <x v="2275"/>
    <d v="2015-05-17T03:00:00"/>
  </r>
  <r>
    <n v="3107"/>
    <s v="Creating Cabaret"/>
    <s v="When opportunity knocks, we answer!  Help expand the ravishingly talented troupe into a new and exciting market and venue!"/>
    <n v="40000"/>
    <n v="7905"/>
    <x v="1"/>
    <x v="0"/>
    <x v="0"/>
    <n v="1431372751"/>
    <n v="1430767951"/>
    <b v="0"/>
    <n v="29"/>
    <b v="0"/>
    <x v="6"/>
    <x v="13"/>
    <n v="0.2"/>
    <n v="272.58620689655174"/>
    <x v="2276"/>
    <d v="2015-05-11T19:32:31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x v="1"/>
    <x v="23"/>
    <n v="1.05"/>
    <n v="42.724489795918366"/>
    <x v="2277"/>
    <d v="2015-06-04T00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x v="6"/>
    <x v="29"/>
    <n v="1.03"/>
    <n v="172.23333333333332"/>
    <x v="2278"/>
    <d v="2015-06-03T00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x v="0"/>
    <n v="1433395560"/>
    <n v="1430803560"/>
    <b v="0"/>
    <n v="42"/>
    <b v="0"/>
    <x v="3"/>
    <x v="30"/>
    <n v="0.59"/>
    <n v="70.595238095238102"/>
    <x v="2279"/>
    <d v="2015-06-04T05:26:00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x v="6"/>
    <x v="15"/>
    <n v="1"/>
    <n v="38.589743589743591"/>
    <x v="2280"/>
    <d v="2015-06-04T12:59:53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x v="0"/>
    <n v="1433443151"/>
    <n v="1430851151"/>
    <b v="0"/>
    <n v="2"/>
    <b v="0"/>
    <x v="0"/>
    <x v="34"/>
    <n v="0"/>
    <n v="30"/>
    <x v="2281"/>
    <d v="2015-06-04T18:39:1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x v="0"/>
    <n v="1435730400"/>
    <n v="1430855315"/>
    <b v="0"/>
    <n v="3"/>
    <b v="0"/>
    <x v="1"/>
    <x v="33"/>
    <n v="7.0000000000000007E-2"/>
    <n v="216.66666666666666"/>
    <x v="2282"/>
    <d v="2015-07-01T06:00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x v="0"/>
    <n v="1432195375"/>
    <n v="1430899375"/>
    <b v="0"/>
    <n v="2"/>
    <b v="0"/>
    <x v="0"/>
    <x v="2"/>
    <n v="0"/>
    <n v="1"/>
    <x v="2283"/>
    <d v="2015-05-21T08:02:55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x v="1"/>
    <x v="1"/>
    <n v="1.1200000000000001"/>
    <n v="73.907284768211923"/>
    <x v="2284"/>
    <d v="2015-06-05T11:47:56"/>
  </r>
  <r>
    <n v="2356"/>
    <s v="HardstyleUnited.com (Canceled)"/>
    <s v="HardstyleUnited.com The Global Hardstyle community. Your Hardstyle community."/>
    <n v="10000"/>
    <n v="0"/>
    <x v="2"/>
    <x v="4"/>
    <x v="4"/>
    <n v="1433530104"/>
    <n v="1430938104"/>
    <b v="0"/>
    <n v="0"/>
    <b v="0"/>
    <x v="3"/>
    <x v="37"/>
    <n v="0"/>
    <n v="0"/>
    <x v="2285"/>
    <d v="2015-06-05T18:48:24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x v="0"/>
    <n v="1434827173"/>
    <n v="1430939173"/>
    <b v="0"/>
    <n v="3"/>
    <b v="0"/>
    <x v="2"/>
    <x v="4"/>
    <n v="0.02"/>
    <n v="50"/>
    <x v="2286"/>
    <d v="2015-06-20T19:06:13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x v="5"/>
    <x v="11"/>
    <n v="1.05"/>
    <n v="118.73873873873873"/>
    <x v="2287"/>
    <d v="2015-06-08T04:00:00"/>
  </r>
  <r>
    <n v="636"/>
    <s v="Keto Advice (Canceled)"/>
    <s v="With no central location for keto knowledge, keto advice will be a community run knowledge base."/>
    <n v="2000"/>
    <n v="4"/>
    <x v="2"/>
    <x v="1"/>
    <x v="1"/>
    <n v="1433587620"/>
    <n v="1430996150"/>
    <b v="0"/>
    <n v="1"/>
    <b v="0"/>
    <x v="3"/>
    <x v="37"/>
    <n v="0"/>
    <n v="4"/>
    <x v="2288"/>
    <d v="2015-06-06T10:47:00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x v="6"/>
    <x v="15"/>
    <n v="1.06"/>
    <n v="60.285714285714285"/>
    <x v="2289"/>
    <d v="2015-07-01T06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x v="1"/>
    <n v="1433685354"/>
    <n v="1431093354"/>
    <b v="0"/>
    <n v="1"/>
    <b v="0"/>
    <x v="6"/>
    <x v="29"/>
    <n v="0.01"/>
    <n v="50"/>
    <x v="2290"/>
    <d v="2015-06-07T13:55:5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x v="1"/>
    <n v="1436297180"/>
    <n v="1431113180"/>
    <b v="0"/>
    <n v="5"/>
    <b v="0"/>
    <x v="6"/>
    <x v="15"/>
    <n v="0.2"/>
    <n v="34"/>
    <x v="2291"/>
    <d v="2015-07-07T19:26:20"/>
  </r>
  <r>
    <n v="2944"/>
    <s v="Guardian Theatre, Arts in Education Theatre"/>
    <s v="Our vision: build and operate a Theater Arts Center for south-central Washington state in Goldendale."/>
    <n v="10000"/>
    <n v="100"/>
    <x v="1"/>
    <x v="0"/>
    <x v="0"/>
    <n v="1433714198"/>
    <n v="1431122198"/>
    <b v="0"/>
    <n v="1"/>
    <b v="0"/>
    <x v="6"/>
    <x v="13"/>
    <n v="0.01"/>
    <n v="100"/>
    <x v="2292"/>
    <d v="2015-06-07T21:56:38"/>
  </r>
  <r>
    <n v="1210"/>
    <s v="Det Andra GÃ¶teborg"/>
    <s v="En fotobok om livet i det enda andra GÃ¶teborg i vÃ¤rlden"/>
    <n v="20000"/>
    <n v="50863"/>
    <x v="0"/>
    <x v="7"/>
    <x v="7"/>
    <n v="1433106000"/>
    <n v="1431124572"/>
    <b v="0"/>
    <n v="103"/>
    <b v="1"/>
    <x v="5"/>
    <x v="11"/>
    <n v="2.54"/>
    <n v="493.81553398058253"/>
    <x v="2293"/>
    <d v="2015-05-31T2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x v="6"/>
    <x v="15"/>
    <n v="1.54"/>
    <n v="110.86538461538461"/>
    <x v="2294"/>
    <d v="2015-05-31T06:59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x v="3"/>
    <n v="1436506726"/>
    <n v="1431322726"/>
    <b v="0"/>
    <n v="0"/>
    <b v="0"/>
    <x v="0"/>
    <x v="34"/>
    <n v="0"/>
    <n v="0"/>
    <x v="2295"/>
    <d v="2015-07-10T05:38:4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x v="0"/>
    <n v="1433988000"/>
    <n v="1431353337"/>
    <b v="0"/>
    <n v="13"/>
    <b v="0"/>
    <x v="0"/>
    <x v="31"/>
    <n v="0.06"/>
    <n v="106.69230769230769"/>
    <x v="2296"/>
    <d v="2015-06-11T02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x v="6"/>
    <x v="15"/>
    <n v="1.04"/>
    <n v="81.125925925925927"/>
    <x v="2297"/>
    <d v="2015-06-12T02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x v="0"/>
    <n v="1436544332"/>
    <n v="1431360332"/>
    <b v="0"/>
    <n v="0"/>
    <b v="0"/>
    <x v="0"/>
    <x v="34"/>
    <n v="0"/>
    <n v="0"/>
    <x v="2298"/>
    <d v="2015-07-10T16:05:3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x v="6"/>
    <x v="15"/>
    <n v="1.0900000000000001"/>
    <n v="26.536585365853657"/>
    <x v="2299"/>
    <d v="2015-06-10T19:27:24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x v="0"/>
    <n v="1434847859"/>
    <n v="1431391859"/>
    <b v="0"/>
    <n v="5"/>
    <b v="0"/>
    <x v="0"/>
    <x v="34"/>
    <n v="0.4"/>
    <n v="80.2"/>
    <x v="2300"/>
    <d v="2015-06-21T00:50:59"/>
  </r>
  <r>
    <n v="3900"/>
    <s v="HUB Theatre Group presents John Logan's RED"/>
    <s v="HUB Theatre Group collaborates with local artists to present John Logan's RED to the community."/>
    <n v="2500"/>
    <n v="135"/>
    <x v="1"/>
    <x v="0"/>
    <x v="0"/>
    <n v="1433988791"/>
    <n v="1431396791"/>
    <b v="0"/>
    <n v="5"/>
    <b v="0"/>
    <x v="6"/>
    <x v="15"/>
    <n v="0.05"/>
    <n v="27"/>
    <x v="2301"/>
    <d v="2015-06-11T02:13:1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0"/>
    <x v="4"/>
    <n v="1433996746"/>
    <n v="1431404746"/>
    <b v="1"/>
    <n v="729"/>
    <b v="1"/>
    <x v="3"/>
    <x v="7"/>
    <n v="2.0099999999999998"/>
    <n v="220.74074074074073"/>
    <x v="2302"/>
    <d v="2015-06-11T04:25:46"/>
  </r>
  <r>
    <n v="2001"/>
    <s v="Nuimo: Seamless Smart Home Interface"/>
    <s v="Nuimo is a universal controller for the internet of things. Control your music, lights, locks and more."/>
    <n v="55000"/>
    <n v="210171"/>
    <x v="0"/>
    <x v="10"/>
    <x v="4"/>
    <n v="1434139200"/>
    <n v="1431406916"/>
    <b v="1"/>
    <n v="1637"/>
    <b v="1"/>
    <x v="3"/>
    <x v="7"/>
    <n v="3.82"/>
    <n v="128.38790470372632"/>
    <x v="2303"/>
    <d v="2015-06-12T20:00:00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x v="6"/>
    <x v="15"/>
    <n v="1.17"/>
    <n v="50.666666666666664"/>
    <x v="2304"/>
    <d v="2015-06-13T01:43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x v="0"/>
    <n v="1434092876"/>
    <n v="1431414476"/>
    <b v="0"/>
    <n v="36"/>
    <b v="0"/>
    <x v="2"/>
    <x v="18"/>
    <n v="0.08"/>
    <n v="45.972222222222221"/>
    <x v="2305"/>
    <d v="2015-06-12T07:07:5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x v="3"/>
    <x v="7"/>
    <n v="1.61"/>
    <n v="457.39093484419266"/>
    <x v="2306"/>
    <d v="2015-06-11T10:05:53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x v="6"/>
    <x v="15"/>
    <n v="1.31"/>
    <n v="48.325153374233132"/>
    <x v="2307"/>
    <d v="2015-06-12T21:00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x v="6"/>
    <x v="15"/>
    <n v="1.38"/>
    <n v="81.294117647058826"/>
    <x v="2308"/>
    <d v="2015-06-11T16:12:17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x v="4"/>
    <x v="19"/>
    <n v="1.47"/>
    <n v="15.721951219512196"/>
    <x v="2309"/>
    <d v="2015-06-11T18:01:27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0"/>
    <x v="4"/>
    <n v="1434047084"/>
    <n v="1431455084"/>
    <b v="1"/>
    <n v="28"/>
    <b v="0"/>
    <x v="6"/>
    <x v="15"/>
    <n v="7.0000000000000007E-2"/>
    <n v="75.464285714285708"/>
    <x v="2310"/>
    <d v="2015-06-11T18:24:4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x v="6"/>
    <x v="15"/>
    <n v="1.02"/>
    <n v="116"/>
    <x v="2311"/>
    <d v="2015-06-16T1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0"/>
    <x v="4"/>
    <n v="1434197351"/>
    <n v="1431605351"/>
    <b v="0"/>
    <n v="62"/>
    <b v="1"/>
    <x v="5"/>
    <x v="11"/>
    <n v="1.01"/>
    <n v="211.48387096774192"/>
    <x v="2312"/>
    <d v="2015-06-13T12:09: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x v="3"/>
    <x v="7"/>
    <n v="1.08"/>
    <n v="90.177777777777777"/>
    <x v="2313"/>
    <d v="2015-06-13T16:25:1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0"/>
    <x v="4"/>
    <n v="1434213443"/>
    <n v="1431621443"/>
    <b v="0"/>
    <n v="4"/>
    <b v="0"/>
    <x v="3"/>
    <x v="37"/>
    <n v="0"/>
    <n v="64.75"/>
    <x v="2314"/>
    <d v="2015-06-13T16:37:23"/>
  </r>
  <r>
    <n v="3789"/>
    <s v="Austen a New Musical Play"/>
    <s v="This fabulous new play explores the little known love life of England's most famous romantic novelist, Jane Austen."/>
    <n v="3550"/>
    <n v="116"/>
    <x v="1"/>
    <x v="1"/>
    <x v="1"/>
    <n v="1434395418"/>
    <n v="1431630618"/>
    <b v="0"/>
    <n v="4"/>
    <b v="0"/>
    <x v="6"/>
    <x v="29"/>
    <n v="0.03"/>
    <n v="29"/>
    <x v="2315"/>
    <d v="2015-06-15T19:10:1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x v="6"/>
    <x v="29"/>
    <n v="1"/>
    <n v="100"/>
    <x v="2316"/>
    <d v="2015-06-13T22:20:1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x v="6"/>
    <x v="13"/>
    <n v="1.07"/>
    <n v="74.074074074074076"/>
    <x v="2317"/>
    <d v="2015-06-14T00:20:5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x v="6"/>
    <x v="15"/>
    <n v="1.05"/>
    <n v="50.384615384615387"/>
    <x v="2318"/>
    <d v="2015-06-14T12:36:4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0"/>
    <x v="4"/>
    <n v="1434286855"/>
    <n v="1431694855"/>
    <b v="0"/>
    <n v="0"/>
    <b v="0"/>
    <x v="2"/>
    <x v="35"/>
    <n v="0"/>
    <n v="0"/>
    <x v="2319"/>
    <d v="2015-06-14T13:00:5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x v="7"/>
    <x v="26"/>
    <n v="2.54"/>
    <n v="47.383612662942269"/>
    <x v="2320"/>
    <d v="2015-06-14T18:45:3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x v="6"/>
    <x v="15"/>
    <n v="1.44"/>
    <n v="22.90909090909091"/>
    <x v="2321"/>
    <d v="2015-06-26T21:00:00"/>
  </r>
  <r>
    <n v="2584"/>
    <s v="Culinary Arts Food Truck Style"/>
    <s v="Bringing quality food to the masses using local premium ingredients, but at a food truck price!"/>
    <n v="10000"/>
    <n v="0"/>
    <x v="1"/>
    <x v="0"/>
    <x v="0"/>
    <n v="1434341369"/>
    <n v="1431749369"/>
    <b v="0"/>
    <n v="0"/>
    <b v="0"/>
    <x v="7"/>
    <x v="27"/>
    <n v="0"/>
    <n v="0"/>
    <x v="2322"/>
    <d v="2015-06-15T04:09:29"/>
  </r>
  <r>
    <n v="3646"/>
    <s v="Our Sacred Honor"/>
    <s v="Develop demo materials for new, true story of teen Revolutionary War heroes - for hybrid film/live stage musical"/>
    <n v="10000"/>
    <n v="481"/>
    <x v="1"/>
    <x v="0"/>
    <x v="0"/>
    <n v="1434497400"/>
    <n v="1431770802"/>
    <b v="0"/>
    <n v="8"/>
    <b v="0"/>
    <x v="6"/>
    <x v="29"/>
    <n v="0.05"/>
    <n v="60.125"/>
    <x v="2323"/>
    <d v="2015-06-16T23:30:00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x v="6"/>
    <x v="15"/>
    <n v="1.84"/>
    <n v="24.210526315789473"/>
    <x v="2324"/>
    <d v="2015-05-30T18:10:00"/>
  </r>
  <r>
    <n v="1576"/>
    <s v="The Obsessive Line Collection (Canceled)"/>
    <s v="For the publication of my first 3 books: an Art book, a graphic novel, and a coloring book"/>
    <n v="5000"/>
    <n v="650"/>
    <x v="2"/>
    <x v="0"/>
    <x v="0"/>
    <n v="1435698368"/>
    <n v="1431810368"/>
    <b v="0"/>
    <n v="10"/>
    <b v="0"/>
    <x v="2"/>
    <x v="5"/>
    <n v="0.13"/>
    <n v="65"/>
    <x v="2325"/>
    <d v="2015-06-30T21:06:0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x v="0"/>
    <n v="1434405980"/>
    <n v="1431813980"/>
    <b v="0"/>
    <n v="5"/>
    <b v="0"/>
    <x v="3"/>
    <x v="37"/>
    <n v="0.01"/>
    <n v="292.2"/>
    <x v="2326"/>
    <d v="2015-06-15T22:06:2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x v="6"/>
    <x v="15"/>
    <n v="1.18"/>
    <n v="29.583333333333332"/>
    <x v="2327"/>
    <d v="2015-06-16T12:59:14"/>
  </r>
  <r>
    <n v="2955"/>
    <s v="A Stage for Stage Door Theater Company (Canceled)"/>
    <s v="Stage Door Theater needs a stage for its current and future productions. Can you help?"/>
    <n v="1200"/>
    <n v="715"/>
    <x v="2"/>
    <x v="0"/>
    <x v="0"/>
    <n v="1434476849"/>
    <n v="1431884849"/>
    <b v="0"/>
    <n v="11"/>
    <b v="0"/>
    <x v="6"/>
    <x v="13"/>
    <n v="0.6"/>
    <n v="65"/>
    <x v="2328"/>
    <d v="2015-06-16T17:47:29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x v="1"/>
    <x v="1"/>
    <n v="4.24"/>
    <n v="21.2"/>
    <x v="2329"/>
    <d v="2015-06-09T02:00:00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x v="1"/>
    <x v="1"/>
    <n v="1.06"/>
    <n v="90.276595744680847"/>
    <x v="2330"/>
    <d v="2015-06-22T05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x v="6"/>
    <x v="15"/>
    <n v="1.1000000000000001"/>
    <n v="20.083333333333332"/>
    <x v="2331"/>
    <d v="2015-05-31T23:00:00"/>
  </r>
  <r>
    <n v="1434"/>
    <s v="Translation of 'SOCIALCAPITALISM' (2014)"/>
    <s v="Interest from abroad to publish my book SOCIALCAPITALISM. Need translation to English master. Help appreciated."/>
    <n v="82000"/>
    <n v="8190"/>
    <x v="1"/>
    <x v="6"/>
    <x v="6"/>
    <n v="1433775600"/>
    <n v="1431973478"/>
    <b v="0"/>
    <n v="11"/>
    <b v="0"/>
    <x v="2"/>
    <x v="35"/>
    <n v="0.1"/>
    <n v="744.5454545454545"/>
    <x v="2332"/>
    <d v="2015-06-08T15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x v="0"/>
    <n v="1435429626"/>
    <n v="1431973626"/>
    <b v="0"/>
    <n v="14"/>
    <b v="0"/>
    <x v="6"/>
    <x v="15"/>
    <n v="0.37"/>
    <n v="46.928571428571431"/>
    <x v="2333"/>
    <d v="2015-06-27T18:27:0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x v="6"/>
    <x v="15"/>
    <n v="1.0900000000000001"/>
    <n v="57.385964912280699"/>
    <x v="2334"/>
    <d v="2015-06-18T10:41:07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x v="6"/>
    <x v="15"/>
    <n v="1.04"/>
    <n v="34.6"/>
    <x v="2335"/>
    <d v="2015-06-18T11:04:01"/>
  </r>
  <r>
    <n v="1153"/>
    <s v="The Cold Spot Mobile Trailer"/>
    <s v="A mobile concession trailer for snow cones, ice cream, smoothies and more"/>
    <n v="8000"/>
    <n v="50"/>
    <x v="1"/>
    <x v="0"/>
    <x v="0"/>
    <n v="1434647305"/>
    <n v="1432055305"/>
    <b v="0"/>
    <n v="1"/>
    <b v="0"/>
    <x v="7"/>
    <x v="27"/>
    <n v="0.01"/>
    <n v="50"/>
    <x v="2336"/>
    <d v="2015-06-18T17:08:2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x v="0"/>
    <n v="1434654215"/>
    <n v="1432062215"/>
    <b v="0"/>
    <n v="0"/>
    <b v="0"/>
    <x v="3"/>
    <x v="37"/>
    <n v="0"/>
    <n v="0"/>
    <x v="2337"/>
    <d v="2015-06-18T19:03:35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x v="1"/>
    <n v="1435325100"/>
    <n v="1432072893"/>
    <b v="0"/>
    <n v="16"/>
    <b v="0"/>
    <x v="6"/>
    <x v="15"/>
    <n v="0.67"/>
    <n v="63.125"/>
    <x v="2338"/>
    <d v="2015-06-26T13:25:0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x v="6"/>
    <x v="15"/>
    <n v="1.01"/>
    <n v="35.492957746478872"/>
    <x v="2339"/>
    <d v="2015-06-19T01:00:16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x v="0"/>
    <n v="1437188400"/>
    <n v="1432100004"/>
    <b v="0"/>
    <n v="2"/>
    <b v="0"/>
    <x v="6"/>
    <x v="15"/>
    <n v="0.31"/>
    <n v="1250"/>
    <x v="2340"/>
    <d v="2015-07-18T03:00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x v="1"/>
    <n v="1433930302"/>
    <n v="1432115902"/>
    <b v="0"/>
    <n v="9"/>
    <b v="0"/>
    <x v="6"/>
    <x v="29"/>
    <n v="0.65"/>
    <n v="14.444444444444445"/>
    <x v="2341"/>
    <d v="2015-06-10T09:58:2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x v="6"/>
    <x v="15"/>
    <n v="1.28"/>
    <n v="72.76136363636364"/>
    <x v="2342"/>
    <d v="2015-06-11T03:59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x v="1"/>
    <n v="1434738483"/>
    <n v="1432146483"/>
    <b v="0"/>
    <n v="4"/>
    <b v="0"/>
    <x v="2"/>
    <x v="5"/>
    <n v="0.01"/>
    <n v="20"/>
    <x v="2343"/>
    <d v="2015-06-19T18:28:0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x v="6"/>
    <x v="15"/>
    <n v="1.05"/>
    <n v="65.579545454545453"/>
    <x v="2344"/>
    <d v="2015-06-20T17:55:1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x v="1"/>
    <x v="20"/>
    <n v="2.37"/>
    <n v="36.206106870229007"/>
    <x v="2345"/>
    <d v="2015-06-20T22:04:2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x v="1"/>
    <x v="1"/>
    <n v="1.1100000000000001"/>
    <n v="63.620689655172413"/>
    <x v="2346"/>
    <d v="2015-06-15T04:34:54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x v="6"/>
    <x v="15"/>
    <n v="1"/>
    <n v="55.555555555555557"/>
    <x v="2347"/>
    <d v="2015-06-21T13:41:2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x v="6"/>
    <x v="15"/>
    <n v="1.1100000000000001"/>
    <n v="83.05"/>
    <x v="2348"/>
    <d v="2015-06-21T17:32:4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x v="6"/>
    <x v="13"/>
    <n v="1.57"/>
    <n v="146.69158878504672"/>
    <x v="2349"/>
    <d v="2015-06-21T20:04:09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x v="6"/>
    <x v="15"/>
    <n v="2.1"/>
    <n v="105"/>
    <x v="2350"/>
    <d v="2015-06-22T17:31:06"/>
  </r>
  <r>
    <n v="181"/>
    <s v="Immemorial"/>
    <s v="Christina has been suffering with flash backs and some very disturbing nightmares and realises that it is more than just nightmares."/>
    <n v="3423"/>
    <n v="722"/>
    <x v="1"/>
    <x v="1"/>
    <x v="1"/>
    <n v="1434995295"/>
    <n v="1432403295"/>
    <b v="0"/>
    <n v="4"/>
    <b v="0"/>
    <x v="0"/>
    <x v="34"/>
    <n v="0.21"/>
    <n v="180.5"/>
    <x v="2351"/>
    <d v="2015-06-22T17:48:15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x v="6"/>
    <x v="15"/>
    <n v="1.18"/>
    <n v="57.258064516129032"/>
    <x v="2352"/>
    <d v="2015-06-21T22:25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x v="6"/>
    <x v="15"/>
    <n v="1.05"/>
    <n v="32.972972972972975"/>
    <x v="2353"/>
    <d v="2015-06-15T16:14:4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x v="0"/>
    <x v="22"/>
    <n v="1.07"/>
    <n v="49.316091954022987"/>
    <x v="2354"/>
    <d v="2015-06-08T16:00:00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x v="6"/>
    <x v="15"/>
    <n v="1.28"/>
    <n v="38.712121212121211"/>
    <x v="2355"/>
    <d v="2015-06-24T22:34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x v="6"/>
    <x v="15"/>
    <n v="1"/>
    <n v="117.64705882352941"/>
    <x v="2356"/>
    <d v="2015-06-25T11:05:2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x v="0"/>
    <n v="1435291200"/>
    <n v="1432640342"/>
    <b v="0"/>
    <n v="8"/>
    <b v="0"/>
    <x v="7"/>
    <x v="27"/>
    <n v="0.19"/>
    <n v="358.875"/>
    <x v="2357"/>
    <d v="2015-06-26T04:00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x v="3"/>
    <x v="7"/>
    <n v="2.88"/>
    <n v="47.474464579901152"/>
    <x v="2358"/>
    <d v="2015-06-25T19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0"/>
    <x v="4"/>
    <n v="1435255659"/>
    <n v="1432663659"/>
    <b v="0"/>
    <n v="29"/>
    <b v="1"/>
    <x v="6"/>
    <x v="15"/>
    <n v="1.05"/>
    <n v="54.137931034482762"/>
    <x v="2359"/>
    <d v="2015-06-25T18:07:39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x v="0"/>
    <n v="1435257596"/>
    <n v="1432665596"/>
    <b v="0"/>
    <n v="0"/>
    <b v="0"/>
    <x v="3"/>
    <x v="37"/>
    <n v="0"/>
    <n v="0"/>
    <x v="2360"/>
    <d v="2015-06-25T18:39:5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x v="6"/>
    <x v="15"/>
    <n v="1.05"/>
    <n v="107.57142857142857"/>
    <x v="2361"/>
    <d v="2015-06-17T01:40:14"/>
  </r>
  <r>
    <n v="1089"/>
    <s v="Farabel"/>
    <s v="Farabel is a single player turn-based fantasy strategy game for Mac/PC/Linux"/>
    <n v="15000"/>
    <n v="1174"/>
    <x v="1"/>
    <x v="11"/>
    <x v="4"/>
    <n v="1435293175"/>
    <n v="1432701175"/>
    <b v="0"/>
    <n v="49"/>
    <b v="0"/>
    <x v="4"/>
    <x v="9"/>
    <n v="0.08"/>
    <n v="23.959183673469386"/>
    <x v="2362"/>
    <d v="2015-06-26T04:32:5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1"/>
    <x v="4"/>
    <n v="1437889336"/>
    <n v="1432705336"/>
    <b v="0"/>
    <n v="4"/>
    <b v="0"/>
    <x v="6"/>
    <x v="15"/>
    <n v="0.05"/>
    <n v="62.5"/>
    <x v="2363"/>
    <d v="2015-07-26T05:42: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x v="0"/>
    <n v="1437926458"/>
    <n v="1432742458"/>
    <b v="0"/>
    <n v="1"/>
    <b v="0"/>
    <x v="5"/>
    <x v="32"/>
    <n v="0"/>
    <n v="1"/>
    <x v="2364"/>
    <d v="2015-07-26T16:00:58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x v="0"/>
    <n v="1435441454"/>
    <n v="1432763054"/>
    <b v="0"/>
    <n v="5"/>
    <b v="0"/>
    <x v="6"/>
    <x v="15"/>
    <n v="0.12"/>
    <n v="79.400000000000006"/>
    <x v="2365"/>
    <d v="2015-06-27T21:44:1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3"/>
    <x v="3"/>
    <n v="1435388154"/>
    <n v="1432796154"/>
    <b v="0"/>
    <n v="271"/>
    <b v="1"/>
    <x v="5"/>
    <x v="11"/>
    <n v="1.99"/>
    <n v="183.80442804428046"/>
    <x v="2366"/>
    <d v="2015-06-27T06:55:5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x v="6"/>
    <x v="15"/>
    <n v="1.22"/>
    <n v="203.33333333333334"/>
    <x v="2367"/>
    <d v="2015-06-17T12:05:0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2"/>
    <x v="2"/>
    <n v="1435418568"/>
    <n v="1432826568"/>
    <b v="0"/>
    <n v="100"/>
    <b v="1"/>
    <x v="4"/>
    <x v="19"/>
    <n v="1.06"/>
    <n v="206.31"/>
    <x v="2368"/>
    <d v="2015-06-27T15:22:48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x v="6"/>
    <x v="15"/>
    <n v="1.02"/>
    <n v="120.11764705882354"/>
    <x v="2369"/>
    <d v="2015-07-03T18:22:38"/>
  </r>
  <r>
    <n v="1731"/>
    <s v="Sam Cox Band First Christian Tour"/>
    <s v="We are a Christin Worship band looking to midwest tour. God Bless!"/>
    <n v="1000"/>
    <n v="0"/>
    <x v="1"/>
    <x v="0"/>
    <x v="0"/>
    <n v="1434034800"/>
    <n v="1432849552"/>
    <b v="0"/>
    <n v="0"/>
    <b v="0"/>
    <x v="1"/>
    <x v="33"/>
    <n v="0"/>
    <n v="0"/>
    <x v="2370"/>
    <d v="2015-06-11T15:00:00"/>
  </r>
  <r>
    <n v="509"/>
    <s v="Indian in Chelsea - Web Animated series"/>
    <s v="A hilarious comedy podcast being turned into an animated series  about an indian servant and his boss."/>
    <n v="5000"/>
    <n v="10"/>
    <x v="1"/>
    <x v="1"/>
    <x v="1"/>
    <n v="1435504170"/>
    <n v="1432912170"/>
    <b v="0"/>
    <n v="1"/>
    <b v="0"/>
    <x v="0"/>
    <x v="2"/>
    <n v="0"/>
    <n v="10"/>
    <x v="2371"/>
    <d v="2015-06-28T15:09:30"/>
  </r>
  <r>
    <n v="2687"/>
    <s v="Munch Wagon"/>
    <s v="Your American Pizzas, Wings, Stuffed Gouda Burger, Sweet &amp; Russet Potato Fries served on a food Truck!!"/>
    <n v="15000"/>
    <n v="0"/>
    <x v="1"/>
    <x v="0"/>
    <x v="0"/>
    <n v="1435591318"/>
    <n v="1432999318"/>
    <b v="0"/>
    <n v="0"/>
    <b v="0"/>
    <x v="7"/>
    <x v="27"/>
    <n v="0"/>
    <n v="0"/>
    <x v="2372"/>
    <d v="2015-06-29T15:21:58"/>
  </r>
  <r>
    <n v="1159"/>
    <s v="Skewed Up Food Truck"/>
    <s v="Skewed Up food truck is my dream and need help getting it started, presenting some to the bank for my loan, spice up logo, etc."/>
    <n v="6750"/>
    <n v="0"/>
    <x v="1"/>
    <x v="0"/>
    <x v="0"/>
    <n v="1435679100"/>
    <n v="1433006765"/>
    <b v="0"/>
    <n v="0"/>
    <b v="0"/>
    <x v="7"/>
    <x v="27"/>
    <n v="0"/>
    <n v="0"/>
    <x v="2373"/>
    <d v="2015-06-30T15:45:00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x v="0"/>
    <n v="1435636740"/>
    <n v="1433014746"/>
    <b v="0"/>
    <n v="1"/>
    <b v="0"/>
    <x v="6"/>
    <x v="29"/>
    <n v="0"/>
    <n v="10"/>
    <x v="2374"/>
    <d v="2015-06-30T03:59:00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x v="6"/>
    <x v="15"/>
    <n v="1.26"/>
    <n v="67.741935483870961"/>
    <x v="2375"/>
    <d v="2015-06-29T20:57:18"/>
  </r>
  <r>
    <n v="1872"/>
    <s v="ZombieTime!"/>
    <s v="A Top-View Action game where you play as Bob, the FIRST zombie to rise from the grave. Bring chaos to town, feast and don't die again."/>
    <n v="20000"/>
    <n v="212"/>
    <x v="1"/>
    <x v="0"/>
    <x v="0"/>
    <n v="1435633602"/>
    <n v="1433041602"/>
    <b v="0"/>
    <n v="13"/>
    <b v="0"/>
    <x v="4"/>
    <x v="28"/>
    <n v="0.01"/>
    <n v="16.307692307692307"/>
    <x v="2376"/>
    <d v="2015-06-30T03:06:42"/>
  </r>
  <r>
    <n v="2563"/>
    <s v="Phoenix Pearl Boba Tea Truck (Canceled)"/>
    <s v="Michigan based bubble tea and specialty ice cream food truck"/>
    <n v="20000"/>
    <n v="0"/>
    <x v="2"/>
    <x v="0"/>
    <x v="0"/>
    <n v="1438226451"/>
    <n v="1433042451"/>
    <b v="0"/>
    <n v="0"/>
    <b v="0"/>
    <x v="7"/>
    <x v="27"/>
    <n v="0"/>
    <n v="0"/>
    <x v="2377"/>
    <d v="2015-07-30T03:20:5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x v="6"/>
    <x v="15"/>
    <n v="1.01"/>
    <n v="63.28125"/>
    <x v="2378"/>
    <d v="2015-07-30T03:25:2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x v="6"/>
    <x v="15"/>
    <n v="1.03"/>
    <n v="36.610619469026545"/>
    <x v="2379"/>
    <d v="2015-07-05T16:43:23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x v="6"/>
    <x v="15"/>
    <n v="1.1599999999999999"/>
    <n v="44.333333333333336"/>
    <x v="2380"/>
    <d v="2015-06-21T21:2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x v="6"/>
    <x v="15"/>
    <n v="1.1200000000000001"/>
    <n v="39.810126582278478"/>
    <x v="2381"/>
    <d v="2015-07-01T12:14:58"/>
  </r>
  <r>
    <n v="1945"/>
    <s v="Oval - The First Digital HandPan"/>
    <s v="A new electronic musical instrument which allows you to play, learn and perform music using any sound you can imagine."/>
    <n v="100000"/>
    <n v="348018"/>
    <x v="0"/>
    <x v="12"/>
    <x v="4"/>
    <n v="1436680958"/>
    <n v="1433224958"/>
    <b v="1"/>
    <n v="680"/>
    <b v="1"/>
    <x v="3"/>
    <x v="7"/>
    <n v="3.48"/>
    <n v="511.79117647058825"/>
    <x v="2382"/>
    <d v="2015-07-12T06:02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x v="6"/>
    <x v="15"/>
    <n v="1.07"/>
    <n v="109.03061224489795"/>
    <x v="2383"/>
    <d v="2015-07-02T11:17:04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x v="6"/>
    <x v="15"/>
    <n v="1.08"/>
    <n v="126.55172413793103"/>
    <x v="2384"/>
    <d v="2015-06-24T02:00:00"/>
  </r>
  <r>
    <n v="3196"/>
    <s v="Our Modern Lives"/>
    <s v="Help five college students as they journey to bring their groundbreaking new musical &quot;Our Modern Lives&quot; to Broadway!"/>
    <n v="3000000"/>
    <n v="1800"/>
    <x v="1"/>
    <x v="0"/>
    <x v="0"/>
    <n v="1438437600"/>
    <n v="1433254875"/>
    <b v="0"/>
    <n v="6"/>
    <b v="0"/>
    <x v="6"/>
    <x v="29"/>
    <n v="0"/>
    <n v="300"/>
    <x v="2385"/>
    <d v="2015-08-01T14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x v="6"/>
    <x v="15"/>
    <n v="1.03"/>
    <n v="39.487179487179489"/>
    <x v="2386"/>
    <d v="2015-07-02T15:39:37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x v="0"/>
    <n v="1435874384"/>
    <n v="1433282384"/>
    <b v="0"/>
    <n v="0"/>
    <b v="0"/>
    <x v="3"/>
    <x v="37"/>
    <n v="0"/>
    <n v="0"/>
    <x v="2387"/>
    <d v="2015-07-02T21:59:4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x v="0"/>
    <n v="1435711246"/>
    <n v="1433292046"/>
    <b v="0"/>
    <n v="10"/>
    <b v="0"/>
    <x v="3"/>
    <x v="25"/>
    <n v="0.01"/>
    <n v="26"/>
    <x v="2388"/>
    <d v="2015-07-01T00:40:4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x v="6"/>
    <x v="15"/>
    <n v="1.28"/>
    <n v="90.744680851063833"/>
    <x v="2389"/>
    <d v="2015-07-16T00:00:00"/>
  </r>
  <r>
    <n v="3847"/>
    <s v="Madame X"/>
    <s v="The production of the original play &quot;Madame X&quot; by Amanda Davison. Inspired by the painting by John Singer Sargent."/>
    <n v="10500"/>
    <n v="1697"/>
    <x v="1"/>
    <x v="0"/>
    <x v="0"/>
    <n v="1437283391"/>
    <n v="1433395391"/>
    <b v="1"/>
    <n v="9"/>
    <b v="0"/>
    <x v="6"/>
    <x v="15"/>
    <n v="0.16"/>
    <n v="188.55555555555554"/>
    <x v="2390"/>
    <d v="2015-07-19T05:23:11"/>
  </r>
  <r>
    <n v="1802"/>
    <s v="Out Of The Dark"/>
    <s v="Inner Darkness turned into a photobook. Personal work i shot during my recovery...in Berlin."/>
    <n v="3500"/>
    <n v="1697"/>
    <x v="1"/>
    <x v="10"/>
    <x v="4"/>
    <n v="1435442340"/>
    <n v="1433416830"/>
    <b v="1"/>
    <n v="18"/>
    <b v="0"/>
    <x v="5"/>
    <x v="11"/>
    <n v="0.48"/>
    <n v="94.277777777777771"/>
    <x v="2391"/>
    <d v="2015-06-27T21:59:0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x v="0"/>
    <n v="1438616124"/>
    <n v="1433432124"/>
    <b v="0"/>
    <n v="3"/>
    <b v="0"/>
    <x v="3"/>
    <x v="37"/>
    <n v="0.15"/>
    <n v="367"/>
    <x v="2392"/>
    <d v="2015-08-03T15:35:24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x v="6"/>
    <x v="15"/>
    <n v="1.02"/>
    <n v="32.269841269841272"/>
    <x v="2393"/>
    <d v="2015-06-20T13:59:35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x v="6"/>
    <x v="15"/>
    <n v="1.43"/>
    <n v="21.5"/>
    <x v="2394"/>
    <d v="2015-07-05T15:38:37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x v="1"/>
    <x v="3"/>
    <n v="1.07"/>
    <n v="106.52500000000001"/>
    <x v="2395"/>
    <d v="2015-07-05T17:00:17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x v="1"/>
    <x v="1"/>
    <n v="1.24"/>
    <n v="68.936507936507937"/>
    <x v="2396"/>
    <d v="2015-07-05T17:38:42"/>
  </r>
  <r>
    <n v="167"/>
    <s v="Past"/>
    <s v="A young man experiences a tragedy and has the opportunity to go back and learn from his mistakes and find out his true self."/>
    <n v="110000"/>
    <n v="11"/>
    <x v="1"/>
    <x v="0"/>
    <x v="0"/>
    <n v="1438726535"/>
    <n v="1433542535"/>
    <b v="0"/>
    <n v="2"/>
    <b v="0"/>
    <x v="0"/>
    <x v="34"/>
    <n v="0"/>
    <n v="5.5"/>
    <x v="2397"/>
    <d v="2015-08-04T22:15:3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x v="5"/>
    <x v="11"/>
    <n v="1.01"/>
    <n v="299.22222222222223"/>
    <x v="2398"/>
    <d v="2015-07-08T18:3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x v="2"/>
    <x v="14"/>
    <n v="1.07"/>
    <n v="169.57894736842104"/>
    <x v="2399"/>
    <d v="2015-06-21T03:31:2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x v="6"/>
    <x v="15"/>
    <n v="1.0900000000000001"/>
    <n v="41.92307692307692"/>
    <x v="2400"/>
    <d v="2015-07-07T17:30:33"/>
  </r>
  <r>
    <n v="3018"/>
    <s v="Why Theatre"/>
    <s v="Le projet vise la crÃ©ation dâ€™un lieu de rÃ©sidence, recherche et formation dÃ©diÃ© Ã  l'art vivant, l'image et la narration."/>
    <n v="4200"/>
    <n v="4230"/>
    <x v="0"/>
    <x v="11"/>
    <x v="4"/>
    <n v="1437429600"/>
    <n v="1433747376"/>
    <b v="0"/>
    <n v="41"/>
    <b v="1"/>
    <x v="6"/>
    <x v="13"/>
    <n v="1.01"/>
    <n v="103.17073170731707"/>
    <x v="2401"/>
    <d v="2015-07-20T22:00:00"/>
  </r>
  <r>
    <n v="1501"/>
    <s v="This is Nowhere"/>
    <s v="A hardcover book of surf, outdoor and nature photos from the British Columbia coast."/>
    <n v="52000"/>
    <n v="86492"/>
    <x v="0"/>
    <x v="2"/>
    <x v="2"/>
    <n v="1436364023"/>
    <n v="1433772023"/>
    <b v="1"/>
    <n v="885"/>
    <b v="1"/>
    <x v="5"/>
    <x v="11"/>
    <n v="1.66"/>
    <n v="97.731073446327684"/>
    <x v="2402"/>
    <d v="2015-07-08T14:00:2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x v="4"/>
    <x v="19"/>
    <n v="5.42"/>
    <n v="41.228136882129277"/>
    <x v="2403"/>
    <d v="2015-07-06T03:0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x v="1"/>
    <n v="1436368622"/>
    <n v="1433776622"/>
    <b v="0"/>
    <n v="8"/>
    <b v="0"/>
    <x v="3"/>
    <x v="37"/>
    <n v="0.03"/>
    <n v="8.5"/>
    <x v="2404"/>
    <d v="2015-07-08T15:17: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x v="0"/>
    <x v="0"/>
    <n v="1.01"/>
    <n v="139.82758620689654"/>
    <x v="2405"/>
    <d v="2015-07-23T03:11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x v="3"/>
    <x v="25"/>
    <n v="2.67"/>
    <n v="31.663376110562684"/>
    <x v="2406"/>
    <d v="2015-07-08T22:58:33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x v="0"/>
    <n v="1439006692"/>
    <n v="1433822692"/>
    <b v="0"/>
    <n v="0"/>
    <b v="0"/>
    <x v="7"/>
    <x v="27"/>
    <n v="0"/>
    <n v="0"/>
    <x v="2407"/>
    <d v="2015-08-08T04:04:52"/>
  </r>
  <r>
    <n v="3747"/>
    <s v="Counting Stars"/>
    <s v="The world premiere of an astonishing new play by acclaimed writer Atiha Sen Gupta."/>
    <n v="2500"/>
    <n v="25"/>
    <x v="1"/>
    <x v="1"/>
    <x v="1"/>
    <n v="1436137140"/>
    <n v="1433833896"/>
    <b v="0"/>
    <n v="1"/>
    <b v="0"/>
    <x v="6"/>
    <x v="15"/>
    <n v="0.01"/>
    <n v="25"/>
    <x v="2408"/>
    <d v="2015-07-05T22:59:00"/>
  </r>
  <r>
    <n v="1873"/>
    <s v="The Red Card Blue Card Game"/>
    <s v="It's time for The Red Card Blue Card Game to be available everywhere! Help save the sanity of ALL parent's! Help make it an App!!"/>
    <n v="8000"/>
    <n v="36"/>
    <x v="1"/>
    <x v="2"/>
    <x v="2"/>
    <n v="1436373900"/>
    <n v="1433861210"/>
    <b v="0"/>
    <n v="2"/>
    <b v="0"/>
    <x v="4"/>
    <x v="28"/>
    <n v="0"/>
    <n v="18"/>
    <x v="2409"/>
    <d v="2015-07-08T16:45:00"/>
  </r>
  <r>
    <n v="1141"/>
    <s v="Arena Z - Zombie Survival"/>
    <s v="I think this will be a great game!"/>
    <n v="500"/>
    <n v="0"/>
    <x v="1"/>
    <x v="10"/>
    <x v="4"/>
    <n v="1436460450"/>
    <n v="1433868450"/>
    <b v="0"/>
    <n v="0"/>
    <b v="0"/>
    <x v="4"/>
    <x v="28"/>
    <n v="0"/>
    <n v="0"/>
    <x v="2410"/>
    <d v="2015-07-09T16:47:3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x v="0"/>
    <n v="1436477241"/>
    <n v="1433885241"/>
    <b v="0"/>
    <n v="0"/>
    <b v="0"/>
    <x v="0"/>
    <x v="34"/>
    <n v="0"/>
    <n v="0"/>
    <x v="2411"/>
    <d v="2015-07-09T21:27:2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x v="0"/>
    <n v="1436478497"/>
    <n v="1433886497"/>
    <b v="0"/>
    <n v="0"/>
    <b v="0"/>
    <x v="0"/>
    <x v="34"/>
    <n v="0"/>
    <n v="0"/>
    <x v="2412"/>
    <d v="2015-07-09T21:48:17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x v="0"/>
    <n v="1439069640"/>
    <n v="1433897647"/>
    <b v="0"/>
    <n v="6"/>
    <b v="0"/>
    <x v="6"/>
    <x v="15"/>
    <n v="0.05"/>
    <n v="24.333333333333332"/>
    <x v="2413"/>
    <d v="2015-08-08T21:34:00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x v="6"/>
    <x v="15"/>
    <n v="1"/>
    <n v="57.171428571428571"/>
    <x v="2414"/>
    <d v="2015-07-11T14:30:00"/>
  </r>
  <r>
    <n v="565"/>
    <s v="EasyLearnings"/>
    <s v="Our objective is to provide a platform which helps teachers to provide courses to leaners in wide range of locations including Africa."/>
    <n v="25000"/>
    <n v="0"/>
    <x v="1"/>
    <x v="1"/>
    <x v="1"/>
    <n v="1436554249"/>
    <n v="1433962249"/>
    <b v="0"/>
    <n v="0"/>
    <b v="0"/>
    <x v="3"/>
    <x v="37"/>
    <n v="0"/>
    <n v="0"/>
    <x v="2415"/>
    <d v="2015-07-10T18:50:49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x v="1"/>
    <x v="23"/>
    <n v="1"/>
    <n v="10"/>
    <x v="2416"/>
    <d v="2015-07-10T19:09:36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x v="0"/>
    <n v="1436566135"/>
    <n v="1433974135"/>
    <b v="0"/>
    <n v="0"/>
    <b v="0"/>
    <x v="0"/>
    <x v="34"/>
    <n v="0"/>
    <n v="0"/>
    <x v="2417"/>
    <d v="2015-07-10T22:08:55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x v="6"/>
    <x v="15"/>
    <n v="1.05"/>
    <n v="86.224999999999994"/>
    <x v="2418"/>
    <d v="2015-07-02T23:50:0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x v="6"/>
    <x v="29"/>
    <n v="1.2"/>
    <n v="100"/>
    <x v="2419"/>
    <d v="2015-07-13T20:06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x v="6"/>
    <x v="15"/>
    <n v="1.17"/>
    <n v="81.569767441860463"/>
    <x v="2420"/>
    <d v="2015-07-11T03:59:00"/>
  </r>
  <r>
    <n v="2131"/>
    <s v="Scout's Honor"/>
    <s v="From frightened girl to empowered woman, Scout's Honor is a tale about facing your fears and overcoming odds."/>
    <n v="500"/>
    <n v="25"/>
    <x v="1"/>
    <x v="0"/>
    <x v="0"/>
    <n v="1436677091"/>
    <n v="1434085091"/>
    <b v="0"/>
    <n v="3"/>
    <b v="0"/>
    <x v="4"/>
    <x v="9"/>
    <n v="0.05"/>
    <n v="8.3333333333333339"/>
    <x v="2421"/>
    <d v="2015-07-12T04:58: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x v="6"/>
    <x v="15"/>
    <n v="1.06"/>
    <n v="46.429824561403507"/>
    <x v="2422"/>
    <d v="2015-07-12T10:25:1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x v="6"/>
    <x v="15"/>
    <n v="1.02"/>
    <n v="61"/>
    <x v="2423"/>
    <d v="2015-07-12T12:47:4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x v="6"/>
    <x v="29"/>
    <n v="1"/>
    <n v="35.1"/>
    <x v="2424"/>
    <d v="2015-07-11T03:59:00"/>
  </r>
  <r>
    <n v="2341"/>
    <s v="Cutting Edge Fitness Website (Canceled)"/>
    <s v="This website will serve as an interface to change lives and have a community routing for your success!"/>
    <n v="5000"/>
    <n v="0"/>
    <x v="2"/>
    <x v="0"/>
    <x v="0"/>
    <n v="1436729504"/>
    <n v="1434137504"/>
    <b v="0"/>
    <n v="0"/>
    <b v="0"/>
    <x v="3"/>
    <x v="37"/>
    <n v="0"/>
    <n v="0"/>
    <x v="2425"/>
    <d v="2015-07-12T19:31:44"/>
  </r>
  <r>
    <n v="1991"/>
    <s v="Portraits of Resilience"/>
    <s v="Taking (and giving) professional portraits of survivors of human trafficking in Myanmar."/>
    <n v="2000"/>
    <n v="140"/>
    <x v="1"/>
    <x v="0"/>
    <x v="0"/>
    <n v="1435958786"/>
    <n v="1434144386"/>
    <b v="0"/>
    <n v="3"/>
    <b v="0"/>
    <x v="5"/>
    <x v="36"/>
    <n v="7.0000000000000007E-2"/>
    <n v="46.666666666666664"/>
    <x v="2426"/>
    <d v="2015-07-03T21:26:2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x v="6"/>
    <x v="15"/>
    <n v="1.1599999999999999"/>
    <n v="30.9375"/>
    <x v="2427"/>
    <d v="2015-07-13T07:35:44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x v="0"/>
    <n v="1437657935"/>
    <n v="1434201935"/>
    <b v="0"/>
    <n v="4"/>
    <b v="0"/>
    <x v="0"/>
    <x v="31"/>
    <n v="0"/>
    <n v="20.25"/>
    <x v="2428"/>
    <d v="2015-07-23T13:25:35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x v="6"/>
    <x v="15"/>
    <n v="1.24"/>
    <n v="135.625"/>
    <x v="2429"/>
    <d v="2015-07-14T19:32:3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x v="0"/>
    <n v="1436914815"/>
    <n v="1434322815"/>
    <b v="0"/>
    <n v="1"/>
    <b v="0"/>
    <x v="6"/>
    <x v="15"/>
    <n v="0"/>
    <n v="16"/>
    <x v="2430"/>
    <d v="2015-07-14T23:00:15"/>
  </r>
  <r>
    <n v="3792"/>
    <s v="BorikÃ©n: The Show"/>
    <s v="A cultural and historic journey through Puerto Rico's music and dance!"/>
    <n v="12500"/>
    <n v="35"/>
    <x v="1"/>
    <x v="0"/>
    <x v="0"/>
    <n v="1436957022"/>
    <n v="1434365022"/>
    <b v="0"/>
    <n v="2"/>
    <b v="0"/>
    <x v="6"/>
    <x v="29"/>
    <n v="0"/>
    <n v="17.5"/>
    <x v="2431"/>
    <d v="2015-07-15T10:43:42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x v="0"/>
    <n v="1436981339"/>
    <n v="1434389339"/>
    <b v="0"/>
    <n v="9"/>
    <b v="0"/>
    <x v="7"/>
    <x v="27"/>
    <n v="0.03"/>
    <n v="65"/>
    <x v="2432"/>
    <d v="2015-07-15T17:28:5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x v="6"/>
    <x v="13"/>
    <n v="1.01"/>
    <n v="234.66666666666666"/>
    <x v="2433"/>
    <d v="2015-08-14T20:18:53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x v="6"/>
    <x v="15"/>
    <n v="1.06"/>
    <n v="64.634146341463421"/>
    <x v="2434"/>
    <d v="2015-07-20T03:59:00"/>
  </r>
  <r>
    <n v="1542"/>
    <s v="From student to beekeeper"/>
    <s v="The photography project aims to show challenges &amp; successes of a  student attempting to continue his family beekeeping heritage."/>
    <n v="500"/>
    <n v="20"/>
    <x v="1"/>
    <x v="2"/>
    <x v="2"/>
    <n v="1435708500"/>
    <n v="1434412500"/>
    <b v="0"/>
    <n v="1"/>
    <b v="0"/>
    <x v="5"/>
    <x v="40"/>
    <n v="0.04"/>
    <n v="20"/>
    <x v="2435"/>
    <d v="2015-06-30T23:55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x v="6"/>
    <x v="15"/>
    <n v="1.08"/>
    <n v="113.42105263157895"/>
    <x v="2436"/>
    <d v="2015-07-10T07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x v="6"/>
    <x v="15"/>
    <n v="1.43"/>
    <n v="164.61538461538461"/>
    <x v="2437"/>
    <d v="2015-07-10T21:00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1"/>
    <x v="4"/>
    <n v="1437033360"/>
    <n v="1434445937"/>
    <b v="0"/>
    <n v="12"/>
    <b v="0"/>
    <x v="6"/>
    <x v="13"/>
    <n v="0.12"/>
    <n v="25"/>
    <x v="2438"/>
    <d v="2015-07-16T07:56:0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x v="6"/>
    <x v="15"/>
    <n v="1"/>
    <n v="67.65306122448979"/>
    <x v="2439"/>
    <d v="2015-07-16T17:24:36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x v="0"/>
    <n v="1437069079"/>
    <n v="1434477079"/>
    <b v="0"/>
    <n v="0"/>
    <b v="0"/>
    <x v="6"/>
    <x v="15"/>
    <n v="0"/>
    <n v="0"/>
    <x v="2440"/>
    <d v="2015-07-16T17:51:1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x v="0"/>
    <n v="1439662344"/>
    <n v="1434478344"/>
    <b v="0"/>
    <n v="8"/>
    <b v="0"/>
    <x v="6"/>
    <x v="15"/>
    <n v="0.17"/>
    <n v="315.5"/>
    <x v="2441"/>
    <d v="2015-08-15T18:12:2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x v="6"/>
    <x v="15"/>
    <n v="1"/>
    <n v="127.80851063829788"/>
    <x v="2442"/>
    <d v="2015-07-26T18:19:19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x v="0"/>
    <n v="1437075422"/>
    <n v="1434483422"/>
    <b v="0"/>
    <n v="0"/>
    <b v="0"/>
    <x v="1"/>
    <x v="33"/>
    <n v="0"/>
    <n v="0"/>
    <x v="2443"/>
    <d v="2015-07-16T19:37:02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x v="6"/>
    <x v="15"/>
    <n v="1.1100000000000001"/>
    <n v="63.846153846153847"/>
    <x v="2444"/>
    <d v="2015-07-16T19:47:50"/>
  </r>
  <r>
    <n v="495"/>
    <s v="Average Heroes pilot"/>
    <s v="two friends set out to conquer and reach the level cap of the quest watch, how will they do it when they're 2 teenage idiots"/>
    <n v="7000"/>
    <n v="0"/>
    <x v="1"/>
    <x v="0"/>
    <x v="0"/>
    <n v="1437076305"/>
    <n v="1434484305"/>
    <b v="0"/>
    <n v="0"/>
    <b v="0"/>
    <x v="0"/>
    <x v="2"/>
    <n v="0"/>
    <n v="0"/>
    <x v="2445"/>
    <d v="2015-07-16T19:51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x v="0"/>
    <n v="1439675691"/>
    <n v="1434491691"/>
    <b v="0"/>
    <n v="0"/>
    <b v="0"/>
    <x v="0"/>
    <x v="34"/>
    <n v="0"/>
    <n v="0"/>
    <x v="2446"/>
    <d v="2015-08-15T21:54:51"/>
  </r>
  <r>
    <n v="3851"/>
    <s v="Waving Goodbye"/>
    <s v="A play about the horrible choices we have to make every day. Should we take a risk, or take the road most travelled?"/>
    <n v="2500"/>
    <n v="852"/>
    <x v="1"/>
    <x v="1"/>
    <x v="1"/>
    <n v="1437129179"/>
    <n v="1434537179"/>
    <b v="1"/>
    <n v="24"/>
    <b v="0"/>
    <x v="6"/>
    <x v="15"/>
    <n v="0.34"/>
    <n v="35.5"/>
    <x v="2447"/>
    <d v="2015-07-17T10:32:59"/>
  </r>
  <r>
    <n v="2864"/>
    <s v="'Haunting Julia' by Alan Ayckbourn"/>
    <s v="Accessible, original theatre for all!"/>
    <n v="2500"/>
    <n v="40"/>
    <x v="1"/>
    <x v="1"/>
    <x v="1"/>
    <n v="1437139080"/>
    <n v="1434552207"/>
    <b v="0"/>
    <n v="3"/>
    <b v="0"/>
    <x v="6"/>
    <x v="15"/>
    <n v="0.02"/>
    <n v="13.333333333333334"/>
    <x v="2448"/>
    <d v="2015-07-17T13:18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x v="0"/>
    <n v="1437149004"/>
    <n v="1434557004"/>
    <b v="0"/>
    <n v="1"/>
    <b v="0"/>
    <x v="2"/>
    <x v="18"/>
    <n v="0"/>
    <n v="10"/>
    <x v="2449"/>
    <d v="2015-07-17T16:03:24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x v="0"/>
    <n v="1437149640"/>
    <n v="1434558479"/>
    <b v="0"/>
    <n v="0"/>
    <b v="0"/>
    <x v="6"/>
    <x v="29"/>
    <n v="0"/>
    <n v="0"/>
    <x v="2450"/>
    <d v="2015-07-17T16:14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x v="6"/>
    <x v="15"/>
    <n v="1.02"/>
    <n v="53.177083333333336"/>
    <x v="2451"/>
    <d v="2015-07-17T18:11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x v="0"/>
    <n v="1437161739"/>
    <n v="1434569739"/>
    <b v="0"/>
    <n v="1"/>
    <b v="0"/>
    <x v="3"/>
    <x v="25"/>
    <n v="0"/>
    <n v="100"/>
    <x v="2452"/>
    <d v="2015-07-17T19:35:39"/>
  </r>
  <r>
    <n v="1815"/>
    <s v="Texas to Florida"/>
    <s v="Photographic roadtrip from Dallas/Ft Worth, Texas to Florida's beaches. A summer photography roadtrip project to include 5 states."/>
    <n v="3000"/>
    <n v="0"/>
    <x v="1"/>
    <x v="0"/>
    <x v="0"/>
    <n v="1435787137"/>
    <n v="1434577537"/>
    <b v="0"/>
    <n v="0"/>
    <b v="0"/>
    <x v="5"/>
    <x v="11"/>
    <n v="0"/>
    <n v="0"/>
    <x v="2453"/>
    <d v="2015-07-01T21:45:37"/>
  </r>
  <r>
    <n v="2767"/>
    <s v="the Giant Turnip"/>
    <s v="An animated bedtime story with Dedka, Babka and the rest of the family working together on a BIG problem"/>
    <n v="4000"/>
    <n v="34"/>
    <x v="1"/>
    <x v="2"/>
    <x v="2"/>
    <n v="1439766050"/>
    <n v="1434582050"/>
    <b v="0"/>
    <n v="3"/>
    <b v="0"/>
    <x v="2"/>
    <x v="18"/>
    <n v="0.01"/>
    <n v="11.333333333333334"/>
    <x v="2454"/>
    <d v="2015-08-16T23:00: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x v="0"/>
    <n v="1438451580"/>
    <n v="1434609424"/>
    <b v="0"/>
    <n v="28"/>
    <b v="0"/>
    <x v="3"/>
    <x v="37"/>
    <n v="0.05"/>
    <n v="135.03571428571428"/>
    <x v="2455"/>
    <d v="2015-08-01T17:53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x v="6"/>
    <x v="29"/>
    <n v="1"/>
    <n v="166.66666666666666"/>
    <x v="2456"/>
    <d v="2015-08-10T23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3"/>
    <x v="4"/>
    <n v="1439827559"/>
    <n v="1434643559"/>
    <b v="0"/>
    <n v="3"/>
    <b v="0"/>
    <x v="6"/>
    <x v="13"/>
    <n v="0"/>
    <n v="16.666666666666668"/>
    <x v="2457"/>
    <d v="2015-08-17T16:05:59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x v="1"/>
    <x v="3"/>
    <n v="1.32"/>
    <n v="63.031746031746032"/>
    <x v="2458"/>
    <d v="2015-07-02T03:4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x v="6"/>
    <x v="15"/>
    <n v="1.1599999999999999"/>
    <n v="73.582278481012665"/>
    <x v="2459"/>
    <d v="2015-07-18T06:59:0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6"/>
    <x v="6"/>
    <n v="1437250456"/>
    <n v="1434658456"/>
    <b v="0"/>
    <n v="7"/>
    <b v="0"/>
    <x v="3"/>
    <x v="25"/>
    <n v="0"/>
    <n v="100"/>
    <x v="2460"/>
    <d v="2015-07-18T20:14:1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x v="6"/>
    <x v="15"/>
    <n v="1.03"/>
    <n v="53.363965517241382"/>
    <x v="2461"/>
    <d v="2015-07-18T23:16:59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x v="0"/>
    <n v="1437331463"/>
    <n v="1434739463"/>
    <b v="0"/>
    <n v="1"/>
    <b v="0"/>
    <x v="6"/>
    <x v="15"/>
    <n v="0"/>
    <n v="1"/>
    <x v="2462"/>
    <d v="2015-07-19T18:44:2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x v="0"/>
    <n v="1437417828"/>
    <n v="1434825828"/>
    <b v="0"/>
    <n v="0"/>
    <b v="0"/>
    <x v="2"/>
    <x v="35"/>
    <n v="0"/>
    <n v="0"/>
    <x v="2463"/>
    <d v="2015-07-20T18:43:4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x v="0"/>
    <x v="22"/>
    <n v="1.45"/>
    <n v="56.136363636363633"/>
    <x v="2464"/>
    <d v="2015-07-20T19:35:34"/>
  </r>
  <r>
    <n v="1737"/>
    <s v="Healing"/>
    <s v="An instrumental project in which all songs are incorporated around the healing power of our God. Used for times of prayer &amp; devotion"/>
    <n v="4000"/>
    <n v="850"/>
    <x v="1"/>
    <x v="0"/>
    <x v="0"/>
    <n v="1437432392"/>
    <n v="1434840392"/>
    <b v="0"/>
    <n v="15"/>
    <b v="0"/>
    <x v="1"/>
    <x v="33"/>
    <n v="0.21"/>
    <n v="56.666666666666664"/>
    <x v="2465"/>
    <d v="2015-07-20T22:46:3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3"/>
    <x v="3"/>
    <n v="1437473005"/>
    <n v="1434881005"/>
    <b v="0"/>
    <n v="73"/>
    <b v="1"/>
    <x v="6"/>
    <x v="15"/>
    <n v="1.1100000000000001"/>
    <n v="151.4623287671233"/>
    <x v="2466"/>
    <d v="2015-07-21T10:03: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x v="0"/>
    <x v="22"/>
    <n v="1.37"/>
    <n v="63.917582417582416"/>
    <x v="2467"/>
    <d v="2015-07-23T03:00:00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x v="0"/>
    <n v="1440157656"/>
    <n v="1434973656"/>
    <b v="0"/>
    <n v="6"/>
    <b v="0"/>
    <x v="0"/>
    <x v="2"/>
    <n v="0.02"/>
    <n v="50.166666666666664"/>
    <x v="2468"/>
    <d v="2015-08-21T11:47:3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x v="0"/>
    <n v="1437570130"/>
    <n v="1434978130"/>
    <b v="0"/>
    <n v="2"/>
    <b v="0"/>
    <x v="3"/>
    <x v="37"/>
    <n v="0"/>
    <n v="30.5"/>
    <x v="2469"/>
    <d v="2015-07-22T13:02:1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x v="6"/>
    <x v="15"/>
    <n v="1.32"/>
    <n v="36.666666666666664"/>
    <x v="2470"/>
    <d v="2015-07-13T01:00:00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x v="6"/>
    <x v="13"/>
    <n v="1.08"/>
    <n v="76.785714285714292"/>
    <x v="2471"/>
    <d v="2015-06-26T23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x v="1"/>
    <n v="1437606507"/>
    <n v="1435014507"/>
    <b v="0"/>
    <n v="4"/>
    <b v="0"/>
    <x v="6"/>
    <x v="15"/>
    <n v="0.06"/>
    <n v="15"/>
    <x v="2472"/>
    <d v="2015-07-22T23:08:2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x v="0"/>
    <x v="0"/>
    <n v="1.01"/>
    <n v="216.75"/>
    <x v="2473"/>
    <d v="2015-07-23T06:46:37"/>
  </r>
  <r>
    <n v="589"/>
    <s v="Get Neighborly"/>
    <s v="Services closer than you think..."/>
    <n v="7500"/>
    <n v="1"/>
    <x v="1"/>
    <x v="0"/>
    <x v="0"/>
    <n v="1436366699"/>
    <n v="1435070699"/>
    <b v="0"/>
    <n v="1"/>
    <b v="0"/>
    <x v="3"/>
    <x v="37"/>
    <n v="0"/>
    <n v="1"/>
    <x v="2474"/>
    <d v="2015-07-08T14:44:5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x v="1"/>
    <n v="1440272093"/>
    <n v="1435088093"/>
    <b v="0"/>
    <n v="4"/>
    <b v="0"/>
    <x v="6"/>
    <x v="15"/>
    <n v="0.02"/>
    <n v="15"/>
    <x v="2475"/>
    <d v="2015-08-22T19:34:5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x v="3"/>
    <x v="25"/>
    <n v="1.04"/>
    <n v="109.33695652173913"/>
    <x v="2476"/>
    <d v="2015-07-26T18:00:00"/>
  </r>
  <r>
    <n v="1706"/>
    <s v="Gemeinde in Bremen"/>
    <s v="Unsere &quot;Aufgabe&quot; ist es, fÃ¼r Christen da zu sein die keiner Gemeinde angehÃ¶ren. Zudem spielt Lobpreis eine Zentrale Rolle."/>
    <n v="5500"/>
    <n v="0"/>
    <x v="1"/>
    <x v="10"/>
    <x v="4"/>
    <n v="1440314472"/>
    <n v="1435130472"/>
    <b v="0"/>
    <n v="0"/>
    <b v="0"/>
    <x v="1"/>
    <x v="33"/>
    <n v="0"/>
    <n v="0"/>
    <x v="2477"/>
    <d v="2015-08-23T07:21:1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x v="6"/>
    <x v="15"/>
    <n v="1.18"/>
    <n v="100.06410256410257"/>
    <x v="2478"/>
    <d v="2015-08-03T18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11"/>
    <x v="4"/>
    <n v="1437861540"/>
    <n v="1435160452"/>
    <b v="0"/>
    <n v="1"/>
    <b v="0"/>
    <x v="3"/>
    <x v="37"/>
    <n v="0"/>
    <n v="30"/>
    <x v="2479"/>
    <d v="2015-07-25T21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x v="6"/>
    <x v="15"/>
    <n v="1"/>
    <n v="66.833333333333329"/>
    <x v="2480"/>
    <d v="2015-07-18T16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x v="6"/>
    <x v="15"/>
    <n v="2.02"/>
    <n v="29.705882352941178"/>
    <x v="2481"/>
    <d v="2015-07-10T18:00:00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x v="0"/>
    <n v="1439522996"/>
    <n v="1435202996"/>
    <b v="0"/>
    <n v="0"/>
    <b v="0"/>
    <x v="6"/>
    <x v="29"/>
    <n v="0"/>
    <n v="0"/>
    <x v="2482"/>
    <d v="2015-08-14T03:29:56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x v="0"/>
    <n v="1438662474"/>
    <n v="1435206474"/>
    <b v="0"/>
    <n v="2"/>
    <b v="0"/>
    <x v="7"/>
    <x v="27"/>
    <n v="0"/>
    <n v="13"/>
    <x v="2483"/>
    <d v="2015-08-04T04:27:5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0"/>
    <x v="4"/>
    <n v="1440408120"/>
    <n v="1435224120"/>
    <b v="0"/>
    <n v="0"/>
    <b v="0"/>
    <x v="2"/>
    <x v="35"/>
    <n v="0"/>
    <n v="0"/>
    <x v="2484"/>
    <d v="2015-08-24T09:22:0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2"/>
    <x v="2"/>
    <n v="1437082736"/>
    <n v="1435354736"/>
    <b v="0"/>
    <n v="3"/>
    <b v="0"/>
    <x v="5"/>
    <x v="36"/>
    <n v="0.08"/>
    <n v="26"/>
    <x v="2485"/>
    <d v="2015-07-16T21:38:5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x v="0"/>
    <n v="1439251926"/>
    <n v="1435363926"/>
    <b v="0"/>
    <n v="14"/>
    <b v="0"/>
    <x v="3"/>
    <x v="25"/>
    <n v="0.17"/>
    <n v="110.28571428571429"/>
    <x v="2486"/>
    <d v="2015-08-11T00:12:0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x v="0"/>
    <n v="1437960598"/>
    <n v="1435368598"/>
    <b v="0"/>
    <n v="0"/>
    <b v="0"/>
    <x v="6"/>
    <x v="29"/>
    <n v="0"/>
    <n v="0"/>
    <x v="2487"/>
    <d v="2015-07-27T01:29:58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x v="6"/>
    <x v="29"/>
    <n v="1.1000000000000001"/>
    <n v="50.111022727272733"/>
    <x v="2488"/>
    <d v="2015-08-26T02:35:53"/>
  </r>
  <r>
    <n v="187"/>
    <s v="The Imbalanced Heart of a Symmetric Mind (film)"/>
    <s v="A young man suffering from a severe case of OCD embarks on a road trip to find peace of mind."/>
    <n v="5000"/>
    <n v="800"/>
    <x v="1"/>
    <x v="0"/>
    <x v="0"/>
    <n v="1437461940"/>
    <n v="1435383457"/>
    <b v="0"/>
    <n v="5"/>
    <b v="0"/>
    <x v="0"/>
    <x v="34"/>
    <n v="0.16"/>
    <n v="160"/>
    <x v="2489"/>
    <d v="2015-07-21T06:59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x v="6"/>
    <x v="15"/>
    <n v="1.08"/>
    <n v="89.666666666666671"/>
    <x v="2490"/>
    <d v="2015-08-12T05:32:3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x v="0"/>
    <n v="1438576057"/>
    <n v="1435552057"/>
    <b v="0"/>
    <n v="1"/>
    <b v="0"/>
    <x v="7"/>
    <x v="27"/>
    <n v="0"/>
    <n v="30"/>
    <x v="2491"/>
    <d v="2015-08-03T04:27:3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x v="6"/>
    <x v="15"/>
    <n v="1.06"/>
    <n v="40.92307692307692"/>
    <x v="2492"/>
    <d v="2015-07-17T21:02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x v="6"/>
    <x v="15"/>
    <n v="1.02"/>
    <n v="39.828125"/>
    <x v="2493"/>
    <d v="2015-07-29T17:00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x v="0"/>
    <x v="0"/>
    <n v="1.02"/>
    <n v="105.3170731707317"/>
    <x v="2494"/>
    <d v="2015-08-01T15:01:48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x v="1"/>
    <x v="1"/>
    <n v="2.19"/>
    <n v="62.5"/>
    <x v="2495"/>
    <d v="2015-07-29T15:31:2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x v="2"/>
    <x v="14"/>
    <n v="1.0900000000000001"/>
    <n v="54.69"/>
    <x v="2496"/>
    <d v="2015-07-30T03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x v="3"/>
    <x v="21"/>
    <n v="4.08"/>
    <n v="81.949748743718587"/>
    <x v="2497"/>
    <d v="2015-08-12T02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x v="3"/>
    <n v="1439515497"/>
    <n v="1435627497"/>
    <b v="0"/>
    <n v="18"/>
    <b v="0"/>
    <x v="3"/>
    <x v="25"/>
    <n v="0.02"/>
    <n v="160.5"/>
    <x v="2498"/>
    <d v="2015-08-14T01:24:57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x v="6"/>
    <x v="15"/>
    <n v="1.1200000000000001"/>
    <n v="44.25"/>
    <x v="2499"/>
    <d v="2015-08-05T11:00:00"/>
  </r>
  <r>
    <n v="1558"/>
    <s v="Lucy Wood's Calendar - English Countryside 2016"/>
    <s v="A large 2016 wall-calendar (A3 when open) featuring 12 stunning photographs by Lucy Wood."/>
    <n v="750"/>
    <n v="35"/>
    <x v="1"/>
    <x v="1"/>
    <x v="1"/>
    <n v="1440763920"/>
    <n v="1435656759"/>
    <b v="0"/>
    <n v="3"/>
    <b v="0"/>
    <x v="5"/>
    <x v="40"/>
    <n v="0.05"/>
    <n v="11.666666666666666"/>
    <x v="2500"/>
    <d v="2015-08-28T12:12:00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x v="6"/>
    <x v="15"/>
    <n v="1.39"/>
    <n v="116.65217391304348"/>
    <x v="2501"/>
    <d v="2015-07-30T12:30:2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x v="6"/>
    <x v="15"/>
    <n v="1.04"/>
    <n v="36.964285714285715"/>
    <x v="2502"/>
    <d v="2015-07-23T18:33:00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x v="0"/>
    <n v="1439581080"/>
    <n v="1435709765"/>
    <b v="0"/>
    <n v="0"/>
    <b v="0"/>
    <x v="6"/>
    <x v="15"/>
    <n v="0"/>
    <n v="0"/>
    <x v="2503"/>
    <d v="2015-08-14T19:38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x v="0"/>
    <n v="1438405140"/>
    <n v="1435731041"/>
    <b v="0"/>
    <n v="58"/>
    <b v="0"/>
    <x v="0"/>
    <x v="31"/>
    <n v="0.03"/>
    <n v="81.241379310344826"/>
    <x v="2504"/>
    <d v="2015-08-01T04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x v="6"/>
    <x v="15"/>
    <n v="1.02"/>
    <n v="204.05"/>
    <x v="2505"/>
    <d v="2015-07-31T20:32:28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x v="7"/>
    <x v="26"/>
    <n v="1.08"/>
    <n v="74.22935779816514"/>
    <x v="2506"/>
    <d v="2015-07-23T04:59:00"/>
  </r>
  <r>
    <n v="1703"/>
    <s v="Joy Full Noise!"/>
    <s v="I would love for you to be a part of helping me raise money for music and video production to launch my first Worship album!"/>
    <n v="5000"/>
    <n v="51"/>
    <x v="1"/>
    <x v="0"/>
    <x v="0"/>
    <n v="1441003537"/>
    <n v="1435819537"/>
    <b v="0"/>
    <n v="2"/>
    <b v="0"/>
    <x v="1"/>
    <x v="33"/>
    <n v="0.01"/>
    <n v="25.5"/>
    <x v="2507"/>
    <d v="2015-08-31T06:45:37"/>
  </r>
  <r>
    <n v="139"/>
    <s v="Roman Dead (Canceled)"/>
    <s v="When  Rome is infected with a zombie plague, Lucius Agrippa and a small group fights for survival"/>
    <n v="500"/>
    <n v="500"/>
    <x v="2"/>
    <x v="0"/>
    <x v="0"/>
    <n v="1436738772"/>
    <n v="1435874772"/>
    <b v="0"/>
    <n v="1"/>
    <b v="0"/>
    <x v="0"/>
    <x v="31"/>
    <n v="1"/>
    <n v="500"/>
    <x v="2508"/>
    <d v="2015-07-12T22:06:1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x v="0"/>
    <n v="1438552800"/>
    <n v="1435876423"/>
    <b v="0"/>
    <n v="52"/>
    <b v="0"/>
    <x v="7"/>
    <x v="27"/>
    <n v="0.26"/>
    <n v="116.55769230769231"/>
    <x v="2509"/>
    <d v="2015-08-02T22:00:00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x v="0"/>
    <n v="1438474704"/>
    <n v="1435882704"/>
    <b v="0"/>
    <n v="0"/>
    <b v="0"/>
    <x v="3"/>
    <x v="37"/>
    <n v="0"/>
    <n v="0"/>
    <x v="2510"/>
    <d v="2015-08-02T00:18:2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x v="3"/>
    <n v="1438495390"/>
    <n v="1435903390"/>
    <b v="0"/>
    <n v="0"/>
    <b v="0"/>
    <x v="5"/>
    <x v="40"/>
    <n v="0"/>
    <n v="0"/>
    <x v="2511"/>
    <d v="2015-08-02T06:03:1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x v="6"/>
    <x v="15"/>
    <n v="1.42"/>
    <n v="25.130177514792898"/>
    <x v="2512"/>
    <d v="2015-08-02T16:0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x v="0"/>
    <n v="1438543033"/>
    <n v="1435951033"/>
    <b v="0"/>
    <n v="15"/>
    <b v="0"/>
    <x v="3"/>
    <x v="25"/>
    <n v="0.03"/>
    <n v="66.066666666666663"/>
    <x v="2513"/>
    <d v="2015-08-02T19:17:13"/>
  </r>
  <r>
    <n v="4103"/>
    <s v="Weather Men"/>
    <s v="Weather Men is a play, written by Nathan Black.  A comedy/drama that explores the question of 'why people stay together?'"/>
    <n v="1000"/>
    <n v="100"/>
    <x v="1"/>
    <x v="0"/>
    <x v="0"/>
    <n v="1440613920"/>
    <n v="1435953566"/>
    <b v="0"/>
    <n v="6"/>
    <b v="0"/>
    <x v="6"/>
    <x v="15"/>
    <n v="0.1"/>
    <n v="16.666666666666668"/>
    <x v="2514"/>
    <d v="2015-08-26T18:32:00"/>
  </r>
  <r>
    <n v="1792"/>
    <s v="Bensinger's: Photographs by Helaine Garren"/>
    <s v="In 1970 Helaine Garren shot a series of images at Bensingerâ€™s Pool Hall in Chicago, Illinois."/>
    <n v="25000"/>
    <n v="15281"/>
    <x v="1"/>
    <x v="0"/>
    <x v="0"/>
    <n v="1439189940"/>
    <n v="1435970682"/>
    <b v="1"/>
    <n v="139"/>
    <b v="0"/>
    <x v="5"/>
    <x v="11"/>
    <n v="0.61"/>
    <n v="109.93525179856115"/>
    <x v="2515"/>
    <d v="2015-08-10T06:59:00"/>
  </r>
  <r>
    <n v="686"/>
    <s v="Vivi di Cuore - Heart Rate Watch"/>
    <s v="La tua giornata sportiva monitorata nel tuo polso??!!!_x000a_Rendiamolo possibile... VIVI DI CUORE --- All MADE in ITALY"/>
    <n v="500000"/>
    <n v="0"/>
    <x v="1"/>
    <x v="13"/>
    <x v="4"/>
    <n v="1438618170"/>
    <n v="1436026170"/>
    <b v="0"/>
    <n v="0"/>
    <b v="0"/>
    <x v="3"/>
    <x v="25"/>
    <n v="0"/>
    <n v="0"/>
    <x v="2516"/>
    <d v="2015-08-03T16:09:30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x v="0"/>
    <n v="1438734833"/>
    <n v="1436142833"/>
    <b v="0"/>
    <n v="27"/>
    <b v="0"/>
    <x v="4"/>
    <x v="9"/>
    <n v="0.01"/>
    <n v="31.555555555555557"/>
    <x v="2517"/>
    <d v="2015-08-05T00:33:53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x v="6"/>
    <x v="15"/>
    <n v="1.01"/>
    <n v="60.909090909090907"/>
    <x v="2518"/>
    <d v="2015-08-05T08:43:2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x v="0"/>
    <n v="1438793432"/>
    <n v="1436201432"/>
    <b v="0"/>
    <n v="7"/>
    <b v="0"/>
    <x v="3"/>
    <x v="37"/>
    <n v="0.01"/>
    <n v="112.57142857142857"/>
    <x v="2519"/>
    <d v="2015-08-05T16:50:32"/>
  </r>
  <r>
    <n v="176"/>
    <s v="Silent Monster"/>
    <s v="I'm seeking funding to finish my short film, Silent Monster, to bring awareness to teenage bullying as well as teenage violence."/>
    <n v="1500"/>
    <n v="0"/>
    <x v="1"/>
    <x v="0"/>
    <x v="0"/>
    <n v="1438803999"/>
    <n v="1436211999"/>
    <b v="0"/>
    <n v="0"/>
    <b v="0"/>
    <x v="0"/>
    <x v="34"/>
    <n v="0"/>
    <n v="0"/>
    <x v="2520"/>
    <d v="2015-08-05T19:46:39"/>
  </r>
  <r>
    <n v="1140"/>
    <s v="Medieval Empire by Bear Games"/>
    <s v="We are creating the next epic Massive Multiplayer Online-Real Time Strategy game and we want you to be a part of it!"/>
    <n v="5000"/>
    <n v="0"/>
    <x v="1"/>
    <x v="1"/>
    <x v="1"/>
    <n v="1438859121"/>
    <n v="1436267121"/>
    <b v="0"/>
    <n v="0"/>
    <b v="0"/>
    <x v="4"/>
    <x v="28"/>
    <n v="0"/>
    <n v="0"/>
    <x v="2521"/>
    <d v="2015-08-06T11:05:21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x v="6"/>
    <x v="15"/>
    <n v="1.1399999999999999"/>
    <n v="74.347826086956516"/>
    <x v="2522"/>
    <d v="2015-08-07T17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x v="6"/>
    <x v="15"/>
    <n v="1.02"/>
    <n v="33.944444444444443"/>
    <x v="2523"/>
    <d v="2015-08-06T15:31:4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x v="0"/>
    <n v="1439741591"/>
    <n v="1436285591"/>
    <b v="0"/>
    <n v="9"/>
    <b v="0"/>
    <x v="2"/>
    <x v="35"/>
    <n v="0.18"/>
    <n v="88.888888888888886"/>
    <x v="2524"/>
    <d v="2015-08-16T16:13:11"/>
  </r>
  <r>
    <n v="571"/>
    <s v="Snag-A-Slip"/>
    <s v="Snag-A-Slip is an online platform that connects boaters with awesome marinas and available boat slips so that they can book with ease."/>
    <n v="25000"/>
    <n v="106"/>
    <x v="1"/>
    <x v="0"/>
    <x v="0"/>
    <n v="1437969540"/>
    <n v="1436297723"/>
    <b v="0"/>
    <n v="2"/>
    <b v="0"/>
    <x v="3"/>
    <x v="37"/>
    <n v="0"/>
    <n v="53"/>
    <x v="2525"/>
    <d v="2015-07-27T03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x v="0"/>
    <n v="1440090300"/>
    <n v="1436305452"/>
    <b v="0"/>
    <n v="29"/>
    <b v="0"/>
    <x v="6"/>
    <x v="15"/>
    <n v="0.23"/>
    <n v="96.551724137931032"/>
    <x v="2526"/>
    <d v="2015-08-20T17:05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x v="6"/>
    <x v="15"/>
    <n v="1.19"/>
    <n v="29.666666666666668"/>
    <x v="2527"/>
    <d v="2015-08-01T22:24:5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x v="1"/>
    <n v="1439827200"/>
    <n v="1436355270"/>
    <b v="0"/>
    <n v="16"/>
    <b v="0"/>
    <x v="6"/>
    <x v="15"/>
    <n v="0.33"/>
    <n v="50.875"/>
    <x v="2528"/>
    <d v="2015-08-17T16:00:00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x v="1"/>
    <x v="1"/>
    <n v="1.1000000000000001"/>
    <n v="42.384615384615387"/>
    <x v="2529"/>
    <d v="2015-08-22T04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x v="6"/>
    <x v="15"/>
    <n v="1.02"/>
    <n v="44.757575757575758"/>
    <x v="2530"/>
    <d v="2015-08-07T17:22:2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x v="6"/>
    <x v="15"/>
    <n v="1"/>
    <n v="125.09090909090909"/>
    <x v="2531"/>
    <d v="2015-07-27T22:59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x v="6"/>
    <x v="29"/>
    <n v="1.06"/>
    <n v="47.428571428571431"/>
    <x v="2532"/>
    <d v="2015-08-02T19:31:2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x v="0"/>
    <n v="1440723600"/>
    <n v="1436394968"/>
    <b v="0"/>
    <n v="0"/>
    <b v="0"/>
    <x v="1"/>
    <x v="16"/>
    <n v="0"/>
    <n v="0"/>
    <x v="2533"/>
    <d v="2015-08-28T0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3"/>
    <x v="3"/>
    <n v="1438333080"/>
    <n v="1436408308"/>
    <b v="0"/>
    <n v="24"/>
    <b v="1"/>
    <x v="6"/>
    <x v="15"/>
    <n v="1.04"/>
    <n v="43.125"/>
    <x v="2534"/>
    <d v="2015-07-31T08:58:00"/>
  </r>
  <r>
    <n v="605"/>
    <s v="Teach Your Parents iPad (Canceled)"/>
    <s v="An iPad support care package for your parents / seniors."/>
    <n v="5000"/>
    <n v="131"/>
    <x v="2"/>
    <x v="0"/>
    <x v="0"/>
    <n v="1440318908"/>
    <n v="1436430908"/>
    <b v="0"/>
    <n v="8"/>
    <b v="0"/>
    <x v="3"/>
    <x v="37"/>
    <n v="0.03"/>
    <n v="16.375"/>
    <x v="2535"/>
    <d v="2015-08-23T08:35:08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x v="0"/>
    <n v="1439048017"/>
    <n v="1436456017"/>
    <b v="0"/>
    <n v="1"/>
    <b v="0"/>
    <x v="3"/>
    <x v="37"/>
    <n v="0"/>
    <n v="50"/>
    <x v="2536"/>
    <d v="2015-08-08T15:33:3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x v="1"/>
    <x v="20"/>
    <n v="1.06"/>
    <n v="22.642857142857142"/>
    <x v="2537"/>
    <d v="2015-07-23T18:02:2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x v="0"/>
    <n v="1440100839"/>
    <n v="1436472039"/>
    <b v="0"/>
    <n v="73"/>
    <b v="0"/>
    <x v="3"/>
    <x v="25"/>
    <n v="0.43"/>
    <n v="89.191780821917803"/>
    <x v="2538"/>
    <d v="2015-08-20T20:00:39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x v="0"/>
    <n v="1438662603"/>
    <n v="1436502603"/>
    <b v="0"/>
    <n v="2"/>
    <b v="0"/>
    <x v="3"/>
    <x v="37"/>
    <n v="0.03"/>
    <n v="37.5"/>
    <x v="2539"/>
    <d v="2015-08-04T04:30:03"/>
  </r>
  <r>
    <n v="220"/>
    <s v="LA VIE"/>
    <s v="A Freelancer abandons everything to chase after his dream of being &quot;great&quot; escape to Bangkok and return to his home-world."/>
    <n v="50000"/>
    <n v="360"/>
    <x v="1"/>
    <x v="0"/>
    <x v="0"/>
    <n v="1440101160"/>
    <n v="1436542030"/>
    <b v="0"/>
    <n v="3"/>
    <b v="0"/>
    <x v="0"/>
    <x v="34"/>
    <n v="0.01"/>
    <n v="120"/>
    <x v="2540"/>
    <d v="2015-08-20T20:06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x v="6"/>
    <x v="15"/>
    <n v="1.03"/>
    <n v="70.862068965517238"/>
    <x v="2541"/>
    <d v="2015-07-21T03:00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x v="6"/>
    <x v="15"/>
    <n v="1.06"/>
    <n v="56.20192307692308"/>
    <x v="2542"/>
    <d v="2015-08-12T00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x v="0"/>
    <n v="1441771218"/>
    <n v="1436587218"/>
    <b v="0"/>
    <n v="4"/>
    <b v="0"/>
    <x v="6"/>
    <x v="15"/>
    <n v="0.01"/>
    <n v="9.75"/>
    <x v="2543"/>
    <d v="2015-09-09T04:00:1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x v="0"/>
    <x v="22"/>
    <n v="1.28"/>
    <n v="118.33613445378151"/>
    <x v="2544"/>
    <d v="2015-08-10T22:17:17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x v="4"/>
    <x v="19"/>
    <n v="1.2"/>
    <n v="48.130434782608695"/>
    <x v="2545"/>
    <d v="2015-08-11T18:31:4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x v="0"/>
    <n v="1439644920"/>
    <n v="1436793939"/>
    <b v="0"/>
    <n v="39"/>
    <b v="0"/>
    <x v="3"/>
    <x v="37"/>
    <n v="0.17"/>
    <n v="111.41025641025641"/>
    <x v="2546"/>
    <d v="2015-08-15T13:22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x v="3"/>
    <x v="7"/>
    <n v="4.93"/>
    <n v="69.760961810466767"/>
    <x v="2547"/>
    <d v="2015-08-07T16:14:2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x v="0"/>
    <n v="1440215940"/>
    <n v="1436805660"/>
    <b v="0"/>
    <n v="13"/>
    <b v="0"/>
    <x v="7"/>
    <x v="27"/>
    <n v="0.03"/>
    <n v="35.384615384615387"/>
    <x v="2548"/>
    <d v="2015-08-22T03:59:00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x v="1"/>
    <x v="1"/>
    <n v="1.81"/>
    <n v="33.315789473684212"/>
    <x v="2549"/>
    <d v="2015-08-22T18:00: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x v="1"/>
    <n v="1441995769"/>
    <n v="1436811769"/>
    <b v="0"/>
    <n v="3"/>
    <b v="0"/>
    <x v="2"/>
    <x v="35"/>
    <n v="0.01"/>
    <n v="673.33333333333337"/>
    <x v="2550"/>
    <d v="2015-09-11T18:22:4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7"/>
    <x v="7"/>
    <n v="1439318228"/>
    <n v="1436812628"/>
    <b v="0"/>
    <n v="0"/>
    <b v="0"/>
    <x v="3"/>
    <x v="37"/>
    <n v="0"/>
    <n v="0"/>
    <x v="2551"/>
    <d v="2015-08-11T18:37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x v="3"/>
    <x v="7"/>
    <n v="2.97"/>
    <n v="7.1902649656526005"/>
    <x v="2552"/>
    <d v="2015-08-15T07:50:5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x v="4"/>
    <n v="1439455609"/>
    <n v="1436863609"/>
    <b v="1"/>
    <n v="450"/>
    <b v="1"/>
    <x v="3"/>
    <x v="7"/>
    <n v="1.02"/>
    <n v="147.68495555555555"/>
    <x v="2553"/>
    <d v="2015-08-13T08:46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x v="3"/>
    <x v="25"/>
    <n v="1.19"/>
    <n v="151.31746031746033"/>
    <x v="2554"/>
    <d v="2015-08-13T13:40:4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x v="3"/>
    <x v="25"/>
    <n v="1.41"/>
    <n v="95.830623306233065"/>
    <x v="2555"/>
    <d v="2015-08-20T14:50:4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x v="0"/>
    <n v="1438390800"/>
    <n v="1436888066"/>
    <b v="0"/>
    <n v="7"/>
    <b v="0"/>
    <x v="6"/>
    <x v="15"/>
    <n v="0.09"/>
    <n v="80.714285714285708"/>
    <x v="2556"/>
    <d v="2015-08-01T01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0"/>
    <x v="4"/>
    <n v="1439998674"/>
    <n v="1436888274"/>
    <b v="0"/>
    <n v="2174"/>
    <b v="1"/>
    <x v="3"/>
    <x v="25"/>
    <n v="14.6"/>
    <n v="134.3592456301748"/>
    <x v="2557"/>
    <d v="2015-08-19T15:37:54"/>
  </r>
  <r>
    <n v="1444"/>
    <s v="Expand the MillionairesLetter in the US Market!"/>
    <s v="We as a successfull german stock market newsletter publisher want expand in the US market!"/>
    <n v="4950"/>
    <n v="0"/>
    <x v="1"/>
    <x v="10"/>
    <x v="4"/>
    <n v="1442091462"/>
    <n v="1436907462"/>
    <b v="0"/>
    <n v="0"/>
    <b v="0"/>
    <x v="2"/>
    <x v="35"/>
    <n v="0"/>
    <n v="0"/>
    <x v="2558"/>
    <d v="2015-09-12T20:57: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2"/>
    <x v="2"/>
    <n v="1439533019"/>
    <n v="1436941019"/>
    <b v="0"/>
    <n v="3"/>
    <b v="0"/>
    <x v="3"/>
    <x v="21"/>
    <n v="0.01"/>
    <n v="12"/>
    <x v="2559"/>
    <d v="2015-08-14T06:16:59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x v="0"/>
    <n v="1439298052"/>
    <n v="1436965252"/>
    <b v="0"/>
    <n v="9"/>
    <b v="0"/>
    <x v="0"/>
    <x v="31"/>
    <n v="0.08"/>
    <n v="37.555555555555557"/>
    <x v="2560"/>
    <d v="2015-08-11T13:00:5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x v="2"/>
    <x v="14"/>
    <n v="1.36"/>
    <n v="59.973568281938327"/>
    <x v="2561"/>
    <d v="2015-09-05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x v="6"/>
    <x v="15"/>
    <n v="1.03"/>
    <n v="57.222222222222221"/>
    <x v="2562"/>
    <d v="2015-08-09T16:00:00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x v="4"/>
    <x v="19"/>
    <n v="1.04"/>
    <n v="50.852631578947367"/>
    <x v="2563"/>
    <d v="2015-07-29T15:59:2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x v="0"/>
    <x v="0"/>
    <n v="2.14"/>
    <n v="144.69039145907473"/>
    <x v="2564"/>
    <d v="2015-08-15T06:00:0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x v="0"/>
    <x v="22"/>
    <n v="1"/>
    <n v="80.16"/>
    <x v="2565"/>
    <d v="2015-09-13T18:11:52"/>
  </r>
  <r>
    <n v="3795"/>
    <s v="Duodeca"/>
    <s v="Poppin Productions are currently entering the development stage of their very first production -  &quot;Duodeca&quot;."/>
    <n v="600"/>
    <n v="10"/>
    <x v="1"/>
    <x v="1"/>
    <x v="1"/>
    <n v="1440801000"/>
    <n v="1437042490"/>
    <b v="0"/>
    <n v="2"/>
    <b v="0"/>
    <x v="6"/>
    <x v="29"/>
    <n v="0.02"/>
    <n v="5"/>
    <x v="2566"/>
    <d v="2015-08-28T22:3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x v="6"/>
    <x v="15"/>
    <n v="1.01"/>
    <n v="36.474820143884891"/>
    <x v="2567"/>
    <d v="2015-07-31T16:0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0"/>
    <x v="4"/>
    <n v="1439707236"/>
    <n v="1437115236"/>
    <b v="0"/>
    <n v="144"/>
    <b v="1"/>
    <x v="4"/>
    <x v="19"/>
    <n v="11.74"/>
    <n v="81.561805555555551"/>
    <x v="2568"/>
    <d v="2015-08-16T06:40:36"/>
  </r>
  <r>
    <n v="213"/>
    <s v="Hart Blvd. A feature film by Andrew Greve"/>
    <s v="A family dramedy about a grandfather  and grandson who are both on their path to redemption."/>
    <n v="50000"/>
    <n v="20"/>
    <x v="1"/>
    <x v="0"/>
    <x v="0"/>
    <n v="1439734001"/>
    <n v="1437142547"/>
    <b v="0"/>
    <n v="1"/>
    <b v="0"/>
    <x v="0"/>
    <x v="34"/>
    <n v="0"/>
    <n v="20"/>
    <x v="2569"/>
    <d v="2015-08-16T14:06:4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x v="6"/>
    <x v="15"/>
    <n v="1.62"/>
    <n v="52.354838709677416"/>
    <x v="2570"/>
    <d v="2015-08-17T10:22:1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x v="0"/>
    <n v="1439828159"/>
    <n v="1437236159"/>
    <b v="0"/>
    <n v="1"/>
    <b v="0"/>
    <x v="6"/>
    <x v="15"/>
    <n v="0.1"/>
    <n v="100"/>
    <x v="2571"/>
    <d v="2015-08-17T16:15:5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x v="6"/>
    <x v="15"/>
    <n v="1.02"/>
    <n v="47.407407407407405"/>
    <x v="2572"/>
    <d v="2015-08-05T18:36:00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x v="0"/>
    <n v="1439931675"/>
    <n v="1437339675"/>
    <b v="0"/>
    <n v="6"/>
    <b v="0"/>
    <x v="7"/>
    <x v="27"/>
    <n v="0.02"/>
    <n v="76.666666666666671"/>
    <x v="2573"/>
    <d v="2015-08-18T21:01:15"/>
  </r>
  <r>
    <n v="3728"/>
    <s v="Bare Bones Shakespeare 2015-16 Season"/>
    <s v="Bare Bones Shakespeare's first season will start with a DFW school touring show: Romeo and Juliet."/>
    <n v="20000"/>
    <n v="1862"/>
    <x v="1"/>
    <x v="0"/>
    <x v="0"/>
    <n v="1439957176"/>
    <n v="1437365176"/>
    <b v="0"/>
    <n v="31"/>
    <b v="0"/>
    <x v="6"/>
    <x v="15"/>
    <n v="0.09"/>
    <n v="60.064516129032256"/>
    <x v="2574"/>
    <d v="2015-08-19T04:06:1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x v="6"/>
    <x v="15"/>
    <n v="1.01"/>
    <n v="84.166666666666671"/>
    <x v="2575"/>
    <d v="2015-08-19T17:03:40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x v="1"/>
    <x v="20"/>
    <n v="1.02"/>
    <n v="53.421052631578945"/>
    <x v="2576"/>
    <d v="2015-08-19T17:15:12"/>
  </r>
  <r>
    <n v="1988"/>
    <s v="Phillip Michael Photography"/>
    <s v="Expressing art in an image!"/>
    <n v="6000"/>
    <n v="25"/>
    <x v="1"/>
    <x v="0"/>
    <x v="0"/>
    <n v="1440094742"/>
    <n v="1437502742"/>
    <b v="0"/>
    <n v="1"/>
    <b v="0"/>
    <x v="5"/>
    <x v="36"/>
    <n v="0"/>
    <n v="25"/>
    <x v="2577"/>
    <d v="2015-08-20T18:19:02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x v="6"/>
    <x v="15"/>
    <n v="1.1000000000000001"/>
    <n v="45.878378378378379"/>
    <x v="2578"/>
    <d v="2015-08-20T20:02:5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x v="6"/>
    <x v="15"/>
    <n v="1"/>
    <n v="50.000500000000002"/>
    <x v="2579"/>
    <d v="2015-08-20T23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x v="0"/>
    <x v="0"/>
    <n v="1.03"/>
    <n v="86.554621848739501"/>
    <x v="2580"/>
    <d v="2015-08-21T14:05:1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x v="3"/>
    <x v="24"/>
    <n v="1.07"/>
    <n v="267"/>
    <x v="2581"/>
    <d v="2015-08-21T17:55:13"/>
  </r>
  <r>
    <n v="3094"/>
    <s v="Nothing Up My Sleeves Tour: Summer 2016"/>
    <s v="This is a Kickstarter to help with the start up costs for Illusionist, Chris Lengyel's Summer 2016 Tour!"/>
    <n v="100000"/>
    <n v="25"/>
    <x v="1"/>
    <x v="0"/>
    <x v="0"/>
    <n v="1442775956"/>
    <n v="1437591956"/>
    <b v="0"/>
    <n v="1"/>
    <b v="0"/>
    <x v="6"/>
    <x v="13"/>
    <n v="0"/>
    <n v="25"/>
    <x v="2582"/>
    <d v="2015-09-20T19:05:5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2"/>
    <x v="2"/>
    <n v="1441119919"/>
    <n v="1437663919"/>
    <b v="0"/>
    <n v="29"/>
    <b v="0"/>
    <x v="3"/>
    <x v="25"/>
    <n v="0.01"/>
    <n v="30.310344827586206"/>
    <x v="2583"/>
    <d v="2015-09-01T15:05:1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x v="1"/>
    <x v="8"/>
    <n v="1"/>
    <n v="74.06557377049181"/>
    <x v="2584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x v="6"/>
    <x v="15"/>
    <n v="1"/>
    <n v="65.376811594202906"/>
    <x v="2585"/>
    <d v="2015-08-22T20:18:55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x v="5"/>
    <x v="11"/>
    <n v="1.55"/>
    <n v="51.666666666666664"/>
    <x v="2586"/>
    <d v="2015-09-12T13:37:40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x v="3"/>
    <x v="25"/>
    <n v="1.01"/>
    <n v="143.66666666666666"/>
    <x v="2587"/>
    <d v="2015-08-23T14:14:55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x v="0"/>
    <n v="1438959600"/>
    <n v="1437754137"/>
    <b v="0"/>
    <n v="3"/>
    <b v="0"/>
    <x v="6"/>
    <x v="15"/>
    <n v="0.03"/>
    <n v="10.666666666666666"/>
    <x v="2588"/>
    <d v="2015-08-07T15:00:00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x v="0"/>
    <n v="1440412396"/>
    <n v="1437820396"/>
    <b v="0"/>
    <n v="1"/>
    <b v="0"/>
    <x v="6"/>
    <x v="15"/>
    <n v="0"/>
    <n v="25"/>
    <x v="2589"/>
    <d v="2015-08-24T10:33:16"/>
  </r>
  <r>
    <n v="1220"/>
    <s v="All The People"/>
    <s v="A beautiful photo art book of portraits and conversations with people that may expand your idea of gender."/>
    <n v="15000"/>
    <n v="15565"/>
    <x v="0"/>
    <x v="10"/>
    <x v="4"/>
    <n v="1440515112"/>
    <n v="1437923112"/>
    <b v="0"/>
    <n v="140"/>
    <b v="1"/>
    <x v="5"/>
    <x v="11"/>
    <n v="1.04"/>
    <n v="111.17857142857143"/>
    <x v="2590"/>
    <d v="2015-08-25T15:05:12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x v="0"/>
    <n v="1440524082"/>
    <n v="1437932082"/>
    <b v="0"/>
    <n v="3"/>
    <b v="0"/>
    <x v="7"/>
    <x v="27"/>
    <n v="0.01"/>
    <n v="50.333333333333336"/>
    <x v="2591"/>
    <d v="2015-08-25T17:34:4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x v="0"/>
    <x v="0"/>
    <n v="1"/>
    <n v="46.230769230769234"/>
    <x v="2592"/>
    <d v="2015-08-10T22:49:5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x v="3"/>
    <x v="21"/>
    <n v="1.1499999999999999"/>
    <n v="120.30882352941177"/>
    <x v="2593"/>
    <d v="2015-08-25T23:52:0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x v="1"/>
    <n v="1443193130"/>
    <n v="1438009130"/>
    <b v="0"/>
    <n v="0"/>
    <b v="0"/>
    <x v="4"/>
    <x v="28"/>
    <n v="0"/>
    <n v="0"/>
    <x v="2594"/>
    <d v="2015-09-25T14:58:50"/>
  </r>
  <r>
    <n v="2378"/>
    <s v="KEEPUP INC (Canceled)"/>
    <s v="KEEPUP allows you to extend your social circle by introducing you to new people via your friends."/>
    <n v="110000"/>
    <n v="0"/>
    <x v="2"/>
    <x v="0"/>
    <x v="0"/>
    <n v="1440548330"/>
    <n v="1438042730"/>
    <b v="0"/>
    <n v="0"/>
    <b v="0"/>
    <x v="3"/>
    <x v="37"/>
    <n v="0"/>
    <n v="0"/>
    <x v="2595"/>
    <d v="2015-08-26T00:18: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x v="6"/>
    <x v="15"/>
    <n v="1.1000000000000001"/>
    <n v="24.444444444444443"/>
    <x v="2596"/>
    <d v="2015-08-22T12:07:5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x v="0"/>
    <n v="1440690875"/>
    <n v="1438098875"/>
    <b v="0"/>
    <n v="0"/>
    <b v="0"/>
    <x v="6"/>
    <x v="15"/>
    <n v="0"/>
    <n v="0"/>
    <x v="2597"/>
    <d v="2015-08-27T15:54: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x v="5"/>
    <x v="11"/>
    <n v="2.5"/>
    <n v="66.015406593406595"/>
    <x v="2598"/>
    <d v="2015-08-27T19:15: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x v="6"/>
    <x v="15"/>
    <n v="1.06"/>
    <n v="75.714285714285708"/>
    <x v="2599"/>
    <d v="2015-08-09T16:00:00"/>
  </r>
  <r>
    <n v="2373"/>
    <s v="Cykelauktion.com (Canceled)"/>
    <s v="We want to create a safe marketplace for buying and selling bicycles."/>
    <n v="850000"/>
    <n v="50"/>
    <x v="2"/>
    <x v="7"/>
    <x v="7"/>
    <n v="1440863624"/>
    <n v="1438271624"/>
    <b v="0"/>
    <n v="1"/>
    <b v="0"/>
    <x v="3"/>
    <x v="37"/>
    <n v="0"/>
    <n v="50"/>
    <x v="2600"/>
    <d v="2015-08-29T15:53:44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x v="0"/>
    <n v="1440912480"/>
    <n v="1438385283"/>
    <b v="0"/>
    <n v="10"/>
    <b v="0"/>
    <x v="0"/>
    <x v="34"/>
    <n v="0.03"/>
    <n v="32.5"/>
    <x v="2601"/>
    <d v="2015-08-30T05:28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x v="0"/>
    <n v="1441037097"/>
    <n v="1438445097"/>
    <b v="0"/>
    <n v="1"/>
    <b v="0"/>
    <x v="6"/>
    <x v="15"/>
    <n v="0.01"/>
    <n v="10"/>
    <x v="2602"/>
    <d v="2015-08-31T16:04:57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x v="1"/>
    <x v="8"/>
    <n v="1.07"/>
    <n v="52.962839506172834"/>
    <x v="2603"/>
    <d v="2015-08-20T11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x v="3"/>
    <x v="21"/>
    <n v="1.1499999999999999"/>
    <n v="80.185489510489504"/>
    <x v="2604"/>
    <d v="2015-08-30T04:03:47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x v="0"/>
    <n v="1440734400"/>
    <n v="1438549026"/>
    <b v="0"/>
    <n v="72"/>
    <b v="0"/>
    <x v="1"/>
    <x v="3"/>
    <n v="0.4"/>
    <n v="44.444444444444443"/>
    <x v="2605"/>
    <d v="2015-08-28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x v="6"/>
    <x v="15"/>
    <n v="1.22"/>
    <n v="129.36170212765958"/>
    <x v="2606"/>
    <d v="2015-09-02T00:28:25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x v="6"/>
    <x v="15"/>
    <n v="1.39"/>
    <n v="45.347826086956523"/>
    <x v="2607"/>
    <d v="2015-09-02T04:19:4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x v="0"/>
    <n v="1441176447"/>
    <n v="1438584447"/>
    <b v="0"/>
    <n v="0"/>
    <b v="0"/>
    <x v="5"/>
    <x v="40"/>
    <n v="0"/>
    <n v="0"/>
    <x v="2608"/>
    <d v="2015-09-02T06:47:2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x v="6"/>
    <x v="15"/>
    <n v="1"/>
    <n v="262.11194029850748"/>
    <x v="2609"/>
    <d v="2015-09-10T03:59:00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x v="6"/>
    <x v="15"/>
    <n v="1.0900000000000001"/>
    <n v="136.45833333333334"/>
    <x v="2610"/>
    <d v="2015-08-24T02:00:00"/>
  </r>
  <r>
    <n v="1748"/>
    <s v="So It Is: Vancouver"/>
    <s v="Telling the story of the city through remarkable people who live in Vancouver today."/>
    <n v="50000"/>
    <n v="64974"/>
    <x v="0"/>
    <x v="2"/>
    <x v="2"/>
    <n v="1441234143"/>
    <n v="1438642143"/>
    <b v="0"/>
    <n v="181"/>
    <b v="1"/>
    <x v="5"/>
    <x v="11"/>
    <n v="1.3"/>
    <n v="358.97237569060775"/>
    <x v="2611"/>
    <d v="2015-09-02T22:49:03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x v="6"/>
    <x v="15"/>
    <n v="2.02"/>
    <n v="59.411764705882355"/>
    <x v="2612"/>
    <d v="2015-08-30T00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x v="1"/>
    <n v="1443973546"/>
    <n v="1438789546"/>
    <b v="0"/>
    <n v="23"/>
    <b v="0"/>
    <x v="6"/>
    <x v="15"/>
    <n v="0.44"/>
    <n v="57.173913043478258"/>
    <x v="2613"/>
    <d v="2015-10-04T15:45:4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x v="5"/>
    <x v="11"/>
    <n v="4.18"/>
    <n v="84.905149051490511"/>
    <x v="2614"/>
    <d v="2015-09-04T16:11:0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x v="4"/>
    <x v="19"/>
    <n v="1"/>
    <n v="43.912280701754383"/>
    <x v="2615"/>
    <d v="2015-09-04T19:00:10"/>
  </r>
  <r>
    <n v="134"/>
    <s v="MARLEY'S GHOST (AMBASSADORS OF STEAM) (Canceled)"/>
    <s v="steampunk  remake of &quot;a Christmas carol&quot;"/>
    <n v="5000"/>
    <n v="0"/>
    <x v="2"/>
    <x v="0"/>
    <x v="0"/>
    <n v="1441386000"/>
    <n v="1438811418"/>
    <b v="0"/>
    <n v="0"/>
    <b v="0"/>
    <x v="0"/>
    <x v="31"/>
    <n v="0"/>
    <n v="0"/>
    <x v="2616"/>
    <d v="2015-09-04T17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2"/>
    <x v="2"/>
    <n v="1441378800"/>
    <n v="1438873007"/>
    <b v="0"/>
    <n v="56"/>
    <b v="1"/>
    <x v="3"/>
    <x v="24"/>
    <n v="1.05"/>
    <n v="373.55803571428572"/>
    <x v="2617"/>
    <d v="2015-09-04T15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x v="6"/>
    <x v="15"/>
    <n v="1.05"/>
    <n v="39.375"/>
    <x v="2618"/>
    <d v="2015-08-31T17:31:15"/>
  </r>
  <r>
    <n v="1154"/>
    <s v="Food Truck Funding"/>
    <s v="We're about to launch our first ever food truck to share our amazing food and we need your help! Be a part of our truck!"/>
    <n v="5000"/>
    <n v="325"/>
    <x v="1"/>
    <x v="0"/>
    <x v="0"/>
    <n v="1441507006"/>
    <n v="1438915006"/>
    <b v="0"/>
    <n v="3"/>
    <b v="0"/>
    <x v="7"/>
    <x v="27"/>
    <n v="7.0000000000000007E-2"/>
    <n v="108.33333333333333"/>
    <x v="2619"/>
    <d v="2015-09-06T02:36:4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x v="6"/>
    <x v="15"/>
    <n v="1.02"/>
    <n v="24.285714285714285"/>
    <x v="2620"/>
    <d v="2015-09-04T09:27:53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x v="0"/>
    <n v="1441550760"/>
    <n v="1438958824"/>
    <b v="0"/>
    <n v="0"/>
    <b v="0"/>
    <x v="0"/>
    <x v="2"/>
    <n v="0"/>
    <n v="0"/>
    <x v="2621"/>
    <d v="2015-09-06T14:46:00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x v="0"/>
    <n v="1441516200"/>
    <n v="1438959121"/>
    <b v="0"/>
    <n v="1"/>
    <b v="0"/>
    <x v="3"/>
    <x v="37"/>
    <n v="0"/>
    <n v="10"/>
    <x v="2622"/>
    <d v="2015-09-06T05:10:00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x v="0"/>
    <n v="1441592863"/>
    <n v="1439000863"/>
    <b v="0"/>
    <n v="0"/>
    <b v="0"/>
    <x v="7"/>
    <x v="27"/>
    <n v="0"/>
    <n v="0"/>
    <x v="2623"/>
    <d v="2015-09-07T02:27:4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x v="3"/>
    <n v="1441619275"/>
    <n v="1439027275"/>
    <b v="0"/>
    <n v="0"/>
    <b v="0"/>
    <x v="7"/>
    <x v="27"/>
    <n v="0"/>
    <n v="0"/>
    <x v="2624"/>
    <d v="2015-09-07T09:47:5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x v="0"/>
    <n v="1441649397"/>
    <n v="1439057397"/>
    <b v="0"/>
    <n v="3"/>
    <b v="0"/>
    <x v="6"/>
    <x v="15"/>
    <n v="0.03"/>
    <n v="61.666666666666664"/>
    <x v="2625"/>
    <d v="2015-09-07T18:09:5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x v="6"/>
    <x v="15"/>
    <n v="1.04"/>
    <n v="54.55263157894737"/>
    <x v="2626"/>
    <d v="2015-08-26T23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x v="4"/>
    <n v="1443014756"/>
    <n v="1439126756"/>
    <b v="1"/>
    <n v="97"/>
    <b v="1"/>
    <x v="6"/>
    <x v="13"/>
    <n v="1.29"/>
    <n v="53.164948453608247"/>
    <x v="2627"/>
    <d v="2015-09-23T13:25:5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x v="0"/>
    <n v="1441783869"/>
    <n v="1439191869"/>
    <b v="1"/>
    <n v="535"/>
    <b v="0"/>
    <x v="3"/>
    <x v="21"/>
    <n v="0.08"/>
    <n v="78.666205607476627"/>
    <x v="2628"/>
    <d v="2015-09-09T07:31:09"/>
  </r>
  <r>
    <n v="3076"/>
    <s v="10,000 Hours"/>
    <s v="Helping female comedians get in their 10,000 Hours of practice!"/>
    <n v="10000"/>
    <n v="1506"/>
    <x v="1"/>
    <x v="0"/>
    <x v="0"/>
    <n v="1444405123"/>
    <n v="1439221123"/>
    <b v="0"/>
    <n v="50"/>
    <b v="0"/>
    <x v="6"/>
    <x v="13"/>
    <n v="0.15"/>
    <n v="30.12"/>
    <x v="2629"/>
    <d v="2015-10-09T15:38:43"/>
  </r>
  <r>
    <n v="3636"/>
    <s v="The Brother's of B-Block"/>
    <s v="The Brotherâ€™s of B-block is a musical play. A new take on &quot;OZ&quot; _x000a_The Wizard of OZ meets HBO's OZ."/>
    <n v="150000"/>
    <n v="0"/>
    <x v="1"/>
    <x v="0"/>
    <x v="0"/>
    <n v="1442248829"/>
    <n v="1439224829"/>
    <b v="0"/>
    <n v="0"/>
    <b v="0"/>
    <x v="6"/>
    <x v="29"/>
    <n v="0"/>
    <n v="0"/>
    <x v="2630"/>
    <d v="2015-09-14T16:40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5"/>
    <x v="5"/>
    <n v="1441837879"/>
    <n v="1439245879"/>
    <b v="0"/>
    <n v="1"/>
    <b v="0"/>
    <x v="6"/>
    <x v="13"/>
    <n v="0.03"/>
    <n v="200"/>
    <x v="2631"/>
    <d v="2015-09-09T22:31:19"/>
  </r>
  <r>
    <n v="764"/>
    <s v="[JOE]KES"/>
    <s v="[JOE]KES is a book full of over 200 original, sometimes funny, pun-ish Joekes. If you hate the book, use it as a coster!"/>
    <n v="5000"/>
    <n v="0"/>
    <x v="1"/>
    <x v="0"/>
    <x v="0"/>
    <n v="1441858161"/>
    <n v="1439266161"/>
    <b v="0"/>
    <n v="0"/>
    <b v="0"/>
    <x v="2"/>
    <x v="4"/>
    <n v="0"/>
    <n v="0"/>
    <x v="2632"/>
    <d v="2015-09-10T04:09:21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x v="6"/>
    <x v="15"/>
    <n v="1.01"/>
    <n v="95.952380952380949"/>
    <x v="2633"/>
    <d v="2015-09-06T13:47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x v="1"/>
    <x v="3"/>
    <n v="1"/>
    <n v="250"/>
    <x v="2634"/>
    <d v="2015-10-10T22:28:04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x v="6"/>
    <x v="13"/>
    <n v="1.27"/>
    <n v="50.88"/>
    <x v="2635"/>
    <d v="2015-09-11T01:04:19"/>
  </r>
  <r>
    <n v="3931"/>
    <s v="Still I Weep"/>
    <s v="An original stage play designed to bring to light the long-term effects on adult survivors of childhood sexual abuse. We do survive!"/>
    <n v="8000"/>
    <n v="0"/>
    <x v="1"/>
    <x v="0"/>
    <x v="0"/>
    <n v="1441510707"/>
    <n v="1439350707"/>
    <b v="0"/>
    <n v="0"/>
    <b v="0"/>
    <x v="6"/>
    <x v="15"/>
    <n v="0"/>
    <n v="0"/>
    <x v="2636"/>
    <d v="2015-09-06T03:38:2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x v="0"/>
    <n v="1444576022"/>
    <n v="1439392022"/>
    <b v="0"/>
    <n v="0"/>
    <b v="0"/>
    <x v="0"/>
    <x v="2"/>
    <n v="0"/>
    <n v="0"/>
    <x v="2637"/>
    <d v="2015-10-11T15:07:0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x v="1"/>
    <x v="8"/>
    <n v="1.01"/>
    <n v="43.7"/>
    <x v="2638"/>
    <d v="2015-10-08T03:59:0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x v="0"/>
    <x v="22"/>
    <n v="1.0900000000000001"/>
    <n v="66.346149825783982"/>
    <x v="2639"/>
    <d v="2015-09-15T19:39:00"/>
  </r>
  <r>
    <n v="3988"/>
    <s v="Folk-Tales: What Stories Do Your Folks Tell?"/>
    <s v="An evening of of stories based both in myth and truth."/>
    <n v="1500"/>
    <n v="32"/>
    <x v="1"/>
    <x v="0"/>
    <x v="0"/>
    <n v="1440813413"/>
    <n v="1439517413"/>
    <b v="0"/>
    <n v="4"/>
    <b v="0"/>
    <x v="6"/>
    <x v="15"/>
    <n v="0.02"/>
    <n v="8"/>
    <x v="2640"/>
    <d v="2015-08-29T01:56:5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x v="0"/>
    <x v="22"/>
    <n v="1"/>
    <n v="606.82242424242418"/>
    <x v="2641"/>
    <d v="2015-09-14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x v="6"/>
    <x v="15"/>
    <n v="1.1100000000000001"/>
    <n v="57.626943005181346"/>
    <x v="2642"/>
    <d v="2015-09-12T03:59:00"/>
  </r>
  <r>
    <n v="578"/>
    <s v="weBuy Crowdsourced Shopping"/>
    <s v="weBuy trade built on technology and Crowd Sourced Power"/>
    <n v="125000"/>
    <n v="14"/>
    <x v="1"/>
    <x v="1"/>
    <x v="1"/>
    <n v="1441633993"/>
    <n v="1439560393"/>
    <b v="0"/>
    <n v="7"/>
    <b v="0"/>
    <x v="3"/>
    <x v="37"/>
    <n v="0"/>
    <n v="2"/>
    <x v="2643"/>
    <d v="2015-09-07T13:53:13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x v="6"/>
    <x v="15"/>
    <n v="1.01"/>
    <n v="59.166666666666664"/>
    <x v="2644"/>
    <d v="2015-08-29T03:59:00"/>
  </r>
  <r>
    <n v="1050"/>
    <s v="The (Secular) Barbershop Podcast (Canceled)"/>
    <s v="Secularism is on the rise and I hear you.Talk to me."/>
    <n v="2500"/>
    <n v="0"/>
    <x v="2"/>
    <x v="0"/>
    <x v="0"/>
    <n v="1442257677"/>
    <n v="1439665677"/>
    <b v="0"/>
    <n v="0"/>
    <b v="0"/>
    <x v="8"/>
    <x v="39"/>
    <n v="0"/>
    <n v="0"/>
    <x v="2645"/>
    <d v="2015-09-14T19:07:57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x v="0"/>
    <n v="1442315460"/>
    <n v="1439696174"/>
    <b v="0"/>
    <n v="2"/>
    <b v="0"/>
    <x v="2"/>
    <x v="35"/>
    <n v="0.01"/>
    <n v="27.5"/>
    <x v="2646"/>
    <d v="2015-09-15T11:11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x v="6"/>
    <x v="15"/>
    <n v="1.1399999999999999"/>
    <n v="40.714285714285715"/>
    <x v="2647"/>
    <d v="2015-09-17T03:59:00"/>
  </r>
  <r>
    <n v="2859"/>
    <s v="Grover Theatre Company (GTC)"/>
    <s v="A theatre company that will create works to inspire young people and get everyone involved."/>
    <n v="2000"/>
    <n v="35"/>
    <x v="1"/>
    <x v="3"/>
    <x v="3"/>
    <n v="1444984904"/>
    <n v="1439800904"/>
    <b v="0"/>
    <n v="1"/>
    <b v="0"/>
    <x v="6"/>
    <x v="15"/>
    <n v="0.02"/>
    <n v="35"/>
    <x v="2648"/>
    <d v="2015-10-16T08:41:44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x v="0"/>
    <n v="1443704400"/>
    <n v="1439827639"/>
    <b v="0"/>
    <n v="12"/>
    <b v="0"/>
    <x v="6"/>
    <x v="15"/>
    <n v="0.11"/>
    <n v="45.833333333333336"/>
    <x v="2649"/>
    <d v="2015-10-01T13:00:0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x v="6"/>
    <x v="15"/>
    <n v="1.1399999999999999"/>
    <n v="88.7734375"/>
    <x v="2650"/>
    <d v="2015-09-16T17:43:3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x v="6"/>
    <x v="13"/>
    <n v="1.07"/>
    <n v="45.536585365853661"/>
    <x v="2651"/>
    <d v="2015-09-16T17:56:1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x v="6"/>
    <x v="15"/>
    <n v="1.01"/>
    <n v="35.952380952380949"/>
    <x v="2652"/>
    <d v="2015-09-11T18:19:55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x v="0"/>
    <n v="1442457112"/>
    <n v="1439865112"/>
    <b v="0"/>
    <n v="2"/>
    <b v="0"/>
    <x v="7"/>
    <x v="27"/>
    <n v="0.02"/>
    <n v="72.5"/>
    <x v="2653"/>
    <d v="2015-09-17T02:31:52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x v="5"/>
    <x v="11"/>
    <n v="1.06"/>
    <n v="151.24431818181819"/>
    <x v="2654"/>
    <d v="2015-09-27T14:20: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x v="4"/>
    <x v="19"/>
    <n v="4.04"/>
    <n v="82.396874999999994"/>
    <x v="2655"/>
    <d v="2015-09-17T14:59:5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x v="6"/>
    <x v="15"/>
    <n v="1"/>
    <n v="41.029411764705884"/>
    <x v="2656"/>
    <d v="2015-09-15T10:06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x v="0"/>
    <n v="1443408550"/>
    <n v="1439952550"/>
    <b v="0"/>
    <n v="17"/>
    <b v="0"/>
    <x v="6"/>
    <x v="15"/>
    <n v="0.61"/>
    <n v="179.11764705882354"/>
    <x v="2657"/>
    <d v="2015-09-28T02:49:1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x v="3"/>
    <x v="24"/>
    <n v="1.59"/>
    <n v="77.327718446601949"/>
    <x v="2658"/>
    <d v="2015-09-25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x v="0"/>
    <n v="1442634617"/>
    <n v="1440042617"/>
    <b v="0"/>
    <n v="12"/>
    <b v="0"/>
    <x v="0"/>
    <x v="34"/>
    <n v="0.45"/>
    <n v="185.83333333333334"/>
    <x v="2659"/>
    <d v="2015-09-19T03:50:1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x v="0"/>
    <n v="1442644651"/>
    <n v="1440052651"/>
    <b v="0"/>
    <n v="0"/>
    <b v="0"/>
    <x v="6"/>
    <x v="29"/>
    <n v="0"/>
    <n v="0"/>
    <x v="2660"/>
    <d v="2015-09-19T06:37:31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x v="6"/>
    <x v="15"/>
    <n v="1.01"/>
    <n v="59.117647058823529"/>
    <x v="2661"/>
    <d v="2015-10-05T16:00:00"/>
  </r>
  <r>
    <n v="2379"/>
    <s v="SelectCooks.com (Canceled)"/>
    <s v="Selectcooks.com is a community marketplace for people to list, find and hire chefs."/>
    <n v="30000"/>
    <n v="0"/>
    <x v="2"/>
    <x v="0"/>
    <x v="0"/>
    <n v="1444004616"/>
    <n v="1440116616"/>
    <b v="0"/>
    <n v="0"/>
    <b v="0"/>
    <x v="3"/>
    <x v="37"/>
    <n v="0"/>
    <n v="0"/>
    <x v="2662"/>
    <d v="2015-10-05T00:23:3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x v="0"/>
    <n v="1442722891"/>
    <n v="1440130891"/>
    <b v="0"/>
    <n v="5"/>
    <b v="0"/>
    <x v="6"/>
    <x v="13"/>
    <n v="0"/>
    <n v="420.6"/>
    <x v="2663"/>
    <d v="2015-09-20T04:21:3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x v="0"/>
    <n v="1444410000"/>
    <n v="1440203579"/>
    <b v="0"/>
    <n v="0"/>
    <b v="0"/>
    <x v="7"/>
    <x v="27"/>
    <n v="0"/>
    <n v="0"/>
    <x v="2664"/>
    <d v="2015-10-09T17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x v="6"/>
    <x v="15"/>
    <n v="1.21"/>
    <n v="71.785714285714292"/>
    <x v="2665"/>
    <d v="2015-09-21T03:11:16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x v="0"/>
    <n v="1445448381"/>
    <n v="1440264381"/>
    <b v="0"/>
    <n v="8"/>
    <b v="0"/>
    <x v="0"/>
    <x v="2"/>
    <n v="0.1"/>
    <n v="71.25"/>
    <x v="2666"/>
    <d v="2015-10-21T17:26:21"/>
  </r>
  <r>
    <n v="191"/>
    <s v="Trillion: Feature Film"/>
    <s v="A young boy passionate about Astronomy and Chemistry tracks down an astroid that scientists said would never hit earth."/>
    <n v="5000"/>
    <n v="250"/>
    <x v="1"/>
    <x v="3"/>
    <x v="3"/>
    <n v="1443782138"/>
    <n v="1440326138"/>
    <b v="0"/>
    <n v="3"/>
    <b v="0"/>
    <x v="0"/>
    <x v="34"/>
    <n v="0.05"/>
    <n v="83.333333333333329"/>
    <x v="2667"/>
    <d v="2015-10-02T10:35:38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6"/>
    <x v="6"/>
    <n v="1444657593"/>
    <n v="1440337593"/>
    <b v="0"/>
    <n v="0"/>
    <b v="0"/>
    <x v="0"/>
    <x v="31"/>
    <n v="0"/>
    <n v="0"/>
    <x v="2668"/>
    <d v="2015-10-12T13:46:3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x v="6"/>
    <x v="15"/>
    <n v="1.02"/>
    <n v="141.29166666666666"/>
    <x v="2669"/>
    <d v="2015-09-13T00:00:00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x v="0"/>
    <n v="1443039001"/>
    <n v="1440447001"/>
    <b v="0"/>
    <n v="14"/>
    <b v="0"/>
    <x v="7"/>
    <x v="27"/>
    <n v="0.39"/>
    <n v="83.571428571428569"/>
    <x v="2670"/>
    <d v="2015-09-23T20:10:01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x v="1"/>
    <x v="1"/>
    <n v="1.1599999999999999"/>
    <n v="35.615384615384613"/>
    <x v="2671"/>
    <d v="2015-09-23T20:27:39"/>
  </r>
  <r>
    <n v="1590"/>
    <s v="An Italian Adventure"/>
    <s v="Discover Italy through photography."/>
    <n v="60000"/>
    <n v="1020"/>
    <x v="1"/>
    <x v="13"/>
    <x v="4"/>
    <n v="1443040464"/>
    <n v="1440448464"/>
    <b v="0"/>
    <n v="2"/>
    <b v="0"/>
    <x v="5"/>
    <x v="32"/>
    <n v="0.02"/>
    <n v="510"/>
    <x v="2672"/>
    <d v="2015-09-23T20:34:2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x v="1"/>
    <n v="1442440800"/>
    <n v="1440497876"/>
    <b v="0"/>
    <n v="4"/>
    <b v="0"/>
    <x v="6"/>
    <x v="13"/>
    <n v="0.04"/>
    <n v="10.25"/>
    <x v="2673"/>
    <d v="2015-09-16T22:00:00"/>
  </r>
  <r>
    <n v="1555"/>
    <s v="Coffee Table Book of Maine"/>
    <s v="I am traveling the coastline of Maine and will be taking pictures of all the scenery and lighthouses in the area."/>
    <n v="750"/>
    <n v="0"/>
    <x v="1"/>
    <x v="0"/>
    <x v="0"/>
    <n v="1442509200"/>
    <n v="1440513832"/>
    <b v="0"/>
    <n v="0"/>
    <b v="0"/>
    <x v="5"/>
    <x v="40"/>
    <n v="0"/>
    <n v="0"/>
    <x v="2674"/>
    <d v="2015-09-17T17:00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12"/>
    <x v="4"/>
    <n v="1443121765"/>
    <n v="1440529765"/>
    <b v="0"/>
    <n v="2"/>
    <b v="0"/>
    <x v="3"/>
    <x v="24"/>
    <n v="0"/>
    <n v="550"/>
    <x v="2675"/>
    <d v="2015-09-24T19:09:2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2"/>
    <x v="2"/>
    <n v="1443127082"/>
    <n v="1440535082"/>
    <b v="0"/>
    <n v="50"/>
    <b v="1"/>
    <x v="1"/>
    <x v="20"/>
    <n v="1.1000000000000001"/>
    <n v="43.82"/>
    <x v="2676"/>
    <d v="2015-09-24T20:38:02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5"/>
    <x v="5"/>
    <n v="1443149759"/>
    <n v="1440557759"/>
    <b v="0"/>
    <n v="0"/>
    <b v="0"/>
    <x v="3"/>
    <x v="37"/>
    <n v="0"/>
    <n v="0"/>
    <x v="2677"/>
    <d v="2015-09-25T02:55:5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x v="0"/>
    <n v="1443224622"/>
    <n v="1440632622"/>
    <b v="0"/>
    <n v="6"/>
    <b v="0"/>
    <x v="6"/>
    <x v="29"/>
    <n v="0.25"/>
    <n v="41.666666666666664"/>
    <x v="2678"/>
    <d v="2015-09-25T23:43: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x v="7"/>
    <x v="26"/>
    <n v="1.73"/>
    <n v="75.130434782608702"/>
    <x v="2679"/>
    <d v="2015-09-26T04:33:41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x v="6"/>
    <x v="15"/>
    <n v="1.56"/>
    <n v="38.284313725490193"/>
    <x v="2680"/>
    <d v="2015-10-01T15:00:2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x v="0"/>
    <n v="1445885890"/>
    <n v="1440701890"/>
    <b v="0"/>
    <n v="1"/>
    <b v="0"/>
    <x v="6"/>
    <x v="15"/>
    <n v="0"/>
    <n v="25"/>
    <x v="2681"/>
    <d v="2015-10-26T18:58:1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x v="0"/>
    <n v="1443657600"/>
    <n v="1440716654"/>
    <b v="0"/>
    <n v="0"/>
    <b v="0"/>
    <x v="0"/>
    <x v="34"/>
    <n v="0"/>
    <n v="0"/>
    <x v="2682"/>
    <d v="2015-10-01T00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2"/>
    <x v="2"/>
    <n v="1443379104"/>
    <n v="1440787104"/>
    <b v="0"/>
    <n v="7"/>
    <b v="0"/>
    <x v="7"/>
    <x v="38"/>
    <n v="0.03"/>
    <n v="40.142857142857146"/>
    <x v="2683"/>
    <d v="2015-09-27T18:38:24"/>
  </r>
  <r>
    <n v="1705"/>
    <s v="Piano Prayer Album - Russ James"/>
    <s v="An instrumental album that ranges from hymns to contemporary music. All the music is recorded by myself."/>
    <n v="2000"/>
    <n v="0"/>
    <x v="1"/>
    <x v="0"/>
    <x v="0"/>
    <n v="1441814400"/>
    <n v="1440807846"/>
    <b v="0"/>
    <n v="0"/>
    <b v="0"/>
    <x v="1"/>
    <x v="33"/>
    <n v="0"/>
    <n v="0"/>
    <x v="2684"/>
    <d v="2015-09-09T16:00:00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x v="0"/>
    <n v="1442381847"/>
    <n v="1440826647"/>
    <b v="0"/>
    <n v="9"/>
    <b v="0"/>
    <x v="6"/>
    <x v="15"/>
    <n v="0.22"/>
    <n v="48.555555555555557"/>
    <x v="2685"/>
    <d v="2015-09-16T05:37:27"/>
  </r>
  <r>
    <n v="3060"/>
    <s v="Save the Roxy Theatre in Bremerton WA"/>
    <s v="Save the historic Roxy theatre in Bremerton WA from being repurposed as office space."/>
    <n v="220000"/>
    <n v="335"/>
    <x v="1"/>
    <x v="0"/>
    <x v="0"/>
    <n v="1443422134"/>
    <n v="1440830134"/>
    <b v="0"/>
    <n v="6"/>
    <b v="0"/>
    <x v="6"/>
    <x v="13"/>
    <n v="0"/>
    <n v="55.833333333333336"/>
    <x v="2686"/>
    <d v="2015-09-28T06:35:34"/>
  </r>
  <r>
    <n v="1582"/>
    <s v="Scenes from New Orleans"/>
    <s v="I create canvas prints of images from in and around New Orleans"/>
    <n v="1000"/>
    <n v="93"/>
    <x v="1"/>
    <x v="0"/>
    <x v="0"/>
    <n v="1445894400"/>
    <n v="1440961053"/>
    <b v="0"/>
    <n v="3"/>
    <b v="0"/>
    <x v="5"/>
    <x v="32"/>
    <n v="0.09"/>
    <n v="31"/>
    <x v="2687"/>
    <d v="2015-10-26T21:2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x v="0"/>
    <n v="1443561159"/>
    <n v="1440969159"/>
    <b v="0"/>
    <n v="9"/>
    <b v="0"/>
    <x v="6"/>
    <x v="13"/>
    <n v="0.02"/>
    <n v="67.777777777777771"/>
    <x v="2688"/>
    <d v="2015-09-29T21:12:39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x v="0"/>
    <n v="1443675540"/>
    <n v="1441022120"/>
    <b v="0"/>
    <n v="121"/>
    <b v="0"/>
    <x v="3"/>
    <x v="37"/>
    <n v="0.21"/>
    <n v="105.93388429752066"/>
    <x v="2689"/>
    <d v="2015-10-01T04:59:0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x v="5"/>
    <x v="11"/>
    <n v="1.46"/>
    <n v="91.882882882882882"/>
    <x v="2690"/>
    <d v="2015-10-02T23:03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0"/>
    <x v="4"/>
    <n v="1443808800"/>
    <n v="1441048658"/>
    <b v="1"/>
    <n v="122"/>
    <b v="0"/>
    <x v="5"/>
    <x v="11"/>
    <n v="0.36"/>
    <n v="67.139344262295083"/>
    <x v="2691"/>
    <d v="2015-10-02T18:00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x v="0"/>
    <n v="1443636000"/>
    <n v="1441111892"/>
    <b v="0"/>
    <n v="67"/>
    <b v="0"/>
    <x v="6"/>
    <x v="13"/>
    <n v="0.67"/>
    <n v="99.761194029850742"/>
    <x v="2692"/>
    <d v="2015-09-30T18:0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x v="0"/>
    <n v="1443711774"/>
    <n v="1441119774"/>
    <b v="1"/>
    <n v="12"/>
    <b v="0"/>
    <x v="6"/>
    <x v="15"/>
    <n v="0.02"/>
    <n v="70.166666666666671"/>
    <x v="2693"/>
    <d v="2015-10-01T15:02:5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x v="0"/>
    <n v="1444144222"/>
    <n v="1441120222"/>
    <b v="0"/>
    <n v="17"/>
    <b v="0"/>
    <x v="0"/>
    <x v="34"/>
    <n v="0.16"/>
    <n v="76.470588235294116"/>
    <x v="2694"/>
    <d v="2015-10-06T15:10:22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x v="6"/>
    <x v="15"/>
    <n v="1.03"/>
    <n v="44.847826086956523"/>
    <x v="2695"/>
    <d v="2015-10-02T18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x v="6"/>
    <x v="15"/>
    <n v="1.05"/>
    <n v="80.400000000000006"/>
    <x v="2696"/>
    <d v="2015-10-06T16:44:4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x v="0"/>
    <n v="1442856131"/>
    <n v="1441128131"/>
    <b v="0"/>
    <n v="0"/>
    <b v="0"/>
    <x v="1"/>
    <x v="6"/>
    <n v="0"/>
    <n v="0"/>
    <x v="2697"/>
    <d v="2015-09-21T17:22:11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x v="0"/>
    <n v="1443726142"/>
    <n v="1441134142"/>
    <b v="0"/>
    <n v="3"/>
    <b v="0"/>
    <x v="3"/>
    <x v="37"/>
    <n v="0"/>
    <n v="18.333333333333332"/>
    <x v="2698"/>
    <d v="2015-10-01T19:02:22"/>
  </r>
  <r>
    <n v="2464"/>
    <s v="The Enemy Feathers NEW EP"/>
    <s v="The Enemy Feathers are passing the proverbial hat to see if we can raise enough money to complete Our NEW EP"/>
    <n v="2000"/>
    <n v="2222"/>
    <x v="0"/>
    <x v="2"/>
    <x v="2"/>
    <n v="1443641340"/>
    <n v="1441143397"/>
    <b v="0"/>
    <n v="43"/>
    <b v="1"/>
    <x v="1"/>
    <x v="3"/>
    <n v="1.1100000000000001"/>
    <n v="51.674418604651166"/>
    <x v="2699"/>
    <d v="2015-09-30T19:29:00"/>
  </r>
  <r>
    <n v="2364"/>
    <s v="Minecraft Server and Website Help (Name: Forge Realms)"/>
    <s v="Making a Minecraft server and Website and I need your help to fund it. Thanks in Advance!"/>
    <n v="128"/>
    <n v="0"/>
    <x v="2"/>
    <x v="0"/>
    <x v="0"/>
    <n v="1445898356"/>
    <n v="1441146356"/>
    <b v="0"/>
    <n v="0"/>
    <b v="0"/>
    <x v="3"/>
    <x v="37"/>
    <n v="0"/>
    <n v="0"/>
    <x v="2700"/>
    <d v="2015-10-26T22:25:56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x v="0"/>
    <n v="1443675600"/>
    <n v="1441157592"/>
    <b v="0"/>
    <n v="33"/>
    <b v="0"/>
    <x v="0"/>
    <x v="34"/>
    <n v="0.25"/>
    <n v="91.818181818181813"/>
    <x v="2701"/>
    <d v="2015-10-01T05:00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x v="0"/>
    <n v="1445097715"/>
    <n v="1441209715"/>
    <b v="0"/>
    <n v="2"/>
    <b v="0"/>
    <x v="3"/>
    <x v="37"/>
    <n v="0"/>
    <n v="26"/>
    <x v="2702"/>
    <d v="2015-10-17T16:01:55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x v="6"/>
    <x v="15"/>
    <n v="1.06"/>
    <n v="103.95098039215686"/>
    <x v="2703"/>
    <d v="2015-09-23T14:21:26"/>
  </r>
  <r>
    <n v="776"/>
    <s v="Run Ragged"/>
    <s v="Would anything change if women were in charge? Book Clubs, readers, and critics herald the latest by award-winning author, Aguila."/>
    <n v="7000"/>
    <n v="3598"/>
    <x v="1"/>
    <x v="0"/>
    <x v="0"/>
    <n v="1444539600"/>
    <n v="1441297645"/>
    <b v="0"/>
    <n v="57"/>
    <b v="0"/>
    <x v="2"/>
    <x v="4"/>
    <n v="0.51"/>
    <n v="63.122807017543863"/>
    <x v="2704"/>
    <d v="2015-10-11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3"/>
    <x v="3"/>
    <n v="1444525200"/>
    <n v="1441339242"/>
    <b v="1"/>
    <n v="1251"/>
    <b v="1"/>
    <x v="3"/>
    <x v="21"/>
    <n v="1.44"/>
    <n v="74.639488409272587"/>
    <x v="2705"/>
    <d v="2015-10-11T01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7"/>
    <x v="7"/>
    <n v="1444027186"/>
    <n v="1441435186"/>
    <b v="0"/>
    <n v="4"/>
    <b v="0"/>
    <x v="7"/>
    <x v="27"/>
    <n v="0"/>
    <n v="306"/>
    <x v="2706"/>
    <d v="2015-10-05T06:39:4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x v="6"/>
    <x v="15"/>
    <n v="1.01"/>
    <n v="131.13620817843866"/>
    <x v="2707"/>
    <d v="2015-09-29T03:59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x v="5"/>
    <x v="11"/>
    <n v="1.2"/>
    <n v="7.5"/>
    <x v="2708"/>
    <d v="2015-10-05T18:56:01"/>
  </r>
  <r>
    <n v="3863"/>
    <s v="Umma Yemaya"/>
    <s v="Umma Yemaya is  a play that examines the challenges of unconventional love. The Lady  and the Artist create their own world for love."/>
    <n v="6000"/>
    <n v="0"/>
    <x v="1"/>
    <x v="0"/>
    <x v="0"/>
    <n v="1446739905"/>
    <n v="1441552305"/>
    <b v="0"/>
    <n v="0"/>
    <b v="0"/>
    <x v="6"/>
    <x v="15"/>
    <n v="0"/>
    <n v="0"/>
    <x v="2709"/>
    <d v="2015-11-05T16:11:4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x v="6"/>
    <x v="13"/>
    <n v="1.28"/>
    <n v="51.891891891891895"/>
    <x v="2710"/>
    <d v="2015-10-06T16:30:47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x v="6"/>
    <x v="15"/>
    <n v="1"/>
    <n v="209.83870967741936"/>
    <x v="2711"/>
    <d v="2015-10-06T22:17:0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x v="6"/>
    <x v="15"/>
    <n v="1"/>
    <n v="98.30927835051547"/>
    <x v="2712"/>
    <d v="2015-10-02T23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0"/>
    <x v="4"/>
    <n v="1444291193"/>
    <n v="1441699193"/>
    <b v="1"/>
    <n v="187"/>
    <b v="1"/>
    <x v="6"/>
    <x v="13"/>
    <n v="1.2"/>
    <n v="64.160481283422456"/>
    <x v="2713"/>
    <d v="2015-10-08T07:59:5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x v="0"/>
    <n v="1444946400"/>
    <n v="1441723912"/>
    <b v="0"/>
    <n v="21"/>
    <b v="0"/>
    <x v="6"/>
    <x v="13"/>
    <n v="0.01"/>
    <n v="56.342380952380957"/>
    <x v="2714"/>
    <d v="2015-10-15T22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x v="0"/>
    <n v="1444322535"/>
    <n v="1441730535"/>
    <b v="0"/>
    <n v="0"/>
    <b v="0"/>
    <x v="6"/>
    <x v="29"/>
    <n v="0"/>
    <n v="0"/>
    <x v="2715"/>
    <d v="2015-10-08T16:42:15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x v="0"/>
    <n v="1444330821"/>
    <n v="1441738821"/>
    <b v="0"/>
    <n v="3"/>
    <b v="0"/>
    <x v="6"/>
    <x v="13"/>
    <n v="0"/>
    <n v="201.66666666666666"/>
    <x v="2716"/>
    <d v="2015-10-08T19:00:21"/>
  </r>
  <r>
    <n v="202"/>
    <s v="Modern Gangsters"/>
    <s v="new web series created by jonney terry"/>
    <n v="6000"/>
    <n v="0"/>
    <x v="1"/>
    <x v="0"/>
    <x v="0"/>
    <n v="1444337940"/>
    <n v="1441750564"/>
    <b v="0"/>
    <n v="0"/>
    <b v="0"/>
    <x v="0"/>
    <x v="34"/>
    <n v="0"/>
    <n v="0"/>
    <x v="2717"/>
    <d v="2015-10-08T20:59:00"/>
  </r>
  <r>
    <n v="15"/>
    <s v="Cien&amp;Cia"/>
    <s v="Cien&amp;Cia es un proyecto transmedia para televisiÃ³n; la finalidad de la venta de camisetas es financiar el reality (Factual)."/>
    <n v="2000"/>
    <n v="2132"/>
    <x v="0"/>
    <x v="12"/>
    <x v="4"/>
    <n v="1443384840"/>
    <n v="1441790658"/>
    <b v="0"/>
    <n v="98"/>
    <b v="1"/>
    <x v="0"/>
    <x v="22"/>
    <n v="1.07"/>
    <n v="21.755102040816325"/>
    <x v="2718"/>
    <d v="2015-09-27T20:14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x v="6"/>
    <x v="15"/>
    <n v="1.1000000000000001"/>
    <n v="35.96153846153846"/>
    <x v="2719"/>
    <d v="2015-10-06T22:59:00"/>
  </r>
  <r>
    <n v="1589"/>
    <s v="A Side Of The World In Canvas"/>
    <s v="I want to be able to have my own photography inside a canvas and have it be displayed everywhere."/>
    <n v="1200"/>
    <n v="0"/>
    <x v="1"/>
    <x v="0"/>
    <x v="0"/>
    <n v="1444433886"/>
    <n v="1441841886"/>
    <b v="0"/>
    <n v="0"/>
    <b v="0"/>
    <x v="5"/>
    <x v="32"/>
    <n v="0"/>
    <n v="0"/>
    <x v="2720"/>
    <d v="2015-10-09T23:38:0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x v="0"/>
    <n v="1447032093"/>
    <n v="1441844493"/>
    <b v="0"/>
    <n v="8"/>
    <b v="0"/>
    <x v="3"/>
    <x v="25"/>
    <n v="0.02"/>
    <n v="51.375"/>
    <x v="2721"/>
    <d v="2015-11-09T01:21:33"/>
  </r>
  <r>
    <n v="2861"/>
    <s v="Julius Caesar"/>
    <s v="The University of Queensland Drama Production Course is putting on an adaptation of William Shakespeares Julius Caesar"/>
    <n v="250"/>
    <n v="80"/>
    <x v="1"/>
    <x v="3"/>
    <x v="3"/>
    <n v="1443103848"/>
    <n v="1441894248"/>
    <b v="0"/>
    <n v="3"/>
    <b v="0"/>
    <x v="6"/>
    <x v="15"/>
    <n v="0.32"/>
    <n v="26.666666666666668"/>
    <x v="2722"/>
    <d v="2015-09-24T14:10:48"/>
  </r>
  <r>
    <n v="1309"/>
    <s v="CORE : Roam (Canceled)"/>
    <s v="Wicked fun and built for excitement, CORE is the safest and most versatile speaker you've ever worn."/>
    <n v="11500"/>
    <n v="12879"/>
    <x v="2"/>
    <x v="0"/>
    <x v="0"/>
    <n v="1444943468"/>
    <n v="1441919468"/>
    <b v="0"/>
    <n v="35"/>
    <b v="0"/>
    <x v="3"/>
    <x v="25"/>
    <n v="1.1200000000000001"/>
    <n v="367.97142857142859"/>
    <x v="2723"/>
    <d v="2015-10-15T21:11:08"/>
  </r>
  <r>
    <n v="2506"/>
    <s v="Bowlz Cafe, Hull"/>
    <s v="Love cereal as much as we do? Then we need your help! We are opening a worldwide cereal cafe, serving the best in imported cereals!"/>
    <n v="5000"/>
    <n v="30"/>
    <x v="1"/>
    <x v="1"/>
    <x v="1"/>
    <n v="1443906000"/>
    <n v="1441955269"/>
    <b v="0"/>
    <n v="2"/>
    <b v="0"/>
    <x v="7"/>
    <x v="38"/>
    <n v="0.01"/>
    <n v="15"/>
    <x v="2724"/>
    <d v="2015-10-03T21:00:00"/>
  </r>
  <r>
    <n v="2897"/>
    <s v="CAYCE"/>
    <s v="A unique stage play about the epic struggle of psychic Edgar Cayce to deal with his extraordinary abilities and find his place in life."/>
    <n v="12000"/>
    <n v="550"/>
    <x v="1"/>
    <x v="0"/>
    <x v="0"/>
    <n v="1444577345"/>
    <n v="1441985458"/>
    <b v="0"/>
    <n v="3"/>
    <b v="0"/>
    <x v="6"/>
    <x v="15"/>
    <n v="0.05"/>
    <n v="183.33333333333334"/>
    <x v="2725"/>
    <d v="2015-10-11T15:29:05"/>
  </r>
  <r>
    <n v="1435"/>
    <s v="Trilogy of Crystals, book 1, translation"/>
    <s v="English translation of the first book from a sword and sorcery Fantasy trilogy, by Paolo Parente"/>
    <n v="15000"/>
    <n v="15"/>
    <x v="1"/>
    <x v="13"/>
    <x v="4"/>
    <n v="1444589020"/>
    <n v="1441997020"/>
    <b v="0"/>
    <n v="2"/>
    <b v="0"/>
    <x v="2"/>
    <x v="35"/>
    <n v="0"/>
    <n v="7.5"/>
    <x v="2726"/>
    <d v="2015-10-11T18:43:40"/>
  </r>
  <r>
    <n v="196"/>
    <s v="Thunder Under Control"/>
    <s v="A moving short film about a retired female boxer who develops a relationship with a young journalist who idolises her"/>
    <n v="3500"/>
    <n v="1465"/>
    <x v="1"/>
    <x v="1"/>
    <x v="1"/>
    <n v="1444510800"/>
    <n v="1442062898"/>
    <b v="0"/>
    <n v="19"/>
    <b v="0"/>
    <x v="0"/>
    <x v="34"/>
    <n v="0.42"/>
    <n v="77.10526315789474"/>
    <x v="2727"/>
    <d v="2015-10-10T21:00:00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2"/>
    <x v="2"/>
    <n v="1444740089"/>
    <n v="1442148089"/>
    <b v="0"/>
    <n v="0"/>
    <b v="0"/>
    <x v="7"/>
    <x v="27"/>
    <n v="0"/>
    <n v="0"/>
    <x v="2728"/>
    <d v="2015-10-13T12:41:2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x v="0"/>
    <x v="0"/>
    <n v="1.7"/>
    <n v="90.579148936170213"/>
    <x v="2729"/>
    <d v="2015-10-14T12:00:2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x v="0"/>
    <n v="1442635140"/>
    <n v="1442243484"/>
    <b v="0"/>
    <n v="1"/>
    <b v="0"/>
    <x v="6"/>
    <x v="15"/>
    <n v="0.05"/>
    <n v="10"/>
    <x v="2730"/>
    <d v="2015-09-19T03:59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x v="6"/>
    <x v="15"/>
    <n v="1.1599999999999999"/>
    <n v="55.333333333333336"/>
    <x v="2731"/>
    <d v="2015-10-14T22:01:0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x v="6"/>
    <x v="15"/>
    <n v="1.03"/>
    <n v="115.87323943661971"/>
    <x v="2732"/>
    <d v="2015-10-09T00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x v="0"/>
    <n v="1444876253"/>
    <n v="1442284253"/>
    <b v="0"/>
    <n v="36"/>
    <b v="0"/>
    <x v="3"/>
    <x v="25"/>
    <n v="0.73"/>
    <n v="405.5"/>
    <x v="2733"/>
    <d v="2015-10-15T02:30:53"/>
  </r>
  <r>
    <n v="2199"/>
    <s v="Decadolo. Flip it!"/>
    <s v="A new strategic board game designed to flip out your opponent."/>
    <n v="9000"/>
    <n v="13228"/>
    <x v="0"/>
    <x v="9"/>
    <x v="4"/>
    <n v="1444903198"/>
    <n v="1442311198"/>
    <b v="1"/>
    <n v="251"/>
    <b v="1"/>
    <x v="4"/>
    <x v="19"/>
    <n v="1.47"/>
    <n v="52.701195219123505"/>
    <x v="2734"/>
    <d v="2015-10-15T09:59:58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4"/>
    <x v="9"/>
    <n v="1444940558"/>
    <n v="1442348558"/>
    <b v="0"/>
    <n v="1"/>
    <b v="0"/>
    <x v="3"/>
    <x v="37"/>
    <n v="0"/>
    <n v="10"/>
    <x v="2735"/>
    <d v="2015-10-15T20:22:3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x v="0"/>
    <x v="0"/>
    <n v="1.1299999999999999"/>
    <n v="203.63063063063063"/>
    <x v="2736"/>
    <d v="2015-10-28T08:00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x v="0"/>
    <n v="1445013352"/>
    <n v="1442421352"/>
    <b v="0"/>
    <n v="2"/>
    <b v="0"/>
    <x v="6"/>
    <x v="13"/>
    <n v="0"/>
    <n v="87.5"/>
    <x v="2737"/>
    <d v="2015-10-16T16:35:5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x v="0"/>
    <x v="0"/>
    <n v="1.17"/>
    <n v="89.38643312101911"/>
    <x v="2738"/>
    <d v="2015-10-17T02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x v="6"/>
    <x v="15"/>
    <n v="1.1000000000000001"/>
    <n v="61.022222222222226"/>
    <x v="2739"/>
    <d v="2015-10-17T07:00:10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x v="1"/>
    <n v="1445093578"/>
    <n v="1442501578"/>
    <b v="0"/>
    <n v="0"/>
    <b v="0"/>
    <x v="3"/>
    <x v="37"/>
    <n v="0"/>
    <n v="0"/>
    <x v="2740"/>
    <d v="2015-10-17T14:52:5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x v="4"/>
    <n v="1446331500"/>
    <n v="1442531217"/>
    <b v="0"/>
    <n v="285"/>
    <b v="0"/>
    <x v="3"/>
    <x v="30"/>
    <n v="0.39"/>
    <n v="117.49473684210527"/>
    <x v="2741"/>
    <d v="2015-10-31T22:45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x v="6"/>
    <x v="15"/>
    <n v="1.04"/>
    <n v="199.16666666666666"/>
    <x v="2742"/>
    <d v="2015-10-08T00:32:5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x v="0"/>
    <n v="1444971540"/>
    <n v="1442593427"/>
    <b v="0"/>
    <n v="7"/>
    <b v="0"/>
    <x v="6"/>
    <x v="15"/>
    <n v="0.13"/>
    <n v="93"/>
    <x v="2743"/>
    <d v="2015-10-16T04:5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x v="0"/>
    <n v="1445196989"/>
    <n v="1442604989"/>
    <b v="1"/>
    <n v="43"/>
    <b v="0"/>
    <x v="6"/>
    <x v="15"/>
    <n v="0.16"/>
    <n v="49.511627906976742"/>
    <x v="2744"/>
    <d v="2015-10-18T19:36:29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x v="0"/>
    <n v="1445197129"/>
    <n v="1442605129"/>
    <b v="0"/>
    <n v="0"/>
    <b v="0"/>
    <x v="7"/>
    <x v="27"/>
    <n v="0"/>
    <n v="0"/>
    <x v="2745"/>
    <d v="2015-10-18T19:38:4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x v="1"/>
    <x v="3"/>
    <n v="1.02"/>
    <n v="196.34042553191489"/>
    <x v="2746"/>
    <d v="2015-10-20T17:55:2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x v="6"/>
    <x v="15"/>
    <n v="1.05"/>
    <n v="114.29199999999999"/>
    <x v="2747"/>
    <d v="2015-10-26T00:13:17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x v="6"/>
    <x v="15"/>
    <n v="1.08"/>
    <n v="83.51428571428572"/>
    <x v="2748"/>
    <d v="2015-10-11T02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x v="1"/>
    <n v="1445431533"/>
    <n v="1442839533"/>
    <b v="0"/>
    <n v="27"/>
    <b v="0"/>
    <x v="3"/>
    <x v="37"/>
    <n v="0.11"/>
    <n v="97.407407407407405"/>
    <x v="2749"/>
    <d v="2015-10-21T12:45:33"/>
  </r>
  <r>
    <n v="1728"/>
    <s v="With His Presence"/>
    <s v="Be in God's presence through instrumental covers of hymns. Help me build a home studio to freely distribute this album."/>
    <n v="1250"/>
    <n v="855"/>
    <x v="1"/>
    <x v="0"/>
    <x v="0"/>
    <n v="1445439674"/>
    <n v="1442847674"/>
    <b v="0"/>
    <n v="7"/>
    <b v="0"/>
    <x v="1"/>
    <x v="33"/>
    <n v="0.68"/>
    <n v="122.14285714285714"/>
    <x v="2750"/>
    <d v="2015-10-21T15:01:14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x v="0"/>
    <n v="1445874513"/>
    <n v="1442850513"/>
    <b v="0"/>
    <n v="2"/>
    <b v="0"/>
    <x v="3"/>
    <x v="37"/>
    <n v="0"/>
    <n v="27.5"/>
    <x v="2751"/>
    <d v="2015-10-26T15:48:33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x v="0"/>
    <n v="1445482906"/>
    <n v="1442890906"/>
    <b v="0"/>
    <n v="0"/>
    <b v="0"/>
    <x v="6"/>
    <x v="29"/>
    <n v="0"/>
    <n v="0"/>
    <x v="2752"/>
    <d v="2015-10-22T03:01:4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x v="1"/>
    <x v="8"/>
    <n v="1.0900000000000001"/>
    <n v="103.68174242424243"/>
    <x v="2753"/>
    <d v="2015-10-13T23:13:41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x v="6"/>
    <x v="15"/>
    <n v="1.25"/>
    <n v="37.142857142857146"/>
    <x v="2754"/>
    <d v="2015-10-24T21:29:00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x v="6"/>
    <x v="15"/>
    <n v="1.02"/>
    <n v="55.6"/>
    <x v="2755"/>
    <d v="2015-10-29T04:01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8"/>
    <x v="8"/>
    <n v="1446418800"/>
    <n v="1443036470"/>
    <b v="0"/>
    <n v="48"/>
    <b v="1"/>
    <x v="6"/>
    <x v="15"/>
    <n v="1.05"/>
    <n v="327.08333333333331"/>
    <x v="2756"/>
    <d v="2015-11-01T23:00:00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x v="1"/>
    <n v="1445468400"/>
    <n v="1443042061"/>
    <b v="0"/>
    <n v="105"/>
    <b v="0"/>
    <x v="3"/>
    <x v="30"/>
    <n v="0.43"/>
    <n v="40.980952380952381"/>
    <x v="2757"/>
    <d v="2015-10-21T23:00:0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x v="0"/>
    <x v="22"/>
    <n v="1"/>
    <n v="137.93103448275863"/>
    <x v="2758"/>
    <d v="2015-10-24T04:14:0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x v="1"/>
    <x v="20"/>
    <n v="3.52"/>
    <n v="22.079728033472804"/>
    <x v="2759"/>
    <d v="2015-10-17T04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x v="0"/>
    <n v="1445738783"/>
    <n v="1443146783"/>
    <b v="0"/>
    <n v="0"/>
    <b v="0"/>
    <x v="1"/>
    <x v="33"/>
    <n v="0"/>
    <n v="0"/>
    <x v="2760"/>
    <d v="2015-10-25T02:06:2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x v="6"/>
    <x v="15"/>
    <n v="1"/>
    <n v="64.516129032258064"/>
    <x v="2761"/>
    <d v="2015-10-23T12:43:5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x v="0"/>
    <n v="1448388418"/>
    <n v="1443200818"/>
    <b v="0"/>
    <n v="5"/>
    <b v="0"/>
    <x v="3"/>
    <x v="21"/>
    <n v="0"/>
    <n v="3.8"/>
    <x v="2762"/>
    <d v="2015-11-24T18:06:5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x v="1"/>
    <n v="1446766372"/>
    <n v="1443220372"/>
    <b v="0"/>
    <n v="11"/>
    <b v="0"/>
    <x v="0"/>
    <x v="2"/>
    <n v="0"/>
    <n v="13.545454545454545"/>
    <x v="2763"/>
    <d v="2015-11-05T23:32:52"/>
  </r>
  <r>
    <n v="715"/>
    <s v="Mouse^3"/>
    <s v="Mouse^3 is the next generation of input devices. With cursor control and customized gesture recognition, its applications are endless!"/>
    <n v="27500"/>
    <n v="1389"/>
    <x v="1"/>
    <x v="0"/>
    <x v="0"/>
    <n v="1446693040"/>
    <n v="1443233440"/>
    <b v="0"/>
    <n v="12"/>
    <b v="0"/>
    <x v="3"/>
    <x v="25"/>
    <n v="0.05"/>
    <n v="115.75"/>
    <x v="2764"/>
    <d v="2015-11-05T03:10:4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x v="3"/>
    <x v="21"/>
    <n v="1.88"/>
    <n v="35.547169811320757"/>
    <x v="2765"/>
    <d v="2015-10-23T11:00:00"/>
  </r>
  <r>
    <n v="2668"/>
    <s v="UOttawa Makermobile"/>
    <s v="Creativity on the go! |_x000a_CrÃ©ativitÃ© en mouvement !"/>
    <n v="1000"/>
    <n v="1707"/>
    <x v="0"/>
    <x v="2"/>
    <x v="2"/>
    <n v="1447079520"/>
    <n v="1443449265"/>
    <b v="0"/>
    <n v="28"/>
    <b v="1"/>
    <x v="3"/>
    <x v="24"/>
    <n v="1.71"/>
    <n v="60.964285714285715"/>
    <x v="2766"/>
    <d v="2015-11-09T14:32:00"/>
  </r>
  <r>
    <n v="1179"/>
    <s v="El Camion Roja"/>
    <s v="Mexican Style Food Truck, run by a Red Seal Chef, in a town with NO MEXICAN FOOD! That is a culinary emergency situation!"/>
    <n v="60000"/>
    <n v="3200"/>
    <x v="1"/>
    <x v="2"/>
    <x v="2"/>
    <n v="1446052627"/>
    <n v="1443460627"/>
    <b v="0"/>
    <n v="5"/>
    <b v="0"/>
    <x v="7"/>
    <x v="27"/>
    <n v="0.05"/>
    <n v="640"/>
    <x v="2767"/>
    <d v="2015-10-28T17:17:07"/>
  </r>
  <r>
    <n v="3374"/>
    <s v="HELP BUILD &quot;THE CASTLE&quot;"/>
    <s v="A rare  production of World acclaimed playwright Howard Barker's groundbreaking &amp; provocative 'The Castle'."/>
    <n v="3500"/>
    <n v="3730"/>
    <x v="0"/>
    <x v="2"/>
    <x v="2"/>
    <n v="1446053616"/>
    <n v="1443461616"/>
    <b v="0"/>
    <n v="52"/>
    <b v="1"/>
    <x v="6"/>
    <x v="15"/>
    <n v="1.07"/>
    <n v="71.730769230769226"/>
    <x v="2768"/>
    <d v="2015-10-28T17:33:3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x v="5"/>
    <x v="11"/>
    <n v="1.35"/>
    <n v="53.991990846681922"/>
    <x v="2769"/>
    <d v="2015-10-23T18:24:55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x v="0"/>
    <n v="1448660404"/>
    <n v="1443472804"/>
    <b v="0"/>
    <n v="2"/>
    <b v="0"/>
    <x v="0"/>
    <x v="2"/>
    <n v="0"/>
    <n v="3"/>
    <x v="2770"/>
    <d v="2015-11-27T21:40:04"/>
  </r>
  <r>
    <n v="541"/>
    <s v="Deviations"/>
    <s v="A website dedicated to local Kink Communities; to find others with matching interests and bring them together."/>
    <n v="4500"/>
    <n v="25"/>
    <x v="1"/>
    <x v="0"/>
    <x v="0"/>
    <n v="1446080834"/>
    <n v="1443488834"/>
    <b v="0"/>
    <n v="1"/>
    <b v="0"/>
    <x v="3"/>
    <x v="37"/>
    <n v="0.01"/>
    <n v="25"/>
    <x v="2771"/>
    <d v="2015-10-29T01:07:14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x v="0"/>
    <n v="1446087223"/>
    <n v="1443495223"/>
    <b v="0"/>
    <n v="0"/>
    <b v="0"/>
    <x v="3"/>
    <x v="37"/>
    <n v="0"/>
    <n v="0"/>
    <x v="2772"/>
    <d v="2015-10-29T02:53:43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x v="0"/>
    <n v="1446217183"/>
    <n v="1443538783"/>
    <b v="0"/>
    <n v="161"/>
    <b v="0"/>
    <x v="3"/>
    <x v="25"/>
    <n v="0.75"/>
    <n v="932.31055900621118"/>
    <x v="2773"/>
    <d v="2015-10-30T14:59:4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x v="1"/>
    <n v="1446154848"/>
    <n v="1443562848"/>
    <b v="0"/>
    <n v="1"/>
    <b v="0"/>
    <x v="3"/>
    <x v="37"/>
    <n v="0"/>
    <n v="9"/>
    <x v="2774"/>
    <d v="2015-10-29T21:40:4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x v="6"/>
    <x v="15"/>
    <n v="1.04"/>
    <n v="59.523809523809526"/>
    <x v="2775"/>
    <d v="2015-10-30T14:00:1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x v="6"/>
    <x v="15"/>
    <n v="1.06"/>
    <n v="59.701730769230764"/>
    <x v="2776"/>
    <d v="2015-10-25T23:59:00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x v="6"/>
    <x v="15"/>
    <n v="1.22"/>
    <n v="27.727272727272727"/>
    <x v="2777"/>
    <d v="2015-10-19T11:00:00"/>
  </r>
  <r>
    <n v="1315"/>
    <s v="World's First Amphibious Heart Rate &amp; Fitness Wearable"/>
    <s v="Zoom will happen - THANK YOU! Received outside funding due amazing early success!"/>
    <n v="100000"/>
    <n v="40404"/>
    <x v="2"/>
    <x v="0"/>
    <x v="0"/>
    <n v="1446771600"/>
    <n v="1443700648"/>
    <b v="0"/>
    <n v="248"/>
    <b v="0"/>
    <x v="3"/>
    <x v="25"/>
    <n v="0.4"/>
    <n v="162.91935483870967"/>
    <x v="2778"/>
    <d v="2015-11-06T01:00:00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x v="0"/>
    <n v="1446131207"/>
    <n v="1443712007"/>
    <b v="0"/>
    <n v="20"/>
    <b v="0"/>
    <x v="6"/>
    <x v="15"/>
    <n v="0.27"/>
    <n v="68.099999999999994"/>
    <x v="2779"/>
    <d v="2015-10-29T15:06:4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x v="5"/>
    <x v="11"/>
    <n v="1.72"/>
    <n v="174.2134831460674"/>
    <x v="2780"/>
    <d v="2015-11-01T03:00:00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x v="0"/>
    <n v="1446307053"/>
    <n v="1443715053"/>
    <b v="0"/>
    <n v="12"/>
    <b v="0"/>
    <x v="6"/>
    <x v="15"/>
    <n v="0.04"/>
    <n v="26.333333333333332"/>
    <x v="2781"/>
    <d v="2015-10-31T15:57:33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x v="0"/>
    <x v="0"/>
    <n v="1.04"/>
    <n v="156.04578313253012"/>
    <x v="2782"/>
    <d v="2015-11-01T04:00:00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x v="1"/>
    <x v="1"/>
    <n v="1.07"/>
    <n v="68.707820512820518"/>
    <x v="2783"/>
    <d v="2015-11-13T17:04:2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x v="0"/>
    <n v="1446483000"/>
    <n v="1443811268"/>
    <b v="0"/>
    <n v="13"/>
    <b v="0"/>
    <x v="6"/>
    <x v="15"/>
    <n v="0.36"/>
    <n v="137.07692307692307"/>
    <x v="2784"/>
    <d v="2015-11-02T16:50:00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x v="3"/>
    <x v="21"/>
    <n v="1.05"/>
    <n v="205.2987012987013"/>
    <x v="2785"/>
    <d v="2015-12-01T20:01:01"/>
  </r>
  <r>
    <n v="1549"/>
    <s v="2016 Calendar:  Wonders of Nature"/>
    <s v="A 2016 calendar collection of landscape and wildlife photographs from award winning photographer, Steve Marler."/>
    <n v="500"/>
    <n v="170"/>
    <x v="1"/>
    <x v="0"/>
    <x v="0"/>
    <n v="1446524159"/>
    <n v="1443928559"/>
    <b v="0"/>
    <n v="6"/>
    <b v="0"/>
    <x v="5"/>
    <x v="40"/>
    <n v="0.34"/>
    <n v="28.333333333333332"/>
    <x v="2786"/>
    <d v="2015-11-03T04:15:59"/>
  </r>
  <r>
    <n v="998"/>
    <s v="Ollinfit: The Wearable Personal Trainer"/>
    <s v="Ollinfit is the first wearable fitness trainer with 3 sensors for superior accuracy, feedback and results."/>
    <n v="60000"/>
    <n v="35135"/>
    <x v="1"/>
    <x v="2"/>
    <x v="2"/>
    <n v="1447909401"/>
    <n v="1444017801"/>
    <b v="0"/>
    <n v="229"/>
    <b v="0"/>
    <x v="3"/>
    <x v="25"/>
    <n v="0.59"/>
    <n v="153.42794759825327"/>
    <x v="2787"/>
    <d v="2015-11-19T05:03:21"/>
  </r>
  <r>
    <n v="4026"/>
    <s v="Speak to my Soul: A Montage of Voices"/>
    <s v="This is a play that voices that stories of the black experience in America using spoken word, song and dance."/>
    <n v="4000"/>
    <n v="0"/>
    <x v="1"/>
    <x v="0"/>
    <x v="0"/>
    <n v="1449247439"/>
    <n v="1444059839"/>
    <b v="0"/>
    <n v="0"/>
    <b v="0"/>
    <x v="6"/>
    <x v="15"/>
    <n v="0"/>
    <n v="0"/>
    <x v="2788"/>
    <d v="2015-12-04T16:43:5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x v="0"/>
    <n v="1447521404"/>
    <n v="1444061804"/>
    <b v="1"/>
    <n v="52"/>
    <b v="0"/>
    <x v="5"/>
    <x v="11"/>
    <n v="0.35"/>
    <n v="104.84615384615384"/>
    <x v="2789"/>
    <d v="2015-11-14T17:16:4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x v="0"/>
    <n v="1446660688"/>
    <n v="1444065088"/>
    <b v="0"/>
    <n v="0"/>
    <b v="0"/>
    <x v="3"/>
    <x v="37"/>
    <n v="0"/>
    <n v="0"/>
    <x v="2790"/>
    <d v="2015-11-04T18:11:2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x v="6"/>
    <x v="15"/>
    <n v="1.21"/>
    <n v="40.847457627118644"/>
    <x v="2791"/>
    <d v="2015-11-04T19:26:3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x v="6"/>
    <x v="15"/>
    <n v="2.86"/>
    <n v="19.266666666666666"/>
    <x v="2792"/>
    <d v="2015-12-04T19:29:08"/>
  </r>
  <r>
    <n v="585"/>
    <s v="Link Card"/>
    <s v="SAVE UP TO 40% WHEN YOU SPEND!_x000a__x000a_PRE-ORDER YOUR LINK CARD TODAY"/>
    <n v="9000"/>
    <n v="0"/>
    <x v="1"/>
    <x v="1"/>
    <x v="1"/>
    <n v="1448928000"/>
    <n v="1444123377"/>
    <b v="0"/>
    <n v="0"/>
    <b v="0"/>
    <x v="3"/>
    <x v="37"/>
    <n v="0"/>
    <n v="0"/>
    <x v="2793"/>
    <d v="2015-12-01T0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x v="1"/>
    <n v="1446732975"/>
    <n v="1444137375"/>
    <b v="0"/>
    <n v="21"/>
    <b v="0"/>
    <x v="6"/>
    <x v="15"/>
    <n v="0.27"/>
    <n v="35"/>
    <x v="2794"/>
    <d v="2015-11-05T14:16:1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1"/>
    <x v="4"/>
    <n v="1447600389"/>
    <n v="1444140789"/>
    <b v="0"/>
    <n v="34"/>
    <b v="0"/>
    <x v="3"/>
    <x v="37"/>
    <n v="0.27"/>
    <n v="402.70588235294116"/>
    <x v="2795"/>
    <d v="2015-11-15T15:13:0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x v="6"/>
    <x v="15"/>
    <n v="1.71"/>
    <n v="44.912280701754383"/>
    <x v="2796"/>
    <d v="2015-11-05T21:44:4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x v="6"/>
    <x v="15"/>
    <n v="1.54"/>
    <n v="106.50344827586207"/>
    <x v="2797"/>
    <d v="2015-11-06T13:00:09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x v="6"/>
    <x v="15"/>
    <n v="1.1200000000000001"/>
    <n v="41.237647058823526"/>
    <x v="2798"/>
    <d v="2015-10-30T2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x v="6"/>
    <x v="15"/>
    <n v="1.07"/>
    <n v="107.25"/>
    <x v="2799"/>
    <d v="2015-10-24T03:59:00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x v="0"/>
    <n v="1447734439"/>
    <n v="1444274839"/>
    <b v="0"/>
    <n v="0"/>
    <b v="0"/>
    <x v="6"/>
    <x v="29"/>
    <n v="0"/>
    <n v="0"/>
    <x v="2800"/>
    <d v="2015-11-17T04:27:19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x v="0"/>
    <n v="1445540340"/>
    <n v="1444340940"/>
    <b v="0"/>
    <n v="0"/>
    <b v="0"/>
    <x v="0"/>
    <x v="2"/>
    <n v="0"/>
    <n v="0"/>
    <x v="2801"/>
    <d v="2015-10-22T18:59:00"/>
  </r>
  <r>
    <n v="2438"/>
    <s v="FOOD|Art"/>
    <s v="I'm starting a catering and food truck business of southern comfort food. My FOOD is my Art!  _x000a_Thanks for you help!"/>
    <n v="15000"/>
    <n v="50"/>
    <x v="1"/>
    <x v="0"/>
    <x v="0"/>
    <n v="1449529062"/>
    <n v="1444341462"/>
    <b v="0"/>
    <n v="1"/>
    <b v="0"/>
    <x v="7"/>
    <x v="27"/>
    <n v="0"/>
    <n v="50"/>
    <x v="2802"/>
    <d v="2015-12-07T22:57:4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x v="0"/>
    <x v="22"/>
    <n v="1.02"/>
    <n v="83.75"/>
    <x v="2803"/>
    <d v="2015-11-08T16:51:4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x v="0"/>
    <n v="1447009181"/>
    <n v="1444413581"/>
    <b v="0"/>
    <n v="0"/>
    <b v="0"/>
    <x v="6"/>
    <x v="15"/>
    <n v="0"/>
    <n v="0"/>
    <x v="2804"/>
    <d v="2015-11-08T18:59:41"/>
  </r>
  <r>
    <n v="1736"/>
    <s v="In His Presence"/>
    <s v="A unique meditative album reflecting on the life of Christ, inviting Him into your presence"/>
    <n v="3000"/>
    <n v="22"/>
    <x v="1"/>
    <x v="0"/>
    <x v="0"/>
    <n v="1447018833"/>
    <n v="1444423233"/>
    <b v="0"/>
    <n v="1"/>
    <b v="0"/>
    <x v="1"/>
    <x v="33"/>
    <n v="0.01"/>
    <n v="22"/>
    <x v="2805"/>
    <d v="2015-11-08T21:40:33"/>
  </r>
  <r>
    <n v="1548"/>
    <s v="Change the World through Color"/>
    <s v="Beauty is in the eye of the beholder and I want to inspire conservation through color."/>
    <n v="700"/>
    <n v="60"/>
    <x v="1"/>
    <x v="0"/>
    <x v="0"/>
    <n v="1447020620"/>
    <n v="1444425020"/>
    <b v="0"/>
    <n v="1"/>
    <b v="0"/>
    <x v="5"/>
    <x v="40"/>
    <n v="0.09"/>
    <n v="60"/>
    <x v="2806"/>
    <d v="2015-11-08T22:10:2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x v="0"/>
    <n v="1448125935"/>
    <n v="1444666335"/>
    <b v="0"/>
    <n v="355"/>
    <b v="0"/>
    <x v="3"/>
    <x v="25"/>
    <n v="0.23"/>
    <n v="161.11830985915492"/>
    <x v="2807"/>
    <d v="2015-11-21T17:12:1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x v="6"/>
    <x v="15"/>
    <n v="1.26"/>
    <n v="78.875"/>
    <x v="2808"/>
    <d v="2015-11-11T19:16:07"/>
  </r>
  <r>
    <n v="1457"/>
    <s v="Hey! I&quot;m not invisable, I am Just Old (Canceled)"/>
    <s v="Age is more than just a number, I hope your younger than you feel."/>
    <n v="6000"/>
    <n v="0"/>
    <x v="2"/>
    <x v="0"/>
    <x v="0"/>
    <n v="1447281044"/>
    <n v="1444685444"/>
    <b v="0"/>
    <n v="0"/>
    <b v="0"/>
    <x v="2"/>
    <x v="35"/>
    <n v="0"/>
    <n v="0"/>
    <x v="2809"/>
    <d v="2015-11-11T22:30:44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x v="0"/>
    <n v="1449876859"/>
    <n v="1444689259"/>
    <b v="0"/>
    <n v="9"/>
    <b v="0"/>
    <x v="6"/>
    <x v="15"/>
    <n v="0.05"/>
    <n v="60.111111111111114"/>
    <x v="2810"/>
    <d v="2015-12-11T23:34:1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x v="3"/>
    <x v="7"/>
    <n v="5.08"/>
    <n v="101.56"/>
    <x v="2811"/>
    <d v="2015-11-11T23:58:2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x v="1"/>
    <x v="3"/>
    <n v="1.48"/>
    <n v="50.657142857142858"/>
    <x v="2812"/>
    <d v="2015-10-27T04:59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x v="3"/>
    <x v="7"/>
    <n v="1.1499999999999999"/>
    <n v="282.65966789667897"/>
    <x v="2813"/>
    <d v="2015-11-19T04:59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x v="6"/>
    <x v="15"/>
    <n v="1.1000000000000001"/>
    <n v="99.787878787878782"/>
    <x v="2814"/>
    <d v="2015-11-12T02:31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x v="0"/>
    <x v="0"/>
    <n v="1.06"/>
    <n v="63.17365269461078"/>
    <x v="2815"/>
    <d v="2015-11-07T04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1"/>
    <x v="4"/>
    <n v="1451226045"/>
    <n v="1444828845"/>
    <b v="0"/>
    <n v="17"/>
    <b v="1"/>
    <x v="0"/>
    <x v="10"/>
    <n v="1.06"/>
    <n v="375.76470588235293"/>
    <x v="2816"/>
    <d v="2015-12-27T14:20:45"/>
  </r>
  <r>
    <n v="857"/>
    <s v="A Reason To Breathe - DEBUT ALBUM"/>
    <s v="Modern Post-Hardcore/Electro music (Hardstyle, EDM, Trap, Dubstep, Dembow, House)."/>
    <n v="1200"/>
    <n v="1200"/>
    <x v="0"/>
    <x v="12"/>
    <x v="4"/>
    <n v="1448463431"/>
    <n v="1444831031"/>
    <b v="0"/>
    <n v="24"/>
    <b v="1"/>
    <x v="1"/>
    <x v="23"/>
    <n v="1"/>
    <n v="50"/>
    <x v="2817"/>
    <d v="2015-11-25T14:57:1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x v="0"/>
    <x v="0"/>
    <n v="1.17"/>
    <n v="59.249046653144013"/>
    <x v="2818"/>
    <d v="2015-11-13T15:18:38"/>
  </r>
  <r>
    <n v="2841"/>
    <s v="The Dead Loss"/>
    <s v="1920's London; two brothers try to make a name for themselves in the underground crime world but encounter a ruthless Irish mob boss."/>
    <n v="1000"/>
    <n v="10"/>
    <x v="1"/>
    <x v="1"/>
    <x v="1"/>
    <n v="1450032297"/>
    <n v="1444844697"/>
    <b v="0"/>
    <n v="1"/>
    <b v="0"/>
    <x v="6"/>
    <x v="15"/>
    <n v="0.01"/>
    <n v="10"/>
    <x v="2819"/>
    <d v="2015-12-13T18:44:5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x v="0"/>
    <n v="1450040396"/>
    <n v="1444852796"/>
    <b v="0"/>
    <n v="0"/>
    <b v="0"/>
    <x v="6"/>
    <x v="29"/>
    <n v="0"/>
    <n v="0"/>
    <x v="2820"/>
    <d v="2015-12-13T20:59:5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x v="1"/>
    <n v="1447451756"/>
    <n v="1444856156"/>
    <b v="0"/>
    <n v="6"/>
    <b v="0"/>
    <x v="2"/>
    <x v="35"/>
    <n v="7.0000000000000007E-2"/>
    <n v="12"/>
    <x v="2821"/>
    <d v="2015-11-13T21:55:5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x v="1"/>
    <x v="1"/>
    <n v="1.1399999999999999"/>
    <n v="63.477777777777774"/>
    <x v="2822"/>
    <d v="2015-11-14T01:04:10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x v="6"/>
    <x v="15"/>
    <n v="1"/>
    <n v="93.760312499999998"/>
    <x v="2823"/>
    <d v="2015-11-21T03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x v="0"/>
    <x v="0"/>
    <n v="1.1399999999999999"/>
    <n v="103.21804511278195"/>
    <x v="2824"/>
    <d v="2015-11-14T07:01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x v="5"/>
    <x v="11"/>
    <n v="1.05"/>
    <n v="59.408805031446541"/>
    <x v="2825"/>
    <d v="2015-11-13T15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x v="0"/>
    <x v="0"/>
    <n v="1.1200000000000001"/>
    <n v="117.77361477572559"/>
    <x v="2826"/>
    <d v="2015-11-14T12:53:2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x v="4"/>
    <x v="19"/>
    <n v="1.33"/>
    <n v="81.654377880184327"/>
    <x v="2827"/>
    <d v="2015-11-14T13:2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x v="0"/>
    <x v="0"/>
    <n v="1.42"/>
    <n v="65.883720930232556"/>
    <x v="2828"/>
    <d v="2015-11-05T13:56:57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x v="6"/>
    <x v="15"/>
    <n v="1.02"/>
    <n v="127.79166666666667"/>
    <x v="2829"/>
    <d v="2015-11-14T17:49: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x v="0"/>
    <n v="1450211116"/>
    <n v="1445023516"/>
    <b v="0"/>
    <n v="7"/>
    <b v="0"/>
    <x v="6"/>
    <x v="15"/>
    <n v="7.0000000000000007E-2"/>
    <n v="59"/>
    <x v="2830"/>
    <d v="2015-12-15T20:25:16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x v="0"/>
    <n v="1450072740"/>
    <n v="1445027346"/>
    <b v="0"/>
    <n v="25"/>
    <b v="0"/>
    <x v="6"/>
    <x v="29"/>
    <n v="0.55000000000000004"/>
    <n v="109.04"/>
    <x v="2831"/>
    <d v="2015-12-14T05:59:0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x v="0"/>
    <n v="1447628946"/>
    <n v="1445033346"/>
    <b v="0"/>
    <n v="0"/>
    <b v="0"/>
    <x v="6"/>
    <x v="13"/>
    <n v="0"/>
    <n v="0"/>
    <x v="2832"/>
    <d v="2015-11-15T23:09:0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x v="6"/>
    <x v="15"/>
    <n v="1.03"/>
    <n v="59.651162790697676"/>
    <x v="2833"/>
    <d v="2015-11-13T20:17:00"/>
  </r>
  <r>
    <n v="2581"/>
    <s v="A Flying Sausage Food Truck"/>
    <s v="Creating a Food Truck to bring gourmet sausage sliders to Jacksonville, FL for breakfast, lunch, and special events."/>
    <n v="5000"/>
    <n v="530"/>
    <x v="1"/>
    <x v="0"/>
    <x v="0"/>
    <n v="1447689898"/>
    <n v="1445094298"/>
    <b v="0"/>
    <n v="11"/>
    <b v="0"/>
    <x v="7"/>
    <x v="27"/>
    <n v="0.11"/>
    <n v="48.18181818181818"/>
    <x v="2834"/>
    <d v="2015-11-16T16:04:5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1"/>
    <x v="4"/>
    <n v="1446062040"/>
    <n v="1445109822"/>
    <b v="0"/>
    <n v="14"/>
    <b v="1"/>
    <x v="6"/>
    <x v="15"/>
    <n v="1.1499999999999999"/>
    <n v="51"/>
    <x v="2835"/>
    <d v="2015-10-28T19:54:00"/>
  </r>
  <r>
    <n v="1071"/>
    <s v="DJ's Bane"/>
    <s v="I'm making a game where you choose how you want to kill the DJ, so you yourself can decide what music will be played at the party."/>
    <n v="100"/>
    <n v="0"/>
    <x v="1"/>
    <x v="8"/>
    <x v="8"/>
    <n v="1447787093"/>
    <n v="1445191493"/>
    <b v="0"/>
    <n v="0"/>
    <b v="0"/>
    <x v="4"/>
    <x v="9"/>
    <n v="0"/>
    <n v="0"/>
    <x v="2836"/>
    <d v="2015-11-17T19:04:53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x v="0"/>
    <n v="1447799054"/>
    <n v="1445203454"/>
    <b v="0"/>
    <n v="3"/>
    <b v="0"/>
    <x v="6"/>
    <x v="15"/>
    <n v="0.01"/>
    <n v="20"/>
    <x v="2837"/>
    <d v="2015-11-17T22:24:14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2"/>
    <x v="2"/>
    <n v="1447821717"/>
    <n v="1445226117"/>
    <b v="0"/>
    <n v="0"/>
    <b v="0"/>
    <x v="6"/>
    <x v="15"/>
    <n v="0"/>
    <n v="0"/>
    <x v="2838"/>
    <d v="2015-11-18T04:41:57"/>
  </r>
  <r>
    <n v="438"/>
    <s v="In Game: The Animated Series"/>
    <s v="As Smyton pushes himself to become respected, he unlocks secrets about himself and the world around him."/>
    <n v="20000"/>
    <n v="1876"/>
    <x v="1"/>
    <x v="0"/>
    <x v="0"/>
    <n v="1447830958"/>
    <n v="1445235358"/>
    <b v="0"/>
    <n v="11"/>
    <b v="0"/>
    <x v="0"/>
    <x v="2"/>
    <n v="0.09"/>
    <n v="170.54545454545453"/>
    <x v="2839"/>
    <d v="2015-11-18T07:15:5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x v="5"/>
    <x v="11"/>
    <n v="1.1200000000000001"/>
    <n v="75.975728155339809"/>
    <x v="2840"/>
    <d v="2015-11-18T15:00:0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x v="4"/>
    <x v="19"/>
    <n v="1.1299999999999999"/>
    <n v="107.32142857142857"/>
    <x v="2841"/>
    <d v="2015-11-18T16:09:07"/>
  </r>
  <r>
    <n v="239"/>
    <s v="Filthy - Short Film"/>
    <s v="Lovers Clint and Eli convey their conflicting perspectives of guilt and remorse while in the desolate Australian bush."/>
    <n v="1000"/>
    <n v="250"/>
    <x v="1"/>
    <x v="3"/>
    <x v="3"/>
    <n v="1446984000"/>
    <n v="1445308730"/>
    <b v="0"/>
    <n v="5"/>
    <b v="0"/>
    <x v="0"/>
    <x v="34"/>
    <n v="0.25"/>
    <n v="50"/>
    <x v="2842"/>
    <d v="2015-11-08T12:00:00"/>
  </r>
  <r>
    <n v="1406"/>
    <s v="Man Down! Translation project"/>
    <s v="The White coat and the battle dress uniform"/>
    <n v="12000"/>
    <n v="15"/>
    <x v="1"/>
    <x v="13"/>
    <x v="4"/>
    <n v="1449914400"/>
    <n v="1445336607"/>
    <b v="0"/>
    <n v="3"/>
    <b v="0"/>
    <x v="2"/>
    <x v="35"/>
    <n v="0"/>
    <n v="5"/>
    <x v="2843"/>
    <d v="2015-12-12T10:00:00"/>
  </r>
  <r>
    <n v="3737"/>
    <s v="Measure For Measure"/>
    <s v="The ASU Theatre and Shakespeare Club presents Measure For Measure directed by Jordyn Ochser."/>
    <n v="700"/>
    <n v="150"/>
    <x v="1"/>
    <x v="0"/>
    <x v="0"/>
    <n v="1447311540"/>
    <n v="1445358903"/>
    <b v="0"/>
    <n v="4"/>
    <b v="0"/>
    <x v="6"/>
    <x v="15"/>
    <n v="0.21"/>
    <n v="37.5"/>
    <x v="2844"/>
    <d v="2015-11-12T06:59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x v="5"/>
    <x v="11"/>
    <n v="1.03"/>
    <n v="234.78947368421052"/>
    <x v="2845"/>
    <d v="2015-12-04T05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x v="6"/>
    <x v="15"/>
    <n v="1"/>
    <n v="125"/>
    <x v="2846"/>
    <d v="2015-11-19T18:58:1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x v="0"/>
    <x v="0"/>
    <n v="1.0900000000000001"/>
    <n v="103.52394779771615"/>
    <x v="2847"/>
    <d v="2015-11-19T20:00:19"/>
  </r>
  <r>
    <n v="3642"/>
    <s v="My own musical"/>
    <s v="All the world's a stage..._x000a_It is my biggest dream to perform my own, selfcreated musical with lots of kids as big as I am able to."/>
    <n v="700"/>
    <n v="15"/>
    <x v="1"/>
    <x v="10"/>
    <x v="4"/>
    <n v="1448902800"/>
    <n v="1445369727"/>
    <b v="0"/>
    <n v="2"/>
    <b v="0"/>
    <x v="6"/>
    <x v="29"/>
    <n v="0.02"/>
    <n v="7.5"/>
    <x v="2848"/>
    <d v="2015-11-30T17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x v="0"/>
    <n v="1447965917"/>
    <n v="1445370317"/>
    <b v="0"/>
    <n v="2"/>
    <b v="0"/>
    <x v="6"/>
    <x v="13"/>
    <n v="0.03"/>
    <n v="12.5"/>
    <x v="2849"/>
    <d v="2015-11-19T20:45:1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4"/>
    <n v="1450602000"/>
    <n v="1445415653"/>
    <b v="0"/>
    <n v="170"/>
    <b v="1"/>
    <x v="5"/>
    <x v="11"/>
    <n v="1.35"/>
    <n v="79.411764705882348"/>
    <x v="2850"/>
    <d v="2015-12-20T09:00:00"/>
  </r>
  <r>
    <n v="3064"/>
    <s v="Kickstart the Crossroads Community"/>
    <s v="An epicenter for connection, creation and expression of the community."/>
    <n v="75000"/>
    <n v="8471"/>
    <x v="1"/>
    <x v="0"/>
    <x v="0"/>
    <n v="1448175540"/>
    <n v="1445483246"/>
    <b v="0"/>
    <n v="72"/>
    <b v="0"/>
    <x v="6"/>
    <x v="13"/>
    <n v="0.11"/>
    <n v="117.65277777777777"/>
    <x v="2851"/>
    <d v="2015-11-22T06:59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x v="1"/>
    <x v="20"/>
    <n v="1.01"/>
    <n v="47.222222222222221"/>
    <x v="2852"/>
    <d v="2015-11-02T08:00:00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x v="0"/>
    <n v="1448147619"/>
    <n v="1445552019"/>
    <b v="0"/>
    <n v="0"/>
    <b v="0"/>
    <x v="2"/>
    <x v="35"/>
    <n v="0"/>
    <n v="0"/>
    <x v="2853"/>
    <d v="2015-11-21T23:13: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x v="0"/>
    <n v="1448204621"/>
    <n v="1445609021"/>
    <b v="0"/>
    <n v="1"/>
    <b v="0"/>
    <x v="2"/>
    <x v="18"/>
    <n v="0.02"/>
    <n v="53"/>
    <x v="2854"/>
    <d v="2015-11-22T15:03:41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x v="0"/>
    <n v="1448225336"/>
    <n v="1445629736"/>
    <b v="0"/>
    <n v="0"/>
    <b v="0"/>
    <x v="3"/>
    <x v="37"/>
    <n v="0"/>
    <n v="0"/>
    <x v="2855"/>
    <d v="2015-11-22T20:48:56"/>
  </r>
  <r>
    <n v="3350"/>
    <s v="Visions"/>
    <s v="Nora Wageners TheaterstÃ¼ck lÃ¤dt den Zuschauer ein auf eine teils lustige, teils dÃ¼stere Reise ins Wohnzimmer der jungen, arbeitslosen K"/>
    <n v="3500"/>
    <n v="3655"/>
    <x v="0"/>
    <x v="15"/>
    <x v="4"/>
    <n v="1448838000"/>
    <n v="1445791811"/>
    <b v="0"/>
    <n v="51"/>
    <b v="1"/>
    <x v="6"/>
    <x v="15"/>
    <n v="1.04"/>
    <n v="71.666666666666671"/>
    <x v="2856"/>
    <d v="2015-11-29T23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x v="3"/>
    <x v="7"/>
    <n v="1.01"/>
    <n v="41.743801652892564"/>
    <x v="2857"/>
    <d v="2015-11-25T15:49:11"/>
  </r>
  <r>
    <n v="632"/>
    <s v="UniWherse.com - Bring students future (Canceled)"/>
    <s v="Our goal is to create a system, students can find universities that best match their interests."/>
    <n v="20000"/>
    <n v="0"/>
    <x v="2"/>
    <x v="4"/>
    <x v="4"/>
    <n v="1448470165"/>
    <n v="1445874565"/>
    <b v="0"/>
    <n v="0"/>
    <b v="0"/>
    <x v="3"/>
    <x v="37"/>
    <n v="0"/>
    <n v="0"/>
    <x v="2858"/>
    <d v="2015-11-25T16:49:2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x v="6"/>
    <x v="15"/>
    <n v="1.0900000000000001"/>
    <n v="74.821917808219183"/>
    <x v="2859"/>
    <d v="2015-11-30T17:08:38"/>
  </r>
  <r>
    <n v="1015"/>
    <s v="SKIN - Wearable music remote control for your mobile phone"/>
    <s v="SKIN - The wearable music remote control which makes your fitness lifestyle a bit easier"/>
    <n v="9000"/>
    <n v="240"/>
    <x v="2"/>
    <x v="14"/>
    <x v="9"/>
    <n v="1448489095"/>
    <n v="1445893495"/>
    <b v="0"/>
    <n v="6"/>
    <b v="0"/>
    <x v="3"/>
    <x v="25"/>
    <n v="0.03"/>
    <n v="40"/>
    <x v="2860"/>
    <d v="2015-11-25T22:04:5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x v="0"/>
    <n v="1448517816"/>
    <n v="1445922216"/>
    <b v="0"/>
    <n v="47"/>
    <b v="0"/>
    <x v="2"/>
    <x v="35"/>
    <n v="0.32"/>
    <n v="115.55319148936171"/>
    <x v="2861"/>
    <d v="2015-11-26T06:03: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x v="3"/>
    <x v="21"/>
    <n v="6.47"/>
    <n v="21.555555555555557"/>
    <x v="2862"/>
    <d v="2015-11-26T20:54:21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x v="0"/>
    <n v="1448078400"/>
    <n v="1445985299"/>
    <b v="0"/>
    <n v="5"/>
    <b v="0"/>
    <x v="6"/>
    <x v="15"/>
    <n v="0.05"/>
    <n v="9.4"/>
    <x v="2863"/>
    <d v="2015-11-21T04:00:00"/>
  </r>
  <r>
    <n v="178"/>
    <s v="El viaje de LucÃ­a"/>
    <s v="El viaje de LucÃ­a es un largometraje de ficciÃ³n con temÃ¡tica sobre el cÃ¡ncer infantil."/>
    <n v="500000"/>
    <n v="0"/>
    <x v="1"/>
    <x v="12"/>
    <x v="4"/>
    <n v="1448582145"/>
    <n v="1445986545"/>
    <b v="0"/>
    <n v="0"/>
    <b v="0"/>
    <x v="0"/>
    <x v="34"/>
    <n v="0"/>
    <n v="0"/>
    <x v="2864"/>
    <d v="2015-11-26T23:55:45"/>
  </r>
  <r>
    <n v="4039"/>
    <s v="Defiant Entertainment presents: The Park Bench"/>
    <s v="Help stage an original One Act Play that brings awareness to Alzheimer's in its debut performance."/>
    <n v="500"/>
    <n v="300"/>
    <x v="1"/>
    <x v="0"/>
    <x v="0"/>
    <n v="1448949540"/>
    <n v="1446048367"/>
    <b v="0"/>
    <n v="5"/>
    <b v="0"/>
    <x v="6"/>
    <x v="15"/>
    <n v="0.6"/>
    <n v="60"/>
    <x v="2865"/>
    <d v="2015-12-01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x v="0"/>
    <n v="1448745741"/>
    <n v="1446150141"/>
    <b v="0"/>
    <n v="8"/>
    <b v="0"/>
    <x v="6"/>
    <x v="15"/>
    <n v="0.24"/>
    <n v="53.125"/>
    <x v="2866"/>
    <d v="2015-11-28T21:22:21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x v="1"/>
    <n v="1448761744"/>
    <n v="1446166144"/>
    <b v="0"/>
    <n v="1"/>
    <b v="0"/>
    <x v="3"/>
    <x v="37"/>
    <n v="0.01"/>
    <n v="5"/>
    <x v="2867"/>
    <d v="2015-11-29T01:49:04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x v="0"/>
    <n v="1447542000"/>
    <n v="1446179553"/>
    <b v="0"/>
    <n v="2"/>
    <b v="0"/>
    <x v="6"/>
    <x v="15"/>
    <n v="0.02"/>
    <n v="1.5"/>
    <x v="2868"/>
    <d v="2015-11-14T23:00:00"/>
  </r>
  <r>
    <n v="4109"/>
    <s v="Jack the Lad"/>
    <s v="Jack the Lad - a new play that explores how far the boundaries of friendship will stretch when morality and loyalties clash."/>
    <n v="500"/>
    <n v="0"/>
    <x v="1"/>
    <x v="1"/>
    <x v="1"/>
    <n v="1448805404"/>
    <n v="1446209804"/>
    <b v="0"/>
    <n v="0"/>
    <b v="0"/>
    <x v="6"/>
    <x v="15"/>
    <n v="0"/>
    <n v="0"/>
    <x v="2869"/>
    <d v="2015-11-29T13:56:4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2"/>
    <x v="2"/>
    <n v="1449701284"/>
    <n v="1446241684"/>
    <b v="0"/>
    <n v="21"/>
    <b v="1"/>
    <x v="6"/>
    <x v="15"/>
    <n v="1"/>
    <n v="40.476190476190474"/>
    <x v="2870"/>
    <d v="2015-12-09T22:48:0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x v="0"/>
    <n v="1448863449"/>
    <n v="1446267849"/>
    <b v="0"/>
    <n v="7"/>
    <b v="0"/>
    <x v="6"/>
    <x v="15"/>
    <n v="0.1"/>
    <n v="142.85714285714286"/>
    <x v="2871"/>
    <d v="2015-11-30T06:04:0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x v="6"/>
    <x v="15"/>
    <n v="1.29"/>
    <n v="30.714285714285715"/>
    <x v="2872"/>
    <d v="2015-11-30T22:30:0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x v="6"/>
    <x v="15"/>
    <n v="1.44"/>
    <n v="45.978723404255319"/>
    <x v="2873"/>
    <d v="2015-11-22T22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x v="1"/>
    <n v="1448492400"/>
    <n v="1446506080"/>
    <b v="0"/>
    <n v="6"/>
    <b v="0"/>
    <x v="6"/>
    <x v="15"/>
    <n v="0.22"/>
    <n v="129.16666666666666"/>
    <x v="2874"/>
    <d v="2015-11-25T23:00:0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x v="3"/>
    <x v="7"/>
    <n v="4.0199999999999996"/>
    <n v="245.02436053593178"/>
    <x v="2875"/>
    <d v="2015-12-19T07:59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x v="1"/>
    <n v="1448722494"/>
    <n v="1446562494"/>
    <b v="0"/>
    <n v="3"/>
    <b v="0"/>
    <x v="6"/>
    <x v="15"/>
    <n v="0.03"/>
    <n v="15"/>
    <x v="2876"/>
    <d v="2015-11-28T14:54:5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x v="3"/>
    <x v="7"/>
    <n v="2.11"/>
    <n v="262.15704968944101"/>
    <x v="2877"/>
    <d v="2015-12-19T01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x v="4"/>
    <n v="1449162000"/>
    <n v="1446570315"/>
    <b v="1"/>
    <n v="63"/>
    <b v="1"/>
    <x v="6"/>
    <x v="15"/>
    <n v="1.64"/>
    <n v="70.285714285714292"/>
    <x v="2878"/>
    <d v="2015-12-03T17:00:00"/>
  </r>
  <r>
    <n v="3287"/>
    <s v="Three Things: Stories About Life"/>
    <s v="An inspirational one-man play about crisis, community, and the search for wholeness."/>
    <n v="2500"/>
    <n v="2500"/>
    <x v="0"/>
    <x v="2"/>
    <x v="2"/>
    <n v="1448733628"/>
    <n v="1446573628"/>
    <b v="0"/>
    <n v="34"/>
    <b v="1"/>
    <x v="6"/>
    <x v="15"/>
    <n v="1"/>
    <n v="73.529411764705884"/>
    <x v="2879"/>
    <d v="2015-11-28T18:00:28"/>
  </r>
  <r>
    <n v="1459"/>
    <s v="Like all the others (Canceled)"/>
    <s v="What if you suddenly found out, that your life wasnÂ´t the life you thought you had? What if you were like all the others!"/>
    <n v="37000"/>
    <n v="0"/>
    <x v="2"/>
    <x v="6"/>
    <x v="6"/>
    <n v="1449077100"/>
    <n v="1446612896"/>
    <b v="0"/>
    <n v="0"/>
    <b v="0"/>
    <x v="2"/>
    <x v="35"/>
    <n v="0"/>
    <n v="0"/>
    <x v="2880"/>
    <d v="2015-12-02T17:25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x v="6"/>
    <x v="15"/>
    <n v="1.03"/>
    <n v="60.784313725490193"/>
    <x v="2881"/>
    <d v="2015-12-04T19:01:2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x v="6"/>
    <x v="15"/>
    <n v="1.39"/>
    <n v="30.777777777777779"/>
    <x v="2882"/>
    <d v="2015-12-02T20:59: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x v="3"/>
    <x v="24"/>
    <n v="1.03"/>
    <n v="174.03846153846155"/>
    <x v="2883"/>
    <d v="2015-12-09T06:59:00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x v="6"/>
    <x v="15"/>
    <n v="1.87"/>
    <n v="20.118172043010752"/>
    <x v="2884"/>
    <d v="2015-12-05T00:00:00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x v="0"/>
    <n v="1449354502"/>
    <n v="1446762502"/>
    <b v="0"/>
    <n v="16"/>
    <b v="0"/>
    <x v="3"/>
    <x v="25"/>
    <n v="0.2"/>
    <n v="308.75"/>
    <x v="2885"/>
    <d v="2015-12-05T22:28:2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x v="4"/>
    <x v="19"/>
    <n v="13.57"/>
    <n v="14.370762711864407"/>
    <x v="2886"/>
    <d v="2015-12-07T16:47:1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2"/>
    <x v="2"/>
    <n v="1450249140"/>
    <n v="1447055935"/>
    <b v="0"/>
    <n v="172"/>
    <b v="1"/>
    <x v="2"/>
    <x v="14"/>
    <n v="2.04"/>
    <n v="59.360465116279073"/>
    <x v="2887"/>
    <d v="2015-12-16T06:59:00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x v="0"/>
    <n v="1449689203"/>
    <n v="1447097203"/>
    <b v="0"/>
    <n v="0"/>
    <b v="0"/>
    <x v="3"/>
    <x v="37"/>
    <n v="0"/>
    <n v="0"/>
    <x v="2888"/>
    <d v="2015-12-09T19:26:4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x v="0"/>
    <n v="1450554599"/>
    <n v="1447098599"/>
    <b v="0"/>
    <n v="1"/>
    <b v="0"/>
    <x v="6"/>
    <x v="15"/>
    <n v="0.01"/>
    <n v="25"/>
    <x v="2889"/>
    <d v="2015-12-19T19:49:59"/>
  </r>
  <r>
    <n v="1150"/>
    <s v="Chef Po's Food Truck"/>
    <s v="Bringing delicious authentic and fusion Taiwanese Food to the West Coast."/>
    <n v="2500"/>
    <n v="252"/>
    <x v="1"/>
    <x v="0"/>
    <x v="0"/>
    <n v="1452293675"/>
    <n v="1447109675"/>
    <b v="0"/>
    <n v="6"/>
    <b v="0"/>
    <x v="7"/>
    <x v="27"/>
    <n v="0.1"/>
    <n v="42"/>
    <x v="2890"/>
    <d v="2016-01-08T22:54:3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x v="0"/>
    <x v="22"/>
    <n v="1.33"/>
    <n v="57.142857142857146"/>
    <x v="2891"/>
    <d v="2016-01-09T00:36:01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x v="0"/>
    <n v="1451010086"/>
    <n v="1447122086"/>
    <b v="0"/>
    <n v="14"/>
    <b v="0"/>
    <x v="0"/>
    <x v="2"/>
    <n v="0"/>
    <n v="3.7142857142857144"/>
    <x v="2892"/>
    <d v="2015-12-25T02:21:2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x v="6"/>
    <x v="15"/>
    <n v="1.07"/>
    <n v="37.083333333333336"/>
    <x v="2893"/>
    <d v="2015-12-10T14:14:56"/>
  </r>
  <r>
    <n v="552"/>
    <s v="Spinnable Social Media"/>
    <s v="Axoral is a 3d interactive social media interface, with the potential to be so much more, but we need your help!"/>
    <n v="45000"/>
    <n v="0"/>
    <x v="1"/>
    <x v="2"/>
    <x v="2"/>
    <n v="1452350896"/>
    <n v="1447166896"/>
    <b v="0"/>
    <n v="0"/>
    <b v="0"/>
    <x v="3"/>
    <x v="37"/>
    <n v="0"/>
    <n v="0"/>
    <x v="2894"/>
    <d v="2016-01-09T14:48:1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x v="6"/>
    <x v="15"/>
    <n v="1.02"/>
    <n v="150.14705882352942"/>
    <x v="2895"/>
    <d v="2015-12-10T16:51:01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x v="0"/>
    <n v="1449785566"/>
    <n v="1447193566"/>
    <b v="0"/>
    <n v="4"/>
    <b v="0"/>
    <x v="3"/>
    <x v="37"/>
    <n v="0.11"/>
    <n v="81.582499999999996"/>
    <x v="2896"/>
    <d v="2015-12-10T22:12:4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x v="5"/>
    <x v="11"/>
    <n v="1.29"/>
    <n v="38.867469879518069"/>
    <x v="2897"/>
    <d v="2015-11-27T01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x v="3"/>
    <x v="24"/>
    <n v="1.25"/>
    <n v="91"/>
    <x v="2898"/>
    <d v="2016-01-10T00:51:36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x v="0"/>
    <n v="1449831863"/>
    <n v="1447239863"/>
    <b v="0"/>
    <n v="0"/>
    <b v="0"/>
    <x v="1"/>
    <x v="33"/>
    <n v="0"/>
    <n v="0"/>
    <x v="2899"/>
    <d v="2015-12-11T11:04:23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10"/>
    <x v="4"/>
    <n v="1451161560"/>
    <n v="1447273560"/>
    <b v="0"/>
    <n v="0"/>
    <b v="0"/>
    <x v="8"/>
    <x v="39"/>
    <n v="0"/>
    <n v="0"/>
    <x v="2900"/>
    <d v="2015-12-26T20:26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x v="0"/>
    <n v="1451952000"/>
    <n v="1447380099"/>
    <b v="0"/>
    <n v="0"/>
    <b v="0"/>
    <x v="0"/>
    <x v="34"/>
    <n v="0"/>
    <n v="0"/>
    <x v="2901"/>
    <d v="2016-01-05T00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x v="6"/>
    <x v="15"/>
    <n v="1.04"/>
    <n v="866.66666666666663"/>
    <x v="2902"/>
    <d v="2015-12-13T02:26:3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x v="0"/>
    <n v="1449989260"/>
    <n v="1447397260"/>
    <b v="0"/>
    <n v="1"/>
    <b v="0"/>
    <x v="3"/>
    <x v="37"/>
    <n v="0"/>
    <n v="50"/>
    <x v="2903"/>
    <d v="2015-12-13T06:47:4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x v="2"/>
    <x v="14"/>
    <n v="1"/>
    <n v="143.35714285714286"/>
    <x v="2904"/>
    <d v="2015-12-13T15:01:52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x v="1"/>
    <n v="1450181400"/>
    <n v="1447429868"/>
    <b v="1"/>
    <n v="37"/>
    <b v="0"/>
    <x v="5"/>
    <x v="11"/>
    <n v="0.14000000000000001"/>
    <n v="63.648648648648646"/>
    <x v="2905"/>
    <d v="2015-12-15T12:1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x v="0"/>
    <n v="1451348200"/>
    <n v="1447460200"/>
    <b v="0"/>
    <n v="0"/>
    <b v="0"/>
    <x v="3"/>
    <x v="37"/>
    <n v="0"/>
    <n v="0"/>
    <x v="2906"/>
    <d v="2015-12-29T00:16:40"/>
  </r>
  <r>
    <n v="4029"/>
    <s v="Next 2 the Stage"/>
    <s v="A theater complex that educates as we entertain.  We will provide shows that inspire and theater classes that motivate."/>
    <n v="20000"/>
    <n v="0"/>
    <x v="1"/>
    <x v="0"/>
    <x v="0"/>
    <n v="1450053370"/>
    <n v="1447461370"/>
    <b v="0"/>
    <n v="0"/>
    <b v="0"/>
    <x v="6"/>
    <x v="15"/>
    <n v="0"/>
    <n v="0"/>
    <x v="2907"/>
    <d v="2015-12-14T00:36:1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x v="6"/>
    <x v="13"/>
    <n v="1.02"/>
    <n v="108.00140845070422"/>
    <x v="2908"/>
    <d v="2015-12-24T15:41:24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x v="1"/>
    <x v="1"/>
    <n v="1.85"/>
    <n v="115.83333333333333"/>
    <x v="2909"/>
    <d v="2016-01-14T04:11:2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x v="6"/>
    <x v="15"/>
    <n v="1.0900000000000001"/>
    <n v="71.152173913043484"/>
    <x v="2910"/>
    <d v="2015-12-14T00:00:00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x v="6"/>
    <x v="15"/>
    <n v="1.02"/>
    <n v="193.62162162162161"/>
    <x v="2911"/>
    <d v="2015-12-17T04:5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12"/>
    <x v="4"/>
    <n v="1449178200"/>
    <n v="1447614732"/>
    <b v="0"/>
    <n v="8"/>
    <b v="1"/>
    <x v="1"/>
    <x v="3"/>
    <n v="1.1100000000000001"/>
    <n v="416.875"/>
    <x v="2912"/>
    <d v="2015-12-03T21:30:00"/>
  </r>
  <r>
    <n v="46"/>
    <s v="New equipment for Joy's World!"/>
    <s v="The legendary community TV programme Joy's World is in dire need of new equipment! We are hoping you can help."/>
    <n v="8400"/>
    <n v="8750"/>
    <x v="0"/>
    <x v="3"/>
    <x v="3"/>
    <n v="1450220974"/>
    <n v="1447628974"/>
    <b v="0"/>
    <n v="45"/>
    <b v="1"/>
    <x v="0"/>
    <x v="22"/>
    <n v="1.04"/>
    <n v="194.44444444444446"/>
    <x v="2913"/>
    <d v="2015-12-15T23:09:3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x v="1"/>
    <x v="20"/>
    <n v="1.07"/>
    <n v="108.48484848484848"/>
    <x v="2914"/>
    <d v="2015-12-16T18:20: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x v="1"/>
    <n v="1452384000"/>
    <n v="1447698300"/>
    <b v="0"/>
    <n v="23"/>
    <b v="0"/>
    <x v="3"/>
    <x v="25"/>
    <n v="0.13"/>
    <n v="110.8695652173913"/>
    <x v="2915"/>
    <d v="2016-01-10T00:00:0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x v="0"/>
    <x v="22"/>
    <n v="1"/>
    <n v="169.6056338028169"/>
    <x v="2916"/>
    <d v="2015-12-16T23:08:04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x v="0"/>
    <n v="1450327126"/>
    <n v="1447735126"/>
    <b v="0"/>
    <n v="8"/>
    <b v="0"/>
    <x v="4"/>
    <x v="28"/>
    <n v="0"/>
    <n v="23.25"/>
    <x v="2917"/>
    <d v="2015-12-17T04:38:46"/>
  </r>
  <r>
    <n v="1581"/>
    <s v="The Sharper Image"/>
    <s v="Photographic canvas prints depicting different scenes from around the globe, including local images taken in Sussex England."/>
    <n v="1000"/>
    <n v="5"/>
    <x v="1"/>
    <x v="1"/>
    <x v="1"/>
    <n v="1450521990"/>
    <n v="1447757190"/>
    <b v="0"/>
    <n v="1"/>
    <b v="0"/>
    <x v="5"/>
    <x v="32"/>
    <n v="0.01"/>
    <n v="5"/>
    <x v="2918"/>
    <d v="2015-12-19T10:46: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x v="0"/>
    <n v="1452920400"/>
    <n v="1447777481"/>
    <b v="0"/>
    <n v="0"/>
    <b v="0"/>
    <x v="1"/>
    <x v="33"/>
    <n v="0"/>
    <n v="0"/>
    <x v="2919"/>
    <d v="2016-01-16T05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x v="0"/>
    <n v="1450331940"/>
    <n v="1447777514"/>
    <b v="0"/>
    <n v="22"/>
    <b v="0"/>
    <x v="3"/>
    <x v="25"/>
    <n v="0.3"/>
    <n v="134.54545454545453"/>
    <x v="2920"/>
    <d v="2015-12-17T05:59:00"/>
  </r>
  <r>
    <n v="3741"/>
    <s v="Open House Theater"/>
    <s v="A small community with a love for theater would like to continue. Help the children of this community continue."/>
    <n v="20000"/>
    <n v="0"/>
    <x v="1"/>
    <x v="0"/>
    <x v="0"/>
    <n v="1450389950"/>
    <n v="1447797950"/>
    <b v="0"/>
    <n v="0"/>
    <b v="0"/>
    <x v="6"/>
    <x v="15"/>
    <n v="0"/>
    <n v="0"/>
    <x v="2921"/>
    <d v="2015-12-17T22:05:5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x v="0"/>
    <n v="1451752021"/>
    <n v="1447864021"/>
    <b v="0"/>
    <n v="2"/>
    <b v="0"/>
    <x v="3"/>
    <x v="30"/>
    <n v="0"/>
    <n v="25"/>
    <x v="2922"/>
    <d v="2016-01-02T16:27:01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x v="5"/>
    <x v="11"/>
    <n v="2.7"/>
    <n v="76.439453125"/>
    <x v="2923"/>
    <d v="2015-12-18T19:38:59"/>
  </r>
  <r>
    <n v="515"/>
    <s v="A Tale of Faith - An Animated Short Film"/>
    <s v="A Tale of Faith is an animated short film based on the heartwarming tale by Rebbe Nachman of Breslov."/>
    <n v="97000"/>
    <n v="24651"/>
    <x v="1"/>
    <x v="0"/>
    <x v="0"/>
    <n v="1451389601"/>
    <n v="1447933601"/>
    <b v="0"/>
    <n v="34"/>
    <b v="0"/>
    <x v="0"/>
    <x v="2"/>
    <n v="0.25"/>
    <n v="725.02941176470586"/>
    <x v="2924"/>
    <d v="2015-12-29T11:46:4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1"/>
    <x v="4"/>
    <n v="1450541229"/>
    <n v="1447949229"/>
    <b v="0"/>
    <n v="6"/>
    <b v="0"/>
    <x v="4"/>
    <x v="28"/>
    <n v="0.06"/>
    <n v="45"/>
    <x v="2925"/>
    <d v="2015-12-19T16:07:0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x v="0"/>
    <n v="1450380009"/>
    <n v="1447960809"/>
    <b v="0"/>
    <n v="17"/>
    <b v="0"/>
    <x v="3"/>
    <x v="21"/>
    <n v="0.02"/>
    <n v="307.8235294117647"/>
    <x v="2926"/>
    <d v="2015-12-17T19:20:09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x v="0"/>
    <n v="1452282420"/>
    <n v="1447962505"/>
    <b v="0"/>
    <n v="1"/>
    <b v="0"/>
    <x v="3"/>
    <x v="37"/>
    <n v="0.03"/>
    <n v="300"/>
    <x v="2927"/>
    <d v="2016-01-08T19:47:0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x v="0"/>
    <x v="22"/>
    <n v="1.23"/>
    <n v="190.55028169014085"/>
    <x v="2928"/>
    <d v="2015-12-19T20:01:19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11"/>
    <x v="4"/>
    <n v="1453210037"/>
    <n v="1448026037"/>
    <b v="0"/>
    <n v="0"/>
    <b v="0"/>
    <x v="3"/>
    <x v="37"/>
    <n v="0"/>
    <n v="0"/>
    <x v="2929"/>
    <d v="2016-01-19T13:27:1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x v="6"/>
    <x v="15"/>
    <n v="1.53"/>
    <n v="13.529411764705882"/>
    <x v="2930"/>
    <d v="2015-12-20T11:59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x v="0"/>
    <n v="1450166340"/>
    <n v="1448044925"/>
    <b v="0"/>
    <n v="17"/>
    <b v="0"/>
    <x v="4"/>
    <x v="28"/>
    <n v="0.05"/>
    <n v="71.588235294117652"/>
    <x v="2931"/>
    <d v="2015-12-15T07:59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x v="1"/>
    <n v="1450706837"/>
    <n v="1448114837"/>
    <b v="0"/>
    <n v="0"/>
    <b v="0"/>
    <x v="5"/>
    <x v="36"/>
    <n v="0"/>
    <n v="0"/>
    <x v="2932"/>
    <d v="2015-12-21T14:07:1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0"/>
    <x v="4"/>
    <n v="1453244340"/>
    <n v="1448136417"/>
    <b v="0"/>
    <n v="76"/>
    <b v="1"/>
    <x v="6"/>
    <x v="15"/>
    <n v="1.1000000000000001"/>
    <n v="72.381578947368425"/>
    <x v="2933"/>
    <d v="2016-01-19T22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x v="4"/>
    <x v="19"/>
    <n v="3.32"/>
    <n v="21.230179028132991"/>
    <x v="2934"/>
    <d v="2015-12-14T00:00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x v="0"/>
    <x v="0"/>
    <n v="1.07"/>
    <n v="134.91139240506328"/>
    <x v="2935"/>
    <d v="2015-12-22T23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x v="3"/>
    <x v="7"/>
    <n v="1.24"/>
    <n v="88.23571428571428"/>
    <x v="2936"/>
    <d v="2016-01-22T16:59:3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x v="3"/>
    <x v="25"/>
    <n v="1.26"/>
    <n v="190.45454545454547"/>
    <x v="2937"/>
    <d v="2015-12-23T20:17:5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x v="7"/>
    <x v="26"/>
    <n v="1.02"/>
    <n v="219.92638036809817"/>
    <x v="2938"/>
    <d v="2015-12-25T00:00:0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x v="3"/>
    <n v="1450993668"/>
    <n v="1448401668"/>
    <b v="0"/>
    <n v="0"/>
    <b v="0"/>
    <x v="4"/>
    <x v="28"/>
    <n v="0"/>
    <n v="0"/>
    <x v="2939"/>
    <d v="2015-12-24T21:47:48"/>
  </r>
  <r>
    <n v="2586"/>
    <s v="Inspire Healthy Eating"/>
    <s v="I would like to bring fresh salad and food to the streets of London at a reasonable price."/>
    <n v="3000"/>
    <n v="5"/>
    <x v="1"/>
    <x v="1"/>
    <x v="1"/>
    <n v="1451030136"/>
    <n v="1448438136"/>
    <b v="0"/>
    <n v="1"/>
    <b v="0"/>
    <x v="7"/>
    <x v="27"/>
    <n v="0"/>
    <n v="5"/>
    <x v="2940"/>
    <d v="2015-12-25T07:55:36"/>
  </r>
  <r>
    <n v="1117"/>
    <s v="Medieval Village"/>
    <s v="Experience the Medieval in your own village. Increase your village into a city and walk through the streets."/>
    <n v="1000"/>
    <n v="83"/>
    <x v="1"/>
    <x v="10"/>
    <x v="4"/>
    <n v="1451053313"/>
    <n v="1448461313"/>
    <b v="0"/>
    <n v="8"/>
    <b v="0"/>
    <x v="4"/>
    <x v="9"/>
    <n v="0.08"/>
    <n v="10.375"/>
    <x v="2941"/>
    <d v="2015-12-25T14:21:53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x v="3"/>
    <x v="7"/>
    <n v="2.02"/>
    <n v="77.229591836734699"/>
    <x v="2942"/>
    <d v="2015-12-30T14:23:5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x v="5"/>
    <x v="11"/>
    <n v="2.61"/>
    <n v="54.616766467065865"/>
    <x v="2943"/>
    <d v="2015-12-31T0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x v="0"/>
    <n v="1450887480"/>
    <n v="1448469719"/>
    <b v="0"/>
    <n v="1"/>
    <b v="0"/>
    <x v="6"/>
    <x v="29"/>
    <n v="0.01"/>
    <n v="500"/>
    <x v="2944"/>
    <d v="2015-12-23T16:18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x v="0"/>
    <x v="22"/>
    <n v="1.01"/>
    <n v="194.23076923076923"/>
    <x v="2945"/>
    <d v="2015-12-25T17:07:0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x v="2"/>
    <x v="14"/>
    <n v="1.04"/>
    <n v="66.698717948717942"/>
    <x v="2946"/>
    <d v="2015-12-26T00:18:54"/>
  </r>
  <r>
    <n v="3011"/>
    <s v="Katharsis Teatro en Navidad"/>
    <s v="Necesitamos tu ayuda para poder llevar la magia del teatro universitario al Teatro Lagrada de Madrid el 23 de diciembre :)"/>
    <n v="300"/>
    <n v="371"/>
    <x v="0"/>
    <x v="12"/>
    <x v="4"/>
    <n v="1450911540"/>
    <n v="1448536516"/>
    <b v="0"/>
    <n v="25"/>
    <b v="1"/>
    <x v="6"/>
    <x v="13"/>
    <n v="1.24"/>
    <n v="14.84"/>
    <x v="2947"/>
    <d v="2015-12-23T22:59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2"/>
    <x v="2"/>
    <n v="1450297080"/>
    <n v="1448565459"/>
    <b v="0"/>
    <n v="202"/>
    <b v="0"/>
    <x v="6"/>
    <x v="13"/>
    <n v="0.2"/>
    <n v="202.22772277227722"/>
    <x v="2948"/>
    <d v="2015-12-16T20:18:00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x v="6"/>
    <x v="13"/>
    <n v="1.77"/>
    <n v="96.997252747252745"/>
    <x v="2949"/>
    <d v="2015-12-21T04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x v="6"/>
    <x v="15"/>
    <n v="1.02"/>
    <n v="106.57391304347826"/>
    <x v="2950"/>
    <d v="2016-01-05T23:55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2"/>
    <x v="2"/>
    <n v="1454078770"/>
    <n v="1448894770"/>
    <b v="0"/>
    <n v="2"/>
    <b v="0"/>
    <x v="7"/>
    <x v="27"/>
    <n v="0"/>
    <n v="22.5"/>
    <x v="2951"/>
    <d v="2016-01-29T14:46: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x v="0"/>
    <n v="1451491953"/>
    <n v="1448899953"/>
    <b v="0"/>
    <n v="6"/>
    <b v="0"/>
    <x v="7"/>
    <x v="27"/>
    <n v="0.02"/>
    <n v="202.83333333333334"/>
    <x v="2952"/>
    <d v="2015-12-30T16:12:33"/>
  </r>
  <r>
    <n v="2278"/>
    <s v="Eternity Dice - Regular and D6 Charms Edition"/>
    <s v="Dice forged from stone one by one entirely by hand for demanding Gamers and Collectors."/>
    <n v="2000"/>
    <n v="5414"/>
    <x v="0"/>
    <x v="13"/>
    <x v="4"/>
    <n v="1451861940"/>
    <n v="1448902867"/>
    <b v="0"/>
    <n v="102"/>
    <b v="1"/>
    <x v="4"/>
    <x v="19"/>
    <n v="2.71"/>
    <n v="53.078431372549019"/>
    <x v="2953"/>
    <d v="2016-01-03T22:59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x v="7"/>
    <x v="26"/>
    <n v="1.34"/>
    <n v="53.4"/>
    <x v="2954"/>
    <d v="2015-12-29T23:00:00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x v="6"/>
    <x v="15"/>
    <n v="1.05"/>
    <n v="29"/>
    <x v="2955"/>
    <d v="2015-12-15T00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x v="5"/>
    <x v="11"/>
    <n v="1.2"/>
    <n v="98.839285714285708"/>
    <x v="2956"/>
    <d v="2016-01-19T06:37:2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x v="0"/>
    <n v="1451419200"/>
    <n v="1449000056"/>
    <b v="0"/>
    <n v="90"/>
    <b v="0"/>
    <x v="3"/>
    <x v="25"/>
    <n v="0.35"/>
    <n v="95.911111111111111"/>
    <x v="2957"/>
    <d v="2015-12-29T20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0"/>
    <x v="4"/>
    <n v="1451602800"/>
    <n v="1449011610"/>
    <b v="0"/>
    <n v="23"/>
    <b v="0"/>
    <x v="3"/>
    <x v="25"/>
    <n v="0.06"/>
    <n v="82.086956521739125"/>
    <x v="2958"/>
    <d v="2015-12-31T2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x v="2"/>
    <x v="17"/>
    <n v="1.08"/>
    <n v="69.598266129032254"/>
    <x v="2959"/>
    <d v="2016-01-12T05:00: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x v="3"/>
    <n v="1451637531"/>
    <n v="1449045531"/>
    <b v="0"/>
    <n v="1"/>
    <b v="0"/>
    <x v="2"/>
    <x v="35"/>
    <n v="0"/>
    <n v="100"/>
    <x v="2960"/>
    <d v="2016-01-01T08:38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0"/>
    <x v="4"/>
    <n v="1451494210"/>
    <n v="1449075010"/>
    <b v="0"/>
    <n v="12"/>
    <b v="0"/>
    <x v="4"/>
    <x v="9"/>
    <n v="0.06"/>
    <n v="50.083333333333336"/>
    <x v="2961"/>
    <d v="2015-12-30T16:50:10"/>
  </r>
  <r>
    <n v="569"/>
    <s v="Mioti"/>
    <s v="Mioti is an indie game marketplace that doubles as a community for developers to join networks and discuss projects."/>
    <n v="2500"/>
    <n v="20"/>
    <x v="1"/>
    <x v="2"/>
    <x v="2"/>
    <n v="1451679612"/>
    <n v="1449087612"/>
    <b v="0"/>
    <n v="1"/>
    <b v="0"/>
    <x v="3"/>
    <x v="37"/>
    <n v="0.01"/>
    <n v="20"/>
    <x v="2962"/>
    <d v="2016-01-01T20:20: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x v="3"/>
    <x v="7"/>
    <n v="1.28"/>
    <n v="244.11912547528519"/>
    <x v="2963"/>
    <d v="2016-01-02T23:19:5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x v="6"/>
    <x v="15"/>
    <n v="1.05"/>
    <n v="79.543478260869563"/>
    <x v="2964"/>
    <d v="2016-01-04T04:20:0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x v="6"/>
    <x v="13"/>
    <n v="1"/>
    <n v="370.37037037037038"/>
    <x v="2965"/>
    <d v="2016-01-07T13:47:00"/>
  </r>
  <r>
    <n v="1710"/>
    <s v="Producing a live album of our upcoming Europe tour"/>
    <s v="We want to create a gospel live album which has never been produced before."/>
    <n v="5000"/>
    <n v="34"/>
    <x v="1"/>
    <x v="10"/>
    <x v="4"/>
    <n v="1453122000"/>
    <n v="1449151888"/>
    <b v="0"/>
    <n v="1"/>
    <b v="0"/>
    <x v="1"/>
    <x v="33"/>
    <n v="0.01"/>
    <n v="34"/>
    <x v="2966"/>
    <d v="2016-01-18T13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x v="6"/>
    <x v="15"/>
    <n v="1.75"/>
    <n v="264.84848484848487"/>
    <x v="2967"/>
    <d v="2016-01-01T04:00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x v="0"/>
    <n v="1451775651"/>
    <n v="1449183651"/>
    <b v="0"/>
    <n v="0"/>
    <b v="0"/>
    <x v="0"/>
    <x v="34"/>
    <n v="0"/>
    <n v="0"/>
    <x v="2968"/>
    <d v="2016-01-02T23:00:51"/>
  </r>
  <r>
    <n v="2649"/>
    <s v="The Mission - Please Check Back Soon (Canceled)"/>
    <s v="They have launched a Kickstarter."/>
    <n v="125000"/>
    <n v="124"/>
    <x v="2"/>
    <x v="0"/>
    <x v="0"/>
    <n v="1454370941"/>
    <n v="1449186941"/>
    <b v="0"/>
    <n v="3"/>
    <b v="0"/>
    <x v="3"/>
    <x v="21"/>
    <n v="0"/>
    <n v="41.333333333333336"/>
    <x v="2969"/>
    <d v="2016-02-01T23:55:41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x v="0"/>
    <n v="1451782607"/>
    <n v="1449190607"/>
    <b v="0"/>
    <n v="0"/>
    <b v="0"/>
    <x v="7"/>
    <x v="27"/>
    <n v="0"/>
    <n v="0"/>
    <x v="2970"/>
    <d v="2016-01-03T00:56:47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x v="0"/>
    <n v="1451786137"/>
    <n v="1449194137"/>
    <b v="0"/>
    <n v="3"/>
    <b v="0"/>
    <x v="1"/>
    <x v="6"/>
    <n v="0"/>
    <n v="50.333333333333336"/>
    <x v="2971"/>
    <d v="2016-01-03T01:55:37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x v="0"/>
    <n v="1451852256"/>
    <n v="1449260256"/>
    <b v="0"/>
    <n v="4"/>
    <b v="0"/>
    <x v="6"/>
    <x v="15"/>
    <n v="0.02"/>
    <n v="11.25"/>
    <x v="2972"/>
    <d v="2016-01-03T20:17:36"/>
  </r>
  <r>
    <n v="1661"/>
    <s v="Kyana"/>
    <s v="I am excited to present my debut pop project Kyana!_x000a_Piano and vocal sounds embedded in sophisticated, bold arrangements &amp; brisk beats"/>
    <n v="7900"/>
    <n v="8098"/>
    <x v="0"/>
    <x v="16"/>
    <x v="4"/>
    <n v="1453064400"/>
    <n v="1449359831"/>
    <b v="0"/>
    <n v="101"/>
    <b v="1"/>
    <x v="1"/>
    <x v="12"/>
    <n v="1.03"/>
    <n v="80.178217821782184"/>
    <x v="2973"/>
    <d v="2016-01-17T21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x v="0"/>
    <n v="1454572233"/>
    <n v="1449388233"/>
    <b v="1"/>
    <n v="37"/>
    <b v="0"/>
    <x v="5"/>
    <x v="11"/>
    <n v="0.14000000000000001"/>
    <n v="58.972972972972975"/>
    <x v="2974"/>
    <d v="2016-02-04T07:50:3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x v="1"/>
    <n v="1454284500"/>
    <n v="1449431237"/>
    <b v="0"/>
    <n v="0"/>
    <b v="0"/>
    <x v="6"/>
    <x v="15"/>
    <n v="0"/>
    <n v="0"/>
    <x v="2975"/>
    <d v="2016-01-31T23:55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x v="0"/>
    <n v="1451282400"/>
    <n v="1449436390"/>
    <b v="1"/>
    <n v="47"/>
    <b v="0"/>
    <x v="3"/>
    <x v="24"/>
    <n v="0.33"/>
    <n v="70.61702127659575"/>
    <x v="2976"/>
    <d v="2015-12-28T06:00:00"/>
  </r>
  <r>
    <n v="556"/>
    <s v="Braille Academy"/>
    <s v="An educational platform for learning Unified English Braille Code"/>
    <n v="8000"/>
    <n v="200"/>
    <x v="1"/>
    <x v="0"/>
    <x v="0"/>
    <n v="1452112717"/>
    <n v="1449520717"/>
    <b v="0"/>
    <n v="1"/>
    <b v="0"/>
    <x v="3"/>
    <x v="37"/>
    <n v="0.03"/>
    <n v="200"/>
    <x v="2977"/>
    <d v="2016-01-06T20:38:37"/>
  </r>
  <r>
    <n v="2000"/>
    <s v="Jacs+Cam 2016 calendar"/>
    <s v="What do you get when you combine 2 of the hottest alt-models in North America with one Canadian photographer? Make a CALENDAR!!!"/>
    <n v="5000"/>
    <n v="625"/>
    <x v="1"/>
    <x v="2"/>
    <x v="2"/>
    <n v="1452120613"/>
    <n v="1449528613"/>
    <b v="0"/>
    <n v="25"/>
    <b v="0"/>
    <x v="5"/>
    <x v="36"/>
    <n v="0.13"/>
    <n v="25"/>
    <x v="2978"/>
    <d v="2016-01-06T22:50:13"/>
  </r>
  <r>
    <n v="3125"/>
    <s v="N/A (Canceled)"/>
    <s v="N/A"/>
    <n v="1500000"/>
    <n v="0"/>
    <x v="2"/>
    <x v="0"/>
    <x v="0"/>
    <n v="1452142672"/>
    <n v="1449550672"/>
    <b v="0"/>
    <n v="0"/>
    <b v="0"/>
    <x v="6"/>
    <x v="13"/>
    <n v="0"/>
    <n v="0"/>
    <x v="2979"/>
    <d v="2016-01-07T04:57:52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3"/>
    <x v="4"/>
    <n v="1453071600"/>
    <n v="1449596425"/>
    <b v="0"/>
    <n v="0"/>
    <b v="0"/>
    <x v="3"/>
    <x v="37"/>
    <n v="0"/>
    <n v="0"/>
    <x v="2980"/>
    <d v="2016-01-17T23:00:0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x v="0"/>
    <n v="1452228790"/>
    <n v="1449636790"/>
    <b v="0"/>
    <n v="1"/>
    <b v="0"/>
    <x v="4"/>
    <x v="9"/>
    <n v="0"/>
    <n v="1"/>
    <x v="2981"/>
    <d v="2016-01-08T04:53: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6"/>
    <x v="4"/>
    <n v="1452553200"/>
    <n v="1449650173"/>
    <b v="1"/>
    <n v="971"/>
    <b v="1"/>
    <x v="3"/>
    <x v="7"/>
    <n v="8.1999999999999993"/>
    <n v="422.02059732234807"/>
    <x v="2982"/>
    <d v="2016-01-11T2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5"/>
    <x v="5"/>
    <n v="1452942000"/>
    <n v="1449785223"/>
    <b v="0"/>
    <n v="5"/>
    <b v="0"/>
    <x v="3"/>
    <x v="37"/>
    <n v="0.01"/>
    <n v="49"/>
    <x v="2983"/>
    <d v="2016-01-16T11:00:00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x v="0"/>
    <n v="1454183202"/>
    <n v="1449863202"/>
    <b v="0"/>
    <n v="1"/>
    <b v="0"/>
    <x v="2"/>
    <x v="4"/>
    <n v="0"/>
    <n v="10"/>
    <x v="2984"/>
    <d v="2016-01-30T19:46:42"/>
  </r>
  <r>
    <n v="165"/>
    <s v="NET"/>
    <s v="A teacher. A boy. The beach and a heatwave that drove them all insane."/>
    <n v="17000"/>
    <n v="0"/>
    <x v="1"/>
    <x v="1"/>
    <x v="1"/>
    <n v="1452613724"/>
    <n v="1450021724"/>
    <b v="0"/>
    <n v="0"/>
    <b v="0"/>
    <x v="0"/>
    <x v="34"/>
    <n v="0"/>
    <n v="0"/>
    <x v="2985"/>
    <d v="2016-01-12T15:48:44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x v="0"/>
    <n v="1452744011"/>
    <n v="1450152011"/>
    <b v="0"/>
    <n v="167"/>
    <b v="0"/>
    <x v="4"/>
    <x v="9"/>
    <n v="0.28999999999999998"/>
    <n v="43.976047904191617"/>
    <x v="2986"/>
    <d v="2016-01-14T04:00:1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x v="0"/>
    <n v="1452795416"/>
    <n v="1450203416"/>
    <b v="0"/>
    <n v="6"/>
    <b v="0"/>
    <x v="6"/>
    <x v="15"/>
    <n v="0.22"/>
    <n v="126.5"/>
    <x v="2987"/>
    <d v="2016-01-14T18:16:56"/>
  </r>
  <r>
    <n v="2912"/>
    <s v="Fair Play"/>
    <s v="Set in Iceland, Fair Play is a a dark comedy- a play within a play. An extravaganza, fueled by Absinthe, and touched by the Surreal."/>
    <n v="14440"/>
    <n v="2030"/>
    <x v="1"/>
    <x v="0"/>
    <x v="0"/>
    <n v="1452827374"/>
    <n v="1450235374"/>
    <b v="0"/>
    <n v="26"/>
    <b v="0"/>
    <x v="6"/>
    <x v="15"/>
    <n v="0.14000000000000001"/>
    <n v="78.07692307692308"/>
    <x v="2988"/>
    <d v="2016-01-15T03:09:34"/>
  </r>
  <r>
    <n v="950"/>
    <s v="EZC Smartlight"/>
    <s v="Rider worn tail light brake light. Adheres to virtually any coat, jacket or vest. Stays on even when you get off."/>
    <n v="5000"/>
    <n v="1402"/>
    <x v="1"/>
    <x v="2"/>
    <x v="2"/>
    <n v="1453053661"/>
    <n v="1450461661"/>
    <b v="0"/>
    <n v="24"/>
    <b v="0"/>
    <x v="3"/>
    <x v="25"/>
    <n v="0.28000000000000003"/>
    <n v="58.416666666666664"/>
    <x v="2989"/>
    <d v="2016-01-17T18:01:0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x v="0"/>
    <n v="1452234840"/>
    <n v="1450619123"/>
    <b v="0"/>
    <n v="3"/>
    <b v="0"/>
    <x v="6"/>
    <x v="15"/>
    <n v="0"/>
    <n v="1"/>
    <x v="2990"/>
    <d v="2016-01-08T06:34:00"/>
  </r>
  <r>
    <n v="3919"/>
    <s v="After The Blue"/>
    <s v="Two sisters living in a Cornish seaside town attempt to hide and escape from a life- circle of deceit, abuse, incest and revenge."/>
    <n v="5000"/>
    <n v="90"/>
    <x v="1"/>
    <x v="1"/>
    <x v="1"/>
    <n v="1453075200"/>
    <n v="1450628773"/>
    <b v="0"/>
    <n v="3"/>
    <b v="0"/>
    <x v="6"/>
    <x v="15"/>
    <n v="0.02"/>
    <n v="30"/>
    <x v="2991"/>
    <d v="2016-01-18T00:00:00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x v="0"/>
    <n v="1453310661"/>
    <n v="1450718661"/>
    <b v="0"/>
    <n v="1"/>
    <b v="0"/>
    <x v="6"/>
    <x v="15"/>
    <n v="0"/>
    <n v="29"/>
    <x v="2992"/>
    <d v="2016-01-20T17:24:21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x v="0"/>
    <n v="1454890620"/>
    <n v="1450724449"/>
    <b v="0"/>
    <n v="27"/>
    <b v="0"/>
    <x v="6"/>
    <x v="13"/>
    <n v="0.04"/>
    <n v="65.111111111111114"/>
    <x v="2993"/>
    <d v="2016-02-08T00:17:00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x v="6"/>
    <x v="13"/>
    <n v="1.1000000000000001"/>
    <n v="96.526315789473685"/>
    <x v="2994"/>
    <d v="2016-01-20T20:50:4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x v="6"/>
    <x v="13"/>
    <n v="1.01"/>
    <n v="116.73076923076923"/>
    <x v="2995"/>
    <d v="2016-01-21T05:05:1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3"/>
    <x v="4"/>
    <n v="1455964170"/>
    <n v="1450780170"/>
    <b v="0"/>
    <n v="1"/>
    <b v="0"/>
    <x v="2"/>
    <x v="35"/>
    <n v="0.05"/>
    <n v="100"/>
    <x v="2996"/>
    <d v="2016-02-20T10:29: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1"/>
    <x v="4"/>
    <n v="1453376495"/>
    <n v="1450784495"/>
    <b v="0"/>
    <n v="29"/>
    <b v="1"/>
    <x v="0"/>
    <x v="10"/>
    <n v="1.1299999999999999"/>
    <n v="19.471034482758618"/>
    <x v="2997"/>
    <d v="2016-01-21T11:41:3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x v="6"/>
    <x v="15"/>
    <n v="1.56"/>
    <n v="51.916666666666664"/>
    <x v="2998"/>
    <d v="2016-01-21T21:18: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x v="0"/>
    <n v="1456006938"/>
    <n v="1450822938"/>
    <b v="0"/>
    <n v="5"/>
    <b v="0"/>
    <x v="3"/>
    <x v="37"/>
    <n v="0"/>
    <n v="54"/>
    <x v="2999"/>
    <d v="2016-02-20T22:22:18"/>
  </r>
  <r>
    <n v="949"/>
    <s v="INBED"/>
    <s v="Der INBED ist ein innovatives Multisensor-Wearable fÃ¼r die SturzprÃ¤vention motorisch eingeschrÃ¤nkter Personen."/>
    <n v="20000"/>
    <n v="273"/>
    <x v="1"/>
    <x v="10"/>
    <x v="4"/>
    <n v="1456016576"/>
    <n v="1450832576"/>
    <b v="0"/>
    <n v="7"/>
    <b v="0"/>
    <x v="3"/>
    <x v="25"/>
    <n v="0.01"/>
    <n v="39"/>
    <x v="3000"/>
    <d v="2016-02-21T01:02:5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x v="3"/>
    <x v="7"/>
    <n v="1.43"/>
    <n v="114.76533333333333"/>
    <x v="3001"/>
    <d v="2016-01-31T21:59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x v="0"/>
    <n v="1453538752"/>
    <n v="1450946752"/>
    <b v="0"/>
    <n v="0"/>
    <b v="0"/>
    <x v="6"/>
    <x v="13"/>
    <n v="0"/>
    <n v="0"/>
    <x v="3002"/>
    <d v="2016-01-23T08:45:5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x v="1"/>
    <x v="3"/>
    <n v="1.45"/>
    <n v="68.80952380952381"/>
    <x v="3003"/>
    <d v="2016-02-01T18:00:00"/>
  </r>
  <r>
    <n v="491"/>
    <s v="Guess What? Gus"/>
    <s v="&quot;Guess What? Gus&quot; is a magical animated comedy that follow a new kid who playful antics for attention make the news."/>
    <n v="10000"/>
    <n v="0"/>
    <x v="1"/>
    <x v="0"/>
    <x v="0"/>
    <n v="1453937699"/>
    <n v="1451345699"/>
    <b v="0"/>
    <n v="0"/>
    <b v="0"/>
    <x v="0"/>
    <x v="2"/>
    <n v="0"/>
    <n v="0"/>
    <x v="3004"/>
    <d v="2016-01-27T23:34:5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x v="0"/>
    <x v="0"/>
    <n v="1.42"/>
    <n v="115.51020408163265"/>
    <x v="3005"/>
    <d v="2016-01-23T17:16:32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x v="0"/>
    <n v="1454054429"/>
    <n v="1451462429"/>
    <b v="0"/>
    <n v="2"/>
    <b v="0"/>
    <x v="1"/>
    <x v="6"/>
    <n v="0.01"/>
    <n v="25"/>
    <x v="3006"/>
    <d v="2016-01-29T08:00:29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x v="0"/>
    <n v="1454110440"/>
    <n v="1451607071"/>
    <b v="0"/>
    <n v="5"/>
    <b v="0"/>
    <x v="6"/>
    <x v="15"/>
    <n v="0.5"/>
    <n v="60"/>
    <x v="3007"/>
    <d v="2016-01-29T23:34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2"/>
    <x v="2"/>
    <n v="1453765920"/>
    <n v="1451655808"/>
    <b v="0"/>
    <n v="83"/>
    <b v="1"/>
    <x v="0"/>
    <x v="0"/>
    <n v="1.1200000000000001"/>
    <n v="40.397590361445786"/>
    <x v="3008"/>
    <d v="2016-01-25T23:52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7"/>
    <x v="7"/>
    <n v="1454248563"/>
    <n v="1451656563"/>
    <b v="1"/>
    <n v="61"/>
    <b v="1"/>
    <x v="1"/>
    <x v="20"/>
    <n v="1.19"/>
    <n v="388.9762295081967"/>
    <x v="3009"/>
    <d v="2016-01-31T13:56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x v="0"/>
    <n v="1454734740"/>
    <n v="1451684437"/>
    <b v="0"/>
    <n v="5"/>
    <b v="0"/>
    <x v="6"/>
    <x v="15"/>
    <n v="0.19"/>
    <n v="381.6"/>
    <x v="3010"/>
    <d v="2016-02-06T04:59:0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x v="0"/>
    <n v="1454213820"/>
    <n v="1451723535"/>
    <b v="0"/>
    <n v="11"/>
    <b v="0"/>
    <x v="4"/>
    <x v="28"/>
    <n v="0.1"/>
    <n v="32.81818181818182"/>
    <x v="3011"/>
    <d v="2016-01-31T04:17:00"/>
  </r>
  <r>
    <n v="2511"/>
    <s v="loluli's"/>
    <s v="Fresh Fast Food. A bbq ramen bar thats healthy, tasty and made to order right in front of your eyes....... From flame to bowl"/>
    <n v="100000"/>
    <n v="0"/>
    <x v="1"/>
    <x v="1"/>
    <x v="1"/>
    <n v="1454323413"/>
    <n v="1451731413"/>
    <b v="0"/>
    <n v="0"/>
    <b v="0"/>
    <x v="7"/>
    <x v="38"/>
    <n v="0"/>
    <n v="0"/>
    <x v="3012"/>
    <d v="2016-02-01T10:43:33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x v="4"/>
    <x v="19"/>
    <n v="5.37"/>
    <n v="22.116176470588236"/>
    <x v="3013"/>
    <d v="2016-02-01T14:48:43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x v="0"/>
    <n v="1456957635"/>
    <n v="1451773635"/>
    <b v="0"/>
    <n v="24"/>
    <b v="0"/>
    <x v="1"/>
    <x v="3"/>
    <n v="0.4"/>
    <n v="83.375"/>
    <x v="3014"/>
    <d v="2016-03-02T22:27:1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x v="1"/>
    <n v="1454425128"/>
    <n v="1451833128"/>
    <b v="0"/>
    <n v="46"/>
    <b v="0"/>
    <x v="6"/>
    <x v="29"/>
    <n v="0.53"/>
    <n v="44.760869565217391"/>
    <x v="3015"/>
    <d v="2016-02-02T14:58:4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x v="6"/>
    <x v="15"/>
    <n v="1.01"/>
    <n v="55.333333333333336"/>
    <x v="3016"/>
    <d v="2016-02-02T16:38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x v="6"/>
    <x v="13"/>
    <n v="1.01"/>
    <n v="37.222222222222221"/>
    <x v="3017"/>
    <d v="2016-03-04T06:03: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x v="0"/>
    <n v="1455210353"/>
    <n v="1451927153"/>
    <b v="0"/>
    <n v="37"/>
    <b v="0"/>
    <x v="3"/>
    <x v="25"/>
    <n v="0.28000000000000003"/>
    <n v="19.243243243243242"/>
    <x v="3018"/>
    <d v="2016-02-11T17:05:5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3"/>
    <x v="3"/>
    <n v="1454281380"/>
    <n v="1451950570"/>
    <b v="0"/>
    <n v="0"/>
    <b v="0"/>
    <x v="6"/>
    <x v="29"/>
    <n v="0"/>
    <n v="0"/>
    <x v="3019"/>
    <d v="2016-01-31T23:03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x v="6"/>
    <x v="15"/>
    <n v="1.1200000000000001"/>
    <n v="62.166666666666664"/>
    <x v="3020"/>
    <d v="2016-01-15T15:38:10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x v="0"/>
    <n v="1454525340"/>
    <n v="1452008599"/>
    <b v="0"/>
    <n v="6"/>
    <b v="0"/>
    <x v="6"/>
    <x v="15"/>
    <n v="0.16"/>
    <n v="66.666666666666671"/>
    <x v="3021"/>
    <d v="2016-02-03T18:4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x v="0"/>
    <n v="1457207096"/>
    <n v="1452023096"/>
    <b v="0"/>
    <n v="9"/>
    <b v="0"/>
    <x v="7"/>
    <x v="27"/>
    <n v="0.01"/>
    <n v="22.333333333333332"/>
    <x v="3022"/>
    <d v="2016-03-05T19:44:5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x v="6"/>
    <x v="15"/>
    <n v="1.35"/>
    <n v="89.785555555555561"/>
    <x v="3023"/>
    <d v="2016-01-19T04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x v="3"/>
    <x v="7"/>
    <n v="3.53"/>
    <n v="326.29205175600737"/>
    <x v="3024"/>
    <d v="2016-02-20T02:00:5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x v="6"/>
    <x v="15"/>
    <n v="1.05"/>
    <n v="139.55555555555554"/>
    <x v="3025"/>
    <d v="2016-02-20T02:45:35"/>
  </r>
  <r>
    <n v="215"/>
    <s v="Invisible Scars"/>
    <s v="A short drama based on a true events. Story of a British Soldier who comes back home suffering from Post Traumatic Stress Disorder."/>
    <n v="4400"/>
    <n v="10"/>
    <x v="1"/>
    <x v="1"/>
    <x v="1"/>
    <n v="1455753540"/>
    <n v="1452058282"/>
    <b v="0"/>
    <n v="1"/>
    <b v="0"/>
    <x v="0"/>
    <x v="34"/>
    <n v="0"/>
    <n v="10"/>
    <x v="3026"/>
    <d v="2016-02-17T23:59:00"/>
  </r>
  <r>
    <n v="194"/>
    <s v="Desperation Short Film"/>
    <s v="Northern Irish Original Short Film based on the desperation of love and survival and taking a risk that may change everything."/>
    <n v="2500"/>
    <n v="3"/>
    <x v="1"/>
    <x v="1"/>
    <x v="1"/>
    <n v="1457308531"/>
    <n v="1452124531"/>
    <b v="0"/>
    <n v="3"/>
    <b v="0"/>
    <x v="0"/>
    <x v="34"/>
    <n v="0"/>
    <n v="1"/>
    <x v="3027"/>
    <d v="2016-03-06T23:55:31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x v="0"/>
    <x v="22"/>
    <n v="1"/>
    <n v="13"/>
    <x v="3028"/>
    <d v="2016-01-25T19:00:3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x v="1"/>
    <n v="1454936460"/>
    <n v="1452259131"/>
    <b v="0"/>
    <n v="9"/>
    <b v="0"/>
    <x v="3"/>
    <x v="37"/>
    <n v="0.04"/>
    <n v="24.777777777777779"/>
    <x v="3029"/>
    <d v="2016-02-08T13:01:00"/>
  </r>
  <r>
    <n v="237"/>
    <s v="Making The Choice"/>
    <s v="Making The Choice is a christian short film series."/>
    <n v="15000"/>
    <n v="50"/>
    <x v="1"/>
    <x v="0"/>
    <x v="0"/>
    <n v="1457445069"/>
    <n v="1452261069"/>
    <b v="0"/>
    <n v="1"/>
    <b v="0"/>
    <x v="0"/>
    <x v="34"/>
    <n v="0"/>
    <n v="50"/>
    <x v="3030"/>
    <d v="2016-03-08T13:51:09"/>
  </r>
  <r>
    <n v="2360"/>
    <s v="Bee Bay Microjobs (Canceled)"/>
    <s v="Welcome to Bee Bay Canada, your commission free microjobs website.  Sell at any price and keep 100% of what you earn!"/>
    <n v="5000"/>
    <n v="2"/>
    <x v="2"/>
    <x v="2"/>
    <x v="2"/>
    <n v="1454864280"/>
    <n v="1452272280"/>
    <b v="0"/>
    <n v="1"/>
    <b v="0"/>
    <x v="3"/>
    <x v="37"/>
    <n v="0"/>
    <n v="2"/>
    <x v="3031"/>
    <d v="2016-02-07T16:58:00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x v="6"/>
    <x v="15"/>
    <n v="1.1200000000000001"/>
    <n v="11.666666666666666"/>
    <x v="3032"/>
    <d v="2016-02-18T22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x v="6"/>
    <x v="15"/>
    <n v="1.05"/>
    <n v="17.829787234042552"/>
    <x v="3033"/>
    <d v="2016-02-10T21:00:00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x v="6"/>
    <x v="15"/>
    <n v="1.1000000000000001"/>
    <n v="52.214285714285715"/>
    <x v="3034"/>
    <d v="2016-02-05T22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x v="4"/>
    <x v="19"/>
    <n v="2.85"/>
    <n v="107.04511278195488"/>
    <x v="3035"/>
    <d v="2016-01-25T16:00:00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x v="1"/>
    <n v="1455122564"/>
    <n v="1452530564"/>
    <b v="0"/>
    <n v="0"/>
    <b v="0"/>
    <x v="3"/>
    <x v="37"/>
    <n v="0"/>
    <n v="0"/>
    <x v="3036"/>
    <d v="2016-02-10T16:42:4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x v="0"/>
    <n v="1455132611"/>
    <n v="1452540611"/>
    <b v="0"/>
    <n v="0"/>
    <b v="0"/>
    <x v="3"/>
    <x v="37"/>
    <n v="0"/>
    <n v="0"/>
    <x v="3037"/>
    <d v="2016-02-10T19:30:11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x v="6"/>
    <x v="15"/>
    <n v="1.02"/>
    <n v="203.2"/>
    <x v="3038"/>
    <d v="2016-01-29T05:59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x v="3"/>
    <x v="24"/>
    <n v="1.1100000000000001"/>
    <n v="92.222222222222229"/>
    <x v="3039"/>
    <d v="2016-02-10T22:13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x v="6"/>
    <x v="15"/>
    <n v="1"/>
    <n v="29.411764705882351"/>
    <x v="3040"/>
    <d v="2016-02-02T11:29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2"/>
    <x v="2"/>
    <n v="1455231540"/>
    <n v="1452614847"/>
    <b v="0"/>
    <n v="35"/>
    <b v="1"/>
    <x v="6"/>
    <x v="15"/>
    <n v="1.1100000000000001"/>
    <n v="47.657142857142858"/>
    <x v="3041"/>
    <d v="2016-02-11T22:59:00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x v="6"/>
    <x v="13"/>
    <n v="1.02"/>
    <n v="86.491525423728817"/>
    <x v="3042"/>
    <d v="2016-02-11T16:29:0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x v="4"/>
    <x v="19"/>
    <n v="1.08"/>
    <n v="60.820280373831778"/>
    <x v="3043"/>
    <d v="2016-02-12T04:59:00"/>
  </r>
  <r>
    <n v="2655"/>
    <s v="Balloons (Canceled)"/>
    <s v="Thank you for your support!"/>
    <n v="15000"/>
    <n v="3155"/>
    <x v="2"/>
    <x v="0"/>
    <x v="0"/>
    <n v="1455048000"/>
    <n v="1452631647"/>
    <b v="0"/>
    <n v="43"/>
    <b v="0"/>
    <x v="3"/>
    <x v="21"/>
    <n v="0.21"/>
    <n v="73.372093023255815"/>
    <x v="3044"/>
    <d v="2016-02-09T20:00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x v="0"/>
    <n v="1455246504"/>
    <n v="1452654504"/>
    <b v="0"/>
    <n v="2"/>
    <b v="0"/>
    <x v="7"/>
    <x v="27"/>
    <n v="0.01"/>
    <n v="10.5"/>
    <x v="3045"/>
    <d v="2016-02-12T03:08:2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x v="0"/>
    <n v="1455251591"/>
    <n v="1452659591"/>
    <b v="0"/>
    <n v="5"/>
    <b v="0"/>
    <x v="6"/>
    <x v="13"/>
    <n v="0.14000000000000001"/>
    <n v="55.6"/>
    <x v="3046"/>
    <d v="2016-02-12T04:33:11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x v="6"/>
    <x v="15"/>
    <n v="1.1599999999999999"/>
    <n v="80.034482758620683"/>
    <x v="3047"/>
    <d v="2016-01-27T01:00:00"/>
  </r>
  <r>
    <n v="1049"/>
    <s v="J1 (Canceled)"/>
    <s v="------"/>
    <n v="12000"/>
    <n v="0"/>
    <x v="2"/>
    <x v="0"/>
    <x v="0"/>
    <n v="1455272445"/>
    <n v="1452680445"/>
    <b v="0"/>
    <n v="0"/>
    <b v="0"/>
    <x v="8"/>
    <x v="39"/>
    <n v="0"/>
    <n v="0"/>
    <x v="3048"/>
    <d v="2016-02-12T10:20:45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x v="2"/>
    <x v="14"/>
    <n v="1.01"/>
    <n v="168.77500000000001"/>
    <x v="3049"/>
    <d v="2016-02-12T17:45:4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x v="0"/>
    <n v="1455826460"/>
    <n v="1452716060"/>
    <b v="0"/>
    <n v="16"/>
    <b v="0"/>
    <x v="3"/>
    <x v="25"/>
    <n v="0.09"/>
    <n v="41.75"/>
    <x v="3050"/>
    <d v="2016-02-18T20:14:20"/>
  </r>
  <r>
    <n v="2591"/>
    <s v="patent pending"/>
    <s v="Hi everyone I am a 26 year old single mom trying to start her own food business! I need to first afford the patent to reveal more!"/>
    <n v="1500"/>
    <n v="26"/>
    <x v="1"/>
    <x v="0"/>
    <x v="0"/>
    <n v="1457901924"/>
    <n v="1452721524"/>
    <b v="0"/>
    <n v="2"/>
    <b v="0"/>
    <x v="7"/>
    <x v="27"/>
    <n v="0.02"/>
    <n v="13"/>
    <x v="3051"/>
    <d v="2016-03-13T20:45:2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x v="6"/>
    <x v="15"/>
    <n v="1.84"/>
    <n v="30.666666666666668"/>
    <x v="3052"/>
    <d v="2016-02-13T19:02:06"/>
  </r>
  <r>
    <n v="2440"/>
    <s v="The first green Food Truck in Phnom Penh"/>
    <s v="Starting a entire clean energy food truck and set a new standard for Cambodia"/>
    <n v="5000"/>
    <n v="10"/>
    <x v="1"/>
    <x v="17"/>
    <x v="4"/>
    <n v="1455399313"/>
    <n v="1452807313"/>
    <b v="0"/>
    <n v="2"/>
    <b v="0"/>
    <x v="7"/>
    <x v="27"/>
    <n v="0"/>
    <n v="5"/>
    <x v="3053"/>
    <d v="2016-02-13T21:35:13"/>
  </r>
  <r>
    <n v="229"/>
    <s v="The Perfect Plan"/>
    <s v="I teenage girl that wants to go around the system. She does all she can to cheat and finds herself in a bad position when she messesup"/>
    <n v="3000"/>
    <n v="0"/>
    <x v="1"/>
    <x v="10"/>
    <x v="4"/>
    <n v="1455402297"/>
    <n v="1452810297"/>
    <b v="0"/>
    <n v="0"/>
    <b v="0"/>
    <x v="0"/>
    <x v="34"/>
    <n v="0"/>
    <n v="0"/>
    <x v="3054"/>
    <d v="2016-02-13T22:24:57"/>
  </r>
  <r>
    <n v="1100"/>
    <s v="Aeldengald Saga Book I"/>
    <s v="A retro style puzzle rpg with a dark story. Your decisions will influence the world and decide the outcome of the story."/>
    <n v="4000"/>
    <n v="100"/>
    <x v="1"/>
    <x v="10"/>
    <x v="4"/>
    <n v="1455417571"/>
    <n v="1452825571"/>
    <b v="0"/>
    <n v="10"/>
    <b v="0"/>
    <x v="4"/>
    <x v="9"/>
    <n v="0.03"/>
    <n v="10"/>
    <x v="3055"/>
    <d v="2016-02-14T02:39:3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7"/>
    <x v="7"/>
    <n v="1457996400"/>
    <n v="1452842511"/>
    <b v="0"/>
    <n v="1"/>
    <b v="0"/>
    <x v="3"/>
    <x v="37"/>
    <n v="0"/>
    <n v="90"/>
    <x v="3056"/>
    <d v="2016-03-14T23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x v="0"/>
    <n v="1455466832"/>
    <n v="1452874832"/>
    <b v="0"/>
    <n v="4"/>
    <b v="0"/>
    <x v="3"/>
    <x v="25"/>
    <n v="0"/>
    <n v="26.25"/>
    <x v="3057"/>
    <d v="2016-02-14T16:20:3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x v="6"/>
    <x v="13"/>
    <n v="2.65"/>
    <n v="57.631016333938291"/>
    <x v="3058"/>
    <d v="2016-02-21T09:33:48"/>
  </r>
  <r>
    <n v="1307"/>
    <s v="VR Card - Customized Virtual Reality Viewer (Canceled)"/>
    <s v="Get VR to Everyone with Mailable, Ready to Use Viewers"/>
    <n v="50000"/>
    <n v="5757"/>
    <x v="2"/>
    <x v="0"/>
    <x v="0"/>
    <n v="1455710679"/>
    <n v="1453118679"/>
    <b v="0"/>
    <n v="45"/>
    <b v="0"/>
    <x v="3"/>
    <x v="25"/>
    <n v="0.12"/>
    <n v="127.93333333333334"/>
    <x v="3059"/>
    <d v="2016-02-17T12:04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x v="6"/>
    <x v="13"/>
    <n v="1.0900000000000001"/>
    <n v="84.108974358974365"/>
    <x v="3060"/>
    <d v="2016-02-02T17:26:3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0"/>
    <x v="4"/>
    <n v="1454502789"/>
    <n v="1453206789"/>
    <b v="0"/>
    <n v="114"/>
    <b v="0"/>
    <x v="3"/>
    <x v="25"/>
    <n v="0.46"/>
    <n v="20.342105263157894"/>
    <x v="3061"/>
    <d v="2016-02-03T12:33:0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x v="0"/>
    <n v="1456062489"/>
    <n v="1453211289"/>
    <b v="1"/>
    <n v="76"/>
    <b v="0"/>
    <x v="5"/>
    <x v="11"/>
    <n v="0.15"/>
    <n v="71.34210526315789"/>
    <x v="3062"/>
    <d v="2016-02-21T13:48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x v="3"/>
    <n v="1453817297"/>
    <n v="1453212497"/>
    <b v="0"/>
    <n v="0"/>
    <b v="0"/>
    <x v="7"/>
    <x v="27"/>
    <n v="0"/>
    <n v="0"/>
    <x v="3063"/>
    <d v="2016-01-26T14:08:17"/>
  </r>
  <r>
    <n v="1004"/>
    <s v="AllerGuarder: Bluetooth wristband helps food-allergy kids"/>
    <s v="Harnessing wearable technology as a powerful defense for food-allergy children."/>
    <n v="25000"/>
    <n v="20552"/>
    <x v="2"/>
    <x v="0"/>
    <x v="0"/>
    <n v="1455814827"/>
    <n v="1453222827"/>
    <b v="0"/>
    <n v="95"/>
    <b v="0"/>
    <x v="3"/>
    <x v="25"/>
    <n v="0.82"/>
    <n v="216.33684210526314"/>
    <x v="3064"/>
    <d v="2016-02-18T17:00:27"/>
  </r>
  <r>
    <n v="570"/>
    <s v="Relaunching in May"/>
    <s v="Humans have AM/FM/Satellite radio, kids have radio Disney, pets have DogCatRadio."/>
    <n v="85000"/>
    <n v="142"/>
    <x v="1"/>
    <x v="0"/>
    <x v="0"/>
    <n v="1455822569"/>
    <n v="1453230569"/>
    <b v="0"/>
    <n v="1"/>
    <b v="0"/>
    <x v="3"/>
    <x v="37"/>
    <n v="0"/>
    <n v="142"/>
    <x v="3065"/>
    <d v="2016-02-18T19:09:2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9"/>
    <x v="4"/>
    <n v="1454109420"/>
    <n v="1453334629"/>
    <b v="0"/>
    <n v="0"/>
    <b v="0"/>
    <x v="6"/>
    <x v="15"/>
    <n v="0"/>
    <n v="0"/>
    <x v="3066"/>
    <d v="2016-01-29T23:17:00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x v="0"/>
    <n v="1455941197"/>
    <n v="1453349197"/>
    <b v="0"/>
    <n v="1"/>
    <b v="0"/>
    <x v="2"/>
    <x v="35"/>
    <n v="0"/>
    <n v="1"/>
    <x v="3067"/>
    <d v="2016-02-20T04:06:37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x v="6"/>
    <x v="13"/>
    <n v="1"/>
    <n v="45.590909090909093"/>
    <x v="3068"/>
    <d v="2016-02-20T20:07:4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0"/>
    <x v="4"/>
    <n v="1456043057"/>
    <n v="1453451057"/>
    <b v="0"/>
    <n v="2"/>
    <b v="0"/>
    <x v="2"/>
    <x v="35"/>
    <n v="0.01"/>
    <n v="38.5"/>
    <x v="3069"/>
    <d v="2016-02-21T08:24:17"/>
  </r>
  <r>
    <n v="1532"/>
    <s v="Geiko and Maiko of Kyoto"/>
    <s v="Award winning photography celebrating the artistry of geiko and maiko and the exquisite traditions of their Kyoto communities."/>
    <n v="5000"/>
    <n v="24201"/>
    <x v="0"/>
    <x v="3"/>
    <x v="3"/>
    <n v="1455548400"/>
    <n v="1453461865"/>
    <b v="1"/>
    <n v="294"/>
    <b v="1"/>
    <x v="5"/>
    <x v="11"/>
    <n v="4.84"/>
    <n v="82.316326530612244"/>
    <x v="3070"/>
    <d v="2016-02-15T15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x v="0"/>
    <n v="1455647587"/>
    <n v="1453487587"/>
    <b v="0"/>
    <n v="1"/>
    <b v="0"/>
    <x v="6"/>
    <x v="15"/>
    <n v="0"/>
    <n v="2"/>
    <x v="3071"/>
    <d v="2016-02-16T18:33:0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6"/>
    <x v="4"/>
    <n v="1456094197"/>
    <n v="1453502197"/>
    <b v="0"/>
    <n v="12"/>
    <b v="0"/>
    <x v="3"/>
    <x v="25"/>
    <n v="0.34"/>
    <n v="75.75"/>
    <x v="3072"/>
    <d v="2016-02-21T22:36:37"/>
  </r>
  <r>
    <n v="1316"/>
    <s v="Future Belt (Canceled)"/>
    <s v="Future Belt comes in just 3 sizes, but yet, is designed to fit waists ranging from 25-55 inches. No batteries, no gimmicks."/>
    <n v="75000"/>
    <n v="1"/>
    <x v="2"/>
    <x v="0"/>
    <x v="0"/>
    <n v="1456700709"/>
    <n v="1453676709"/>
    <b v="0"/>
    <n v="1"/>
    <b v="0"/>
    <x v="3"/>
    <x v="25"/>
    <n v="0"/>
    <n v="1"/>
    <x v="3073"/>
    <d v="2016-02-28T23:05:09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x v="3"/>
    <x v="7"/>
    <n v="6.99"/>
    <n v="842.10602409638557"/>
    <x v="3074"/>
    <d v="2016-03-12T05:00:00"/>
  </r>
  <r>
    <n v="2600"/>
    <s v="Help Buttz Return From the Ashes"/>
    <s v="On Sunday November 8, 2015 our food truck burned to the ground. Please help us get rebuilt."/>
    <n v="50000"/>
    <n v="3466"/>
    <x v="1"/>
    <x v="0"/>
    <x v="0"/>
    <n v="1458938200"/>
    <n v="1453757800"/>
    <b v="0"/>
    <n v="30"/>
    <b v="0"/>
    <x v="7"/>
    <x v="27"/>
    <n v="7.0000000000000007E-2"/>
    <n v="115.53333333333333"/>
    <x v="3075"/>
    <d v="2016-03-25T20:36:40"/>
  </r>
  <r>
    <n v="978"/>
    <s v="hidn tempo - a wearable stress coach"/>
    <s v="hidn tempo is an intelligent watch band that allows you to monitor your stress and manage it anywhere, anytime."/>
    <n v="172889"/>
    <n v="97273"/>
    <x v="1"/>
    <x v="7"/>
    <x v="7"/>
    <n v="1456385101"/>
    <n v="1453793101"/>
    <b v="0"/>
    <n v="123"/>
    <b v="0"/>
    <x v="3"/>
    <x v="25"/>
    <n v="0.56000000000000005"/>
    <n v="790.83739837398377"/>
    <x v="3076"/>
    <d v="2016-02-25T07:25:01"/>
  </r>
  <r>
    <n v="1418"/>
    <s v="Realidades del Hombre"/>
    <s v="Â¿Y si hubiera una camino intermedio entre ciencia y religion?_x000a_Descubre la respuesta ayudando a publicar y traducir este libro."/>
    <n v="3000"/>
    <n v="6"/>
    <x v="1"/>
    <x v="12"/>
    <x v="4"/>
    <n v="1456397834"/>
    <n v="1453805834"/>
    <b v="0"/>
    <n v="1"/>
    <b v="0"/>
    <x v="2"/>
    <x v="35"/>
    <n v="0"/>
    <n v="6"/>
    <x v="3077"/>
    <d v="2016-02-25T10:57:1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x v="6"/>
    <x v="29"/>
    <n v="1.04"/>
    <n v="99.538461538461533"/>
    <x v="3078"/>
    <d v="2016-02-16T05:59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x v="3"/>
    <x v="7"/>
    <n v="2.02"/>
    <n v="45.547792792792798"/>
    <x v="3079"/>
    <d v="2016-02-26T11:52: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x v="2"/>
    <x v="14"/>
    <n v="1"/>
    <n v="40"/>
    <x v="3080"/>
    <d v="2016-02-15T07:59:00"/>
  </r>
  <r>
    <n v="157"/>
    <s v="Forever Man (short film) (Canceled)"/>
    <s v="Man's cryogenic chamber and his soulmate's time travel from the distant future allows them to meet in the middle."/>
    <n v="2995"/>
    <n v="8"/>
    <x v="2"/>
    <x v="0"/>
    <x v="0"/>
    <n v="1456523572"/>
    <n v="1453931572"/>
    <b v="0"/>
    <n v="2"/>
    <b v="0"/>
    <x v="0"/>
    <x v="31"/>
    <n v="0"/>
    <n v="4"/>
    <x v="3081"/>
    <d v="2016-02-26T21:52:5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2"/>
    <x v="2"/>
    <n v="1455232937"/>
    <n v="1453936937"/>
    <b v="0"/>
    <n v="4"/>
    <b v="0"/>
    <x v="4"/>
    <x v="9"/>
    <n v="0.14000000000000001"/>
    <n v="10.5625"/>
    <x v="3082"/>
    <d v="2016-02-11T23:22:17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x v="0"/>
    <n v="1456555536"/>
    <n v="1453963536"/>
    <b v="0"/>
    <n v="2"/>
    <b v="0"/>
    <x v="0"/>
    <x v="31"/>
    <n v="0"/>
    <n v="20"/>
    <x v="3083"/>
    <d v="2016-02-27T06:45:36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x v="0"/>
    <n v="1455207510"/>
    <n v="1453997910"/>
    <b v="0"/>
    <n v="1"/>
    <b v="0"/>
    <x v="4"/>
    <x v="9"/>
    <n v="0"/>
    <n v="1"/>
    <x v="3084"/>
    <d v="2016-02-11T16:18:30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x v="0"/>
    <n v="1456608943"/>
    <n v="1454016943"/>
    <b v="0"/>
    <n v="0"/>
    <b v="0"/>
    <x v="7"/>
    <x v="27"/>
    <n v="0"/>
    <n v="0"/>
    <x v="3085"/>
    <d v="2016-02-27T21:35:43"/>
  </r>
  <r>
    <n v="1990"/>
    <s v="The Virgin of the Path"/>
    <s v="An art nude photography book that includes traditional black and white sepia nudes as well as experimiental color nudes."/>
    <n v="3000"/>
    <n v="509"/>
    <x v="1"/>
    <x v="0"/>
    <x v="0"/>
    <n v="1455338532"/>
    <n v="1454042532"/>
    <b v="0"/>
    <n v="5"/>
    <b v="0"/>
    <x v="5"/>
    <x v="36"/>
    <n v="0.17"/>
    <n v="101.8"/>
    <x v="3086"/>
    <d v="2016-02-13T04:42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x v="6"/>
    <x v="13"/>
    <n v="1.01"/>
    <n v="178.52941176470588"/>
    <x v="3087"/>
    <d v="2016-03-01T05:59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x v="0"/>
    <n v="1456002300"/>
    <n v="1454173120"/>
    <b v="0"/>
    <n v="19"/>
    <b v="0"/>
    <x v="6"/>
    <x v="15"/>
    <n v="0.32"/>
    <n v="33.736842105263158"/>
    <x v="3088"/>
    <d v="2016-02-20T21:05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x v="1"/>
    <n v="1459368658"/>
    <n v="1454188258"/>
    <b v="0"/>
    <n v="12"/>
    <b v="0"/>
    <x v="7"/>
    <x v="27"/>
    <n v="0.17"/>
    <n v="16.833333333333332"/>
    <x v="3089"/>
    <d v="2016-03-30T20:10:58"/>
  </r>
  <r>
    <n v="510"/>
    <s v="TPI Episode 2: Doomsday Dean"/>
    <s v="A mile below the Franco-Swiss border Dean manages to break the Large Hadron Collider and triggers the end of the world."/>
    <n v="14000"/>
    <n v="0"/>
    <x v="1"/>
    <x v="0"/>
    <x v="0"/>
    <n v="1456805639"/>
    <n v="1454213639"/>
    <b v="0"/>
    <n v="0"/>
    <b v="0"/>
    <x v="0"/>
    <x v="2"/>
    <n v="0"/>
    <n v="0"/>
    <x v="3090"/>
    <d v="2016-03-01T04:13:5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x v="6"/>
    <x v="15"/>
    <n v="1.01"/>
    <n v="54.912587412587413"/>
    <x v="3091"/>
    <d v="2016-03-15T21:00:00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x v="0"/>
    <n v="1456851914"/>
    <n v="1454259914"/>
    <b v="0"/>
    <n v="8"/>
    <b v="0"/>
    <x v="0"/>
    <x v="2"/>
    <n v="0.01"/>
    <n v="16.625"/>
    <x v="3092"/>
    <d v="2016-03-01T17:05:1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9"/>
    <x v="4"/>
    <n v="1456617600"/>
    <n v="1454280186"/>
    <b v="0"/>
    <n v="1"/>
    <b v="0"/>
    <x v="6"/>
    <x v="15"/>
    <n v="0"/>
    <n v="1"/>
    <x v="3093"/>
    <d v="2016-02-28T00:00:00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x v="1"/>
    <x v="1"/>
    <n v="1.1399999999999999"/>
    <n v="27.317307692307693"/>
    <x v="3094"/>
    <d v="2016-03-03T03:43:0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x v="6"/>
    <x v="15"/>
    <n v="1.36"/>
    <n v="13.6"/>
    <x v="3095"/>
    <d v="2016-02-26T00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x v="1"/>
    <n v="1456934893"/>
    <n v="1454342893"/>
    <b v="0"/>
    <n v="3"/>
    <b v="0"/>
    <x v="6"/>
    <x v="15"/>
    <n v="0.04"/>
    <n v="23"/>
    <x v="3096"/>
    <d v="2016-03-02T16:08:1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x v="6"/>
    <x v="15"/>
    <n v="1.1100000000000001"/>
    <n v="40.632352941176471"/>
    <x v="3097"/>
    <d v="2016-03-02T19:21:2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x v="6"/>
    <x v="15"/>
    <n v="1.27"/>
    <n v="25.4"/>
    <x v="3098"/>
    <d v="2016-02-18T21:3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x v="0"/>
    <n v="1457024514"/>
    <n v="1454432514"/>
    <b v="0"/>
    <n v="122"/>
    <b v="0"/>
    <x v="3"/>
    <x v="25"/>
    <n v="0.31"/>
    <n v="102.01639344262296"/>
    <x v="3099"/>
    <d v="2016-03-03T17:01:54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x v="6"/>
    <x v="15"/>
    <n v="1.08"/>
    <n v="77"/>
    <x v="3100"/>
    <d v="2016-03-18T20:20:12"/>
  </r>
  <r>
    <n v="3866"/>
    <s v="a feminine ending, brought to you by the East End Theatre Co"/>
    <s v="A funny, moving, witty piece about a girl, her oboe, and her dreams."/>
    <n v="2000"/>
    <n v="11"/>
    <x v="1"/>
    <x v="0"/>
    <x v="0"/>
    <n v="1458703740"/>
    <n v="1454453021"/>
    <b v="0"/>
    <n v="2"/>
    <b v="0"/>
    <x v="6"/>
    <x v="15"/>
    <n v="0.01"/>
    <n v="5.5"/>
    <x v="3101"/>
    <d v="2016-03-23T03:29:0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x v="6"/>
    <x v="29"/>
    <n v="1.33"/>
    <n v="120.54545454545455"/>
    <x v="3102"/>
    <d v="2016-04-02T23:51:13"/>
  </r>
  <r>
    <n v="179"/>
    <s v="Sustain: A Film About Survival"/>
    <s v="A feature-length film about how three people survive in a diseased world."/>
    <n v="1000"/>
    <n v="200"/>
    <x v="1"/>
    <x v="0"/>
    <x v="0"/>
    <n v="1457056555"/>
    <n v="1454464555"/>
    <b v="0"/>
    <n v="2"/>
    <b v="0"/>
    <x v="0"/>
    <x v="34"/>
    <n v="0.2"/>
    <n v="100"/>
    <x v="3103"/>
    <d v="2016-03-04T01:55:55"/>
  </r>
  <r>
    <n v="3803"/>
    <s v="Benjamin Button the Musical Concept Album"/>
    <s v="A fully orchestrated concept album of Benjamin Button the Musical!"/>
    <n v="12000"/>
    <n v="2358"/>
    <x v="1"/>
    <x v="0"/>
    <x v="0"/>
    <n v="1457133568"/>
    <n v="1454541568"/>
    <b v="0"/>
    <n v="40"/>
    <b v="0"/>
    <x v="6"/>
    <x v="29"/>
    <n v="0.2"/>
    <n v="58.95"/>
    <x v="3104"/>
    <d v="2016-03-04T23:19:28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x v="6"/>
    <x v="29"/>
    <n v="1"/>
    <n v="41.666666666666664"/>
    <x v="3105"/>
    <d v="2016-03-04T23:57: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x v="1"/>
    <n v="1456703940"/>
    <n v="1454546859"/>
    <b v="0"/>
    <n v="3"/>
    <b v="0"/>
    <x v="2"/>
    <x v="5"/>
    <n v="0.05"/>
    <n v="41.666666666666664"/>
    <x v="3106"/>
    <d v="2016-02-28T23:59:00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x v="6"/>
    <x v="15"/>
    <n v="1.38"/>
    <n v="28.411764705882351"/>
    <x v="3107"/>
    <d v="2016-02-14T00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x v="5"/>
    <x v="11"/>
    <n v="1.65"/>
    <n v="81.098039215686271"/>
    <x v="3108"/>
    <d v="2016-02-25T16:08:33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x v="0"/>
    <x v="22"/>
    <n v="1.05"/>
    <n v="15"/>
    <x v="3109"/>
    <d v="2016-02-15T16:51:23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x v="0"/>
    <n v="1457394545"/>
    <n v="1454802545"/>
    <b v="0"/>
    <n v="0"/>
    <b v="0"/>
    <x v="8"/>
    <x v="39"/>
    <n v="0"/>
    <n v="0"/>
    <x v="3110"/>
    <d v="2016-03-07T23:49:0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x v="7"/>
    <x v="26"/>
    <n v="1.02"/>
    <n v="108.77659574468085"/>
    <x v="3111"/>
    <d v="2016-03-23T14:18:0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x v="0"/>
    <n v="1457543360"/>
    <n v="1454951360"/>
    <b v="0"/>
    <n v="6"/>
    <b v="0"/>
    <x v="3"/>
    <x v="21"/>
    <n v="0.01"/>
    <n v="17.666666666666668"/>
    <x v="3112"/>
    <d v="2016-03-09T17:09:20"/>
  </r>
  <r>
    <n v="4023"/>
    <s v="Forgive &amp; Forget"/>
    <s v="An original gospel stage play that explores the pain and hurt caused by those who struggle to forgive others!"/>
    <n v="7000"/>
    <n v="0"/>
    <x v="1"/>
    <x v="0"/>
    <x v="0"/>
    <n v="1458860363"/>
    <n v="1454975963"/>
    <b v="0"/>
    <n v="0"/>
    <b v="0"/>
    <x v="6"/>
    <x v="15"/>
    <n v="0"/>
    <n v="0"/>
    <x v="3113"/>
    <d v="2016-03-24T22:59:23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x v="0"/>
    <n v="1457570100"/>
    <n v="1454978100"/>
    <b v="0"/>
    <n v="12"/>
    <b v="0"/>
    <x v="4"/>
    <x v="9"/>
    <n v="0.12"/>
    <n v="19.666666666666668"/>
    <x v="3114"/>
    <d v="2016-03-10T00:35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x v="0"/>
    <n v="1456189076"/>
    <n v="1454979476"/>
    <b v="0"/>
    <n v="10"/>
    <b v="0"/>
    <x v="3"/>
    <x v="25"/>
    <n v="0.01"/>
    <n v="19.399999999999999"/>
    <x v="3115"/>
    <d v="2016-02-23T00:57:56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x v="0"/>
    <n v="1457413140"/>
    <n v="1454996887"/>
    <b v="0"/>
    <n v="12"/>
    <b v="0"/>
    <x v="6"/>
    <x v="29"/>
    <n v="0.16"/>
    <n v="68.416666666666671"/>
    <x v="3116"/>
    <d v="2016-03-08T04:5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1"/>
    <x v="4"/>
    <n v="1457617359"/>
    <n v="1455025359"/>
    <b v="0"/>
    <n v="3"/>
    <b v="0"/>
    <x v="6"/>
    <x v="13"/>
    <n v="0"/>
    <n v="7.333333333333333"/>
    <x v="3117"/>
    <d v="2016-03-10T13:42:3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x v="5"/>
    <x v="11"/>
    <n v="1.04"/>
    <n v="79.967032967032964"/>
    <x v="3118"/>
    <d v="2016-04-09T17:37: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x v="6"/>
    <x v="15"/>
    <n v="1.38"/>
    <n v="28.323529411764707"/>
    <x v="3119"/>
    <d v="2016-03-01T23:59:00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x v="0"/>
    <n v="1457721287"/>
    <n v="1455129287"/>
    <b v="0"/>
    <n v="276"/>
    <b v="0"/>
    <x v="3"/>
    <x v="25"/>
    <n v="0.11"/>
    <n v="51.822463768115945"/>
    <x v="3120"/>
    <d v="2016-03-11T18:34:47"/>
  </r>
  <r>
    <n v="3799"/>
    <s v="A Story Once Told"/>
    <s v="An original musical on it's way to the stage in Minneapolis, MN. Feel free to ask any questions."/>
    <n v="10000"/>
    <n v="402"/>
    <x v="1"/>
    <x v="0"/>
    <x v="0"/>
    <n v="1457734843"/>
    <n v="1455142843"/>
    <b v="0"/>
    <n v="4"/>
    <b v="0"/>
    <x v="6"/>
    <x v="29"/>
    <n v="0.04"/>
    <n v="100.5"/>
    <x v="3121"/>
    <d v="2016-03-11T22:20:43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x v="5"/>
    <x v="11"/>
    <n v="8.85"/>
    <n v="35.4"/>
    <x v="3122"/>
    <d v="2016-03-11T23:34:05"/>
  </r>
  <r>
    <n v="948"/>
    <s v="Led Shirt - WiFi Controlled"/>
    <s v="T-Shirt with Led panel controlled by Android app over WiFi. _x000a_Multiple shirts, games, text, video effects support,"/>
    <n v="4000"/>
    <n v="480"/>
    <x v="1"/>
    <x v="4"/>
    <x v="4"/>
    <n v="1457812364"/>
    <n v="1455220364"/>
    <b v="0"/>
    <n v="8"/>
    <b v="0"/>
    <x v="3"/>
    <x v="25"/>
    <n v="0.12"/>
    <n v="60"/>
    <x v="3123"/>
    <d v="2016-03-12T19:52:44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x v="6"/>
    <x v="15"/>
    <n v="1.02"/>
    <n v="164.61538461538461"/>
    <x v="3124"/>
    <d v="2016-03-05T01:00:00"/>
  </r>
  <r>
    <n v="564"/>
    <s v="TOC TOC TROC"/>
    <s v="Plateforme de troc gratuit et d'Ã©changes en tous genres par nature. Mieux s'entraider, Ã©changer, de donner, louer ou vendre Ã  distance."/>
    <n v="18000"/>
    <n v="1"/>
    <x v="1"/>
    <x v="11"/>
    <x v="4"/>
    <n v="1457822275"/>
    <n v="1455230275"/>
    <b v="0"/>
    <n v="1"/>
    <b v="0"/>
    <x v="3"/>
    <x v="37"/>
    <n v="0"/>
    <n v="1"/>
    <x v="3125"/>
    <d v="2016-03-12T22:37:55"/>
  </r>
  <r>
    <n v="2427"/>
    <s v="Wraps in a snap. Fast lunch with a gourmet punch!"/>
    <s v="Fast and simple lunches for those on the go.  All (lunch) deals $10 or less."/>
    <n v="50000"/>
    <n v="1"/>
    <x v="1"/>
    <x v="0"/>
    <x v="0"/>
    <n v="1458715133"/>
    <n v="1455262733"/>
    <b v="0"/>
    <n v="1"/>
    <b v="0"/>
    <x v="7"/>
    <x v="27"/>
    <n v="0"/>
    <n v="1"/>
    <x v="3126"/>
    <d v="2016-03-23T06:38:53"/>
  </r>
  <r>
    <n v="1121"/>
    <s v="Pwincess"/>
    <s v="An action packed, side scrolling, platform jumping, laser shooting ADVENTURE that will be fun for everyone."/>
    <n v="250000"/>
    <n v="29"/>
    <x v="1"/>
    <x v="0"/>
    <x v="0"/>
    <n v="1457904316"/>
    <n v="1455315916"/>
    <b v="0"/>
    <n v="5"/>
    <b v="0"/>
    <x v="4"/>
    <x v="9"/>
    <n v="0"/>
    <n v="5.8"/>
    <x v="3127"/>
    <d v="2016-03-13T21:25: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x v="1"/>
    <n v="1457947483"/>
    <n v="1455359083"/>
    <b v="0"/>
    <n v="1"/>
    <b v="0"/>
    <x v="5"/>
    <x v="36"/>
    <n v="0"/>
    <n v="1"/>
    <x v="3128"/>
    <d v="2016-03-14T09:24:43"/>
  </r>
  <r>
    <n v="1879"/>
    <s v="Alex and More"/>
    <s v="Juego de plataformas con 20 personajes. Cada personaje tiene cuatro habilidades distintas al resto de personajes y sus propias voces."/>
    <n v="5000"/>
    <n v="6"/>
    <x v="1"/>
    <x v="12"/>
    <x v="4"/>
    <n v="1457966129"/>
    <n v="1455377729"/>
    <b v="0"/>
    <n v="2"/>
    <b v="0"/>
    <x v="4"/>
    <x v="28"/>
    <n v="0"/>
    <n v="3"/>
    <x v="3129"/>
    <d v="2016-03-14T14:35:29"/>
  </r>
  <r>
    <n v="1085"/>
    <s v="Sun Dryd Studios"/>
    <s v="The new kid on the block. Re-imagining old games and creating new ones. Ship, Lazer, Rock is first."/>
    <n v="30000"/>
    <n v="1026"/>
    <x v="1"/>
    <x v="2"/>
    <x v="2"/>
    <n v="1457967975"/>
    <n v="1455379575"/>
    <b v="0"/>
    <n v="9"/>
    <b v="0"/>
    <x v="4"/>
    <x v="9"/>
    <n v="0.03"/>
    <n v="114"/>
    <x v="3130"/>
    <d v="2016-03-14T15:06: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x v="0"/>
    <n v="1460608780"/>
    <n v="1455428380"/>
    <b v="0"/>
    <n v="4"/>
    <b v="0"/>
    <x v="6"/>
    <x v="15"/>
    <n v="0.14000000000000001"/>
    <n v="71.25"/>
    <x v="3131"/>
    <d v="2016-04-14T04:39:4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0"/>
    <x v="4"/>
    <n v="1458676860"/>
    <n v="1455446303"/>
    <b v="1"/>
    <n v="345"/>
    <b v="1"/>
    <x v="5"/>
    <x v="11"/>
    <n v="1.04"/>
    <n v="48.037681159420288"/>
    <x v="3132"/>
    <d v="2016-03-22T20:01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x v="0"/>
    <n v="1458097364"/>
    <n v="1455508964"/>
    <b v="0"/>
    <n v="1"/>
    <b v="0"/>
    <x v="6"/>
    <x v="15"/>
    <n v="0"/>
    <n v="1"/>
    <x v="3133"/>
    <d v="2016-03-16T03:02:4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8"/>
    <x v="8"/>
    <n v="1458104697"/>
    <n v="1455516297"/>
    <b v="1"/>
    <n v="555"/>
    <b v="1"/>
    <x v="5"/>
    <x v="11"/>
    <n v="1.57"/>
    <n v="849.67027027027029"/>
    <x v="3134"/>
    <d v="2016-03-16T05:04:57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x v="1"/>
    <n v="1458117190"/>
    <n v="1455528790"/>
    <b v="0"/>
    <n v="3"/>
    <b v="0"/>
    <x v="6"/>
    <x v="15"/>
    <n v="0.61"/>
    <n v="203.66666666666666"/>
    <x v="3135"/>
    <d v="2016-03-16T08:33:10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x v="0"/>
    <x v="0"/>
    <n v="1.03"/>
    <n v="79.401340206185566"/>
    <x v="3136"/>
    <d v="2016-03-16T18:16:3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x v="0"/>
    <n v="1460751128"/>
    <n v="1455570728"/>
    <b v="0"/>
    <n v="10"/>
    <b v="0"/>
    <x v="6"/>
    <x v="15"/>
    <n v="0.03"/>
    <n v="27.3"/>
    <x v="3137"/>
    <d v="2016-04-15T20:12:0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12"/>
    <x v="4"/>
    <n v="1460786340"/>
    <n v="1455615976"/>
    <b v="0"/>
    <n v="42"/>
    <b v="1"/>
    <x v="1"/>
    <x v="12"/>
    <n v="1.1200000000000001"/>
    <n v="159.52380952380952"/>
    <x v="3138"/>
    <d v="2016-04-16T05:59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x v="6"/>
    <x v="15"/>
    <n v="1.5"/>
    <n v="25"/>
    <x v="3139"/>
    <d v="2016-03-03T19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2"/>
    <x v="2"/>
    <n v="1458235549"/>
    <n v="1455647149"/>
    <b v="0"/>
    <n v="17"/>
    <b v="1"/>
    <x v="3"/>
    <x v="25"/>
    <n v="1.07"/>
    <n v="125.94117647058823"/>
    <x v="3140"/>
    <d v="2016-03-17T17:25:49"/>
  </r>
  <r>
    <n v="212"/>
    <s v="The Ecstasy of Vengeance - Feature Length Film"/>
    <s v="This film is a fictional crime drama following the events of a heist that ended in bloodshed."/>
    <n v="6300"/>
    <n v="1"/>
    <x v="1"/>
    <x v="0"/>
    <x v="0"/>
    <n v="1460837320"/>
    <n v="1455656920"/>
    <b v="0"/>
    <n v="1"/>
    <b v="0"/>
    <x v="0"/>
    <x v="34"/>
    <n v="0"/>
    <n v="1"/>
    <x v="3141"/>
    <d v="2016-04-16T20:08:4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x v="6"/>
    <x v="15"/>
    <n v="1.03"/>
    <n v="77.727272727272734"/>
    <x v="3142"/>
    <d v="2016-03-03T05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x v="4"/>
    <x v="19"/>
    <n v="1.85"/>
    <n v="65.318435754189949"/>
    <x v="3143"/>
    <d v="2016-03-23T06:59:00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x v="0"/>
    <n v="1460737680"/>
    <n v="1455725596"/>
    <b v="0"/>
    <n v="4"/>
    <b v="0"/>
    <x v="6"/>
    <x v="15"/>
    <n v="0.01"/>
    <n v="7.25"/>
    <x v="3144"/>
    <d v="2016-04-15T16:28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x v="3"/>
    <x v="25"/>
    <n v="2.14"/>
    <n v="122.73563218390805"/>
    <x v="3145"/>
    <d v="2016-04-17T18:18:3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12"/>
    <x v="4"/>
    <n v="1460918282"/>
    <n v="1455737882"/>
    <b v="0"/>
    <n v="50"/>
    <b v="1"/>
    <x v="0"/>
    <x v="0"/>
    <n v="1.1200000000000001"/>
    <n v="105.18"/>
    <x v="3146"/>
    <d v="2016-04-17T18:38:0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x v="6"/>
    <x v="13"/>
    <n v="1.0900000000000001"/>
    <n v="94.637681159420296"/>
    <x v="3147"/>
    <d v="2016-04-17T23:44:5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x v="1"/>
    <x v="20"/>
    <n v="1.45"/>
    <n v="35.73770491803279"/>
    <x v="3148"/>
    <d v="2016-03-19T04:33:43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x v="6"/>
    <x v="15"/>
    <n v="1.0900000000000001"/>
    <n v="135.625"/>
    <x v="3149"/>
    <d v="2016-04-18T09:13:25"/>
  </r>
  <r>
    <n v="4014"/>
    <s v="Ministry theater"/>
    <s v="I am trying to put together a ministry theater company for junior / high schoolers that which puts on free shows in the SoCal area."/>
    <n v="9000"/>
    <n v="0"/>
    <x v="1"/>
    <x v="0"/>
    <x v="0"/>
    <n v="1457157269"/>
    <n v="1455861269"/>
    <b v="0"/>
    <n v="0"/>
    <b v="0"/>
    <x v="6"/>
    <x v="15"/>
    <n v="0"/>
    <n v="0"/>
    <x v="3150"/>
    <d v="2016-03-05T05:54:2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x v="5"/>
    <x v="11"/>
    <n v="1.0900000000000001"/>
    <n v="89.242424242424249"/>
    <x v="3151"/>
    <d v="2016-03-20T13:29:2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x v="6"/>
    <x v="15"/>
    <n v="1.06"/>
    <n v="25.30952380952381"/>
    <x v="3152"/>
    <d v="2016-03-07T04:59:00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x v="6"/>
    <x v="15"/>
    <n v="1.27"/>
    <n v="72.950819672131146"/>
    <x v="3153"/>
    <d v="2016-04-19T23:27:3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x v="6"/>
    <x v="29"/>
    <n v="1.29"/>
    <n v="64.458333333333329"/>
    <x v="3154"/>
    <d v="2016-03-15T16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6"/>
    <x v="6"/>
    <n v="1458579568"/>
    <n v="1455991168"/>
    <b v="0"/>
    <n v="35"/>
    <b v="1"/>
    <x v="5"/>
    <x v="11"/>
    <n v="1.08"/>
    <n v="462.85714285714283"/>
    <x v="3155"/>
    <d v="2016-03-21T16:59:28"/>
  </r>
  <r>
    <n v="4061"/>
    <s v="PRODUCE the Stage Play SKYLAR'S SYNDROME by Gavin Kayner"/>
    <s v="SKYLAR'S SYNDROME is a tremendous psychodrama by master playwright Gavin Kayner!"/>
    <n v="525"/>
    <n v="0"/>
    <x v="1"/>
    <x v="0"/>
    <x v="0"/>
    <n v="1461205423"/>
    <n v="1456025023"/>
    <b v="0"/>
    <n v="0"/>
    <b v="0"/>
    <x v="6"/>
    <x v="15"/>
    <n v="0"/>
    <n v="0"/>
    <x v="3156"/>
    <d v="2016-04-21T02:23:4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x v="0"/>
    <n v="1459992856"/>
    <n v="1456108456"/>
    <b v="0"/>
    <n v="38"/>
    <b v="0"/>
    <x v="3"/>
    <x v="25"/>
    <n v="0.03"/>
    <n v="74.78947368421052"/>
    <x v="3157"/>
    <d v="2016-04-07T01:34:16"/>
  </r>
  <r>
    <n v="967"/>
    <s v="Better Beanie"/>
    <s v="Better Beanie is the new therapeutic wearable designed to assist you while keeping your hands free."/>
    <n v="20000"/>
    <n v="3562"/>
    <x v="1"/>
    <x v="0"/>
    <x v="0"/>
    <n v="1461301574"/>
    <n v="1456121174"/>
    <b v="0"/>
    <n v="81"/>
    <b v="0"/>
    <x v="3"/>
    <x v="25"/>
    <n v="0.18"/>
    <n v="43.97530864197531"/>
    <x v="3158"/>
    <d v="2016-04-22T05:06:14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6"/>
    <x v="6"/>
    <n v="1458733927"/>
    <n v="1456145527"/>
    <b v="0"/>
    <n v="1"/>
    <b v="0"/>
    <x v="7"/>
    <x v="27"/>
    <n v="0"/>
    <n v="5"/>
    <x v="3159"/>
    <d v="2016-03-23T11:52:07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x v="6"/>
    <x v="15"/>
    <n v="1.06"/>
    <n v="44.138888888888886"/>
    <x v="3160"/>
    <d v="2016-03-15T2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x v="6"/>
    <x v="15"/>
    <n v="1.41"/>
    <n v="52.173913043478258"/>
    <x v="3161"/>
    <d v="2016-03-14T00:12:53"/>
  </r>
  <r>
    <n v="2062"/>
    <s v="Rho Board"/>
    <s v="4K HEVC Android TV Media Player with optional DIY electronics, ideal for app development, home control, software developement, learning"/>
    <n v="100000"/>
    <n v="114977"/>
    <x v="0"/>
    <x v="6"/>
    <x v="6"/>
    <n v="1458807098"/>
    <n v="1456218698"/>
    <b v="0"/>
    <n v="203"/>
    <b v="1"/>
    <x v="3"/>
    <x v="7"/>
    <n v="1.1499999999999999"/>
    <n v="566.38916256157631"/>
    <x v="3162"/>
    <d v="2016-03-24T08:11:38"/>
  </r>
  <r>
    <n v="1980"/>
    <s v="YOUMO - Your Smart Modular Power Strip"/>
    <s v="Multi-power charging that is smarter, stylish and designed for you."/>
    <n v="50000"/>
    <n v="177412.01"/>
    <x v="0"/>
    <x v="10"/>
    <x v="4"/>
    <n v="1459684862"/>
    <n v="1456232462"/>
    <b v="1"/>
    <n v="1945"/>
    <b v="1"/>
    <x v="3"/>
    <x v="7"/>
    <n v="3.55"/>
    <n v="91.214401028277635"/>
    <x v="3163"/>
    <d v="2016-04-03T12:01:02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x v="7"/>
    <x v="26"/>
    <n v="1.02"/>
    <n v="189.75806451612902"/>
    <x v="3164"/>
    <d v="2016-03-24T13:27:3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x v="5"/>
    <x v="11"/>
    <n v="1.55"/>
    <n v="207.06666666666666"/>
    <x v="3165"/>
    <d v="2016-03-24T16:01:04"/>
  </r>
  <r>
    <n v="440"/>
    <s v="Consumed"/>
    <s v="A stop-motion animation made by a one girl team, with a camera, creativity, and a lot of determination."/>
    <n v="5000"/>
    <n v="5"/>
    <x v="1"/>
    <x v="0"/>
    <x v="0"/>
    <n v="1458859153"/>
    <n v="1456270753"/>
    <b v="0"/>
    <n v="1"/>
    <b v="0"/>
    <x v="0"/>
    <x v="2"/>
    <n v="0"/>
    <n v="5"/>
    <x v="3166"/>
    <d v="2016-03-24T22:39:1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x v="1"/>
    <x v="1"/>
    <n v="1.89"/>
    <n v="43.060606060606062"/>
    <x v="3167"/>
    <d v="2016-03-25T02:53:08"/>
  </r>
  <r>
    <n v="974"/>
    <s v="KneeJack"/>
    <s v="The device that allows those with artificial knees or arthritic knees to kneel down without putting pressure on their knees."/>
    <n v="50000"/>
    <n v="280"/>
    <x v="1"/>
    <x v="0"/>
    <x v="0"/>
    <n v="1458925156"/>
    <n v="1456336756"/>
    <b v="0"/>
    <n v="3"/>
    <b v="0"/>
    <x v="3"/>
    <x v="25"/>
    <n v="0.01"/>
    <n v="93.333333333333329"/>
    <x v="3168"/>
    <d v="2016-03-25T16:59:16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x v="0"/>
    <x v="0"/>
    <n v="1.25"/>
    <n v="41.777777777777779"/>
    <x v="3169"/>
    <d v="2016-04-05T16:00:00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x v="6"/>
    <x v="15"/>
    <n v="1.71"/>
    <n v="8.5714285714285712"/>
    <x v="3170"/>
    <d v="2016-03-13T12:00:0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x v="6"/>
    <x v="29"/>
    <n v="1.04"/>
    <n v="135.62608695652173"/>
    <x v="3171"/>
    <d v="2016-03-26T16:3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x v="4"/>
    <x v="19"/>
    <n v="5.37"/>
    <n v="61.203872437357631"/>
    <x v="3172"/>
    <d v="2016-03-26T17:11:30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x v="0"/>
    <n v="1459642200"/>
    <n v="1456441429"/>
    <b v="0"/>
    <n v="1"/>
    <b v="0"/>
    <x v="1"/>
    <x v="33"/>
    <n v="0"/>
    <n v="1"/>
    <x v="3173"/>
    <d v="2016-04-03T00:10:0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x v="0"/>
    <n v="1461622616"/>
    <n v="1456442216"/>
    <b v="0"/>
    <n v="14"/>
    <b v="0"/>
    <x v="3"/>
    <x v="37"/>
    <n v="0.01"/>
    <n v="47.857142857142854"/>
    <x v="3174"/>
    <d v="2016-04-25T22:16:5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x v="1"/>
    <x v="20"/>
    <n v="1"/>
    <n v="57.381803278688523"/>
    <x v="3175"/>
    <d v="2016-03-31T08:46:56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x v="5"/>
    <x v="11"/>
    <n v="1.01"/>
    <n v="67.835866261398181"/>
    <x v="3176"/>
    <d v="2016-03-25T22:00:00"/>
  </r>
  <r>
    <n v="3276"/>
    <s v="We The Astronomers"/>
    <s v="In 2016, KO Theatre presents a world premiere play in Toronto, ON about faith, home, and the secrets we keep from those we love."/>
    <n v="4500"/>
    <n v="5258"/>
    <x v="0"/>
    <x v="2"/>
    <x v="2"/>
    <n v="1459483140"/>
    <n v="1456526879"/>
    <b v="1"/>
    <n v="100"/>
    <b v="1"/>
    <x v="6"/>
    <x v="15"/>
    <n v="1.17"/>
    <n v="52.58"/>
    <x v="3177"/>
    <d v="2016-04-01T03:59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x v="0"/>
    <n v="1459121162"/>
    <n v="1456532762"/>
    <b v="0"/>
    <n v="17"/>
    <b v="0"/>
    <x v="6"/>
    <x v="13"/>
    <n v="0.04"/>
    <n v="61.176470588235297"/>
    <x v="3178"/>
    <d v="2016-03-27T23:26:0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x v="0"/>
    <n v="1459181895"/>
    <n v="1456593495"/>
    <b v="0"/>
    <n v="9"/>
    <b v="0"/>
    <x v="1"/>
    <x v="33"/>
    <n v="0.1"/>
    <n v="54.111111111111114"/>
    <x v="3179"/>
    <d v="2016-03-28T16:18:1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12"/>
    <x v="4"/>
    <n v="1460066954"/>
    <n v="1456614554"/>
    <b v="1"/>
    <n v="964"/>
    <b v="1"/>
    <x v="0"/>
    <x v="0"/>
    <n v="1.27"/>
    <n v="44.912863070539416"/>
    <x v="3180"/>
    <d v="2016-04-07T22:09:14"/>
  </r>
  <r>
    <n v="219"/>
    <s v="True Colors"/>
    <s v="An hour-long pilot about a group of suburban LGBT teens coming of age in the early 90's."/>
    <n v="50000"/>
    <n v="8815"/>
    <x v="1"/>
    <x v="0"/>
    <x v="0"/>
    <n v="1459493940"/>
    <n v="1456732225"/>
    <b v="0"/>
    <n v="76"/>
    <b v="0"/>
    <x v="0"/>
    <x v="34"/>
    <n v="0.18"/>
    <n v="115.98684210526316"/>
    <x v="3181"/>
    <d v="2016-04-01T06:59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x v="0"/>
    <n v="1459352495"/>
    <n v="1456764095"/>
    <b v="0"/>
    <n v="4"/>
    <b v="0"/>
    <x v="4"/>
    <x v="9"/>
    <n v="0"/>
    <n v="13.25"/>
    <x v="3182"/>
    <d v="2016-03-30T15:41:35"/>
  </r>
  <r>
    <n v="900"/>
    <s v="Project Revive: Protecting the Creative Impulse"/>
    <s v="With Project Revive, I aim to protect and nurture the creative impulse through music."/>
    <n v="5000"/>
    <n v="21"/>
    <x v="1"/>
    <x v="0"/>
    <x v="0"/>
    <n v="1459365802"/>
    <n v="1456777402"/>
    <b v="0"/>
    <n v="2"/>
    <b v="0"/>
    <x v="1"/>
    <x v="6"/>
    <n v="0"/>
    <n v="10.5"/>
    <x v="3183"/>
    <d v="2016-03-30T19:23:2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x v="6"/>
    <x v="15"/>
    <n v="1.53"/>
    <n v="143.0952380952381"/>
    <x v="3184"/>
    <d v="2016-03-30T22:48:05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x v="6"/>
    <x v="15"/>
    <n v="1.1499999999999999"/>
    <n v="110.96774193548387"/>
    <x v="3185"/>
    <d v="2016-03-20T23:58:45"/>
  </r>
  <r>
    <n v="1207"/>
    <s v="ITALIANA"/>
    <s v="A humanistic photo book about ancestral &amp; post-modern Italy."/>
    <n v="16700"/>
    <n v="17396"/>
    <x v="0"/>
    <x v="13"/>
    <x v="4"/>
    <n v="1459418400"/>
    <n v="1456827573"/>
    <b v="0"/>
    <n v="141"/>
    <b v="1"/>
    <x v="5"/>
    <x v="11"/>
    <n v="1.04"/>
    <n v="123.37588652482269"/>
    <x v="3186"/>
    <d v="2016-03-31T10:00:00"/>
  </r>
  <r>
    <n v="1880"/>
    <s v="Sim Betting Football"/>
    <s v="Sim Betting Football is the only football (soccer) betting simulation  game."/>
    <n v="5000"/>
    <n v="1004"/>
    <x v="1"/>
    <x v="1"/>
    <x v="1"/>
    <n v="1459341380"/>
    <n v="1456839380"/>
    <b v="0"/>
    <n v="24"/>
    <b v="0"/>
    <x v="4"/>
    <x v="28"/>
    <n v="0.2"/>
    <n v="41.833333333333336"/>
    <x v="3187"/>
    <d v="2016-03-30T12:36:20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x v="1"/>
    <x v="1"/>
    <n v="1.04"/>
    <n v="47.272727272727273"/>
    <x v="3188"/>
    <d v="2016-03-31T15:51:11"/>
  </r>
  <r>
    <n v="1222"/>
    <s v="Project Pilgrim"/>
    <s v="Project Pilgrim is my effort to work towards normalizing mental health."/>
    <n v="4000"/>
    <n v="11215"/>
    <x v="0"/>
    <x v="2"/>
    <x v="2"/>
    <n v="1459483200"/>
    <n v="1456852647"/>
    <b v="0"/>
    <n v="138"/>
    <b v="1"/>
    <x v="5"/>
    <x v="11"/>
    <n v="2.8"/>
    <n v="81.268115942028984"/>
    <x v="3189"/>
    <d v="2016-04-01T04:00:00"/>
  </r>
  <r>
    <n v="2155"/>
    <s v="VoxelMaze"/>
    <s v="A Level Editor, Turned up to eleven. Infinite creativity in one package, solo or with up to 16 of your friends."/>
    <n v="5000"/>
    <n v="115"/>
    <x v="1"/>
    <x v="1"/>
    <x v="1"/>
    <n v="1459443385"/>
    <n v="1456854985"/>
    <b v="0"/>
    <n v="5"/>
    <b v="0"/>
    <x v="4"/>
    <x v="9"/>
    <n v="0.02"/>
    <n v="23"/>
    <x v="3190"/>
    <d v="2016-03-31T16:56: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x v="6"/>
    <x v="15"/>
    <n v="1"/>
    <n v="35.714285714285715"/>
    <x v="3191"/>
    <d v="2016-03-31T17:17:3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x v="6"/>
    <x v="15"/>
    <n v="1.05"/>
    <n v="136"/>
    <x v="3192"/>
    <d v="2016-03-16T03:59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x v="6"/>
    <x v="15"/>
    <n v="1.1399999999999999"/>
    <n v="105.2063492063492"/>
    <x v="3193"/>
    <d v="2016-04-01T01:27:39"/>
  </r>
  <r>
    <n v="3318"/>
    <s v="ROOMIES - Atlantic Canada Tour 2016-17"/>
    <s v="Help us strengthen and inspire disability arts in Atlantic Canada"/>
    <n v="2000"/>
    <n v="2512"/>
    <x v="0"/>
    <x v="2"/>
    <x v="2"/>
    <n v="1460341800"/>
    <n v="1456902893"/>
    <b v="0"/>
    <n v="32"/>
    <b v="1"/>
    <x v="6"/>
    <x v="15"/>
    <n v="1.26"/>
    <n v="78.5"/>
    <x v="3194"/>
    <d v="2016-04-11T02:30:00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x v="6"/>
    <x v="13"/>
    <n v="1.06"/>
    <n v="45.214285714285715"/>
    <x v="3195"/>
    <d v="2016-05-01T11:00:06"/>
  </r>
  <r>
    <n v="1061"/>
    <s v="Chat Box 23 (Canceled)"/>
    <s v="T.O., Adi &amp; Mercedes discuss their point of views, women's issues &amp; Hollywood Hotties."/>
    <n v="4000"/>
    <n v="0"/>
    <x v="2"/>
    <x v="0"/>
    <x v="0"/>
    <n v="1462150800"/>
    <n v="1456987108"/>
    <b v="0"/>
    <n v="0"/>
    <b v="0"/>
    <x v="8"/>
    <x v="39"/>
    <n v="0"/>
    <n v="0"/>
    <x v="3196"/>
    <d v="2016-05-02T01:00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2"/>
    <x v="4"/>
    <n v="1459584417"/>
    <n v="1456996017"/>
    <b v="0"/>
    <n v="3"/>
    <b v="0"/>
    <x v="2"/>
    <x v="35"/>
    <n v="0.05"/>
    <n v="15"/>
    <x v="3197"/>
    <d v="2016-04-02T08:06:57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x v="6"/>
    <x v="15"/>
    <n v="65"/>
    <n v="21.666666666666668"/>
    <x v="3198"/>
    <d v="2016-03-28T15:50:29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x v="3"/>
    <n v="1459490400"/>
    <n v="1457078868"/>
    <b v="0"/>
    <n v="0"/>
    <b v="0"/>
    <x v="6"/>
    <x v="15"/>
    <n v="0"/>
    <n v="0"/>
    <x v="3199"/>
    <d v="2016-04-01T06:00:00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x v="1"/>
    <n v="1459694211"/>
    <n v="1457105811"/>
    <b v="0"/>
    <n v="0"/>
    <b v="0"/>
    <x v="6"/>
    <x v="13"/>
    <n v="0"/>
    <n v="0"/>
    <x v="3200"/>
    <d v="2016-04-03T14:36:51"/>
  </r>
  <r>
    <n v="1385"/>
    <s v="Chi Might Project"/>
    <s v="Musicians, singers &amp; songwriters from all over the world collaborate via YouTube in order to create an amazing album!"/>
    <n v="8000"/>
    <n v="8832.49"/>
    <x v="0"/>
    <x v="10"/>
    <x v="4"/>
    <n v="1461931860"/>
    <n v="1457109121"/>
    <b v="0"/>
    <n v="134"/>
    <b v="1"/>
    <x v="1"/>
    <x v="1"/>
    <n v="1.1000000000000001"/>
    <n v="65.914104477611943"/>
    <x v="3201"/>
    <d v="2016-04-29T12:11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x v="1"/>
    <n v="1459700741"/>
    <n v="1457112341"/>
    <b v="0"/>
    <n v="92"/>
    <b v="0"/>
    <x v="5"/>
    <x v="32"/>
    <n v="0.28999999999999998"/>
    <n v="44.478260869565219"/>
    <x v="3202"/>
    <d v="2016-04-03T16:25: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x v="0"/>
    <n v="1462293716"/>
    <n v="1457113316"/>
    <b v="0"/>
    <n v="1"/>
    <b v="0"/>
    <x v="3"/>
    <x v="37"/>
    <n v="0"/>
    <n v="1"/>
    <x v="3203"/>
    <d v="2016-05-03T16:41:5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x v="6"/>
    <x v="15"/>
    <n v="1.49"/>
    <n v="15.129032258064516"/>
    <x v="3204"/>
    <d v="2016-03-13T22:00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9"/>
    <x v="4"/>
    <n v="1462301342"/>
    <n v="1457120942"/>
    <b v="0"/>
    <n v="1"/>
    <b v="0"/>
    <x v="6"/>
    <x v="15"/>
    <n v="0"/>
    <n v="1"/>
    <x v="3205"/>
    <d v="2016-05-03T18:4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x v="0"/>
    <n v="1462391932"/>
    <n v="1457297932"/>
    <b v="0"/>
    <n v="1"/>
    <b v="0"/>
    <x v="1"/>
    <x v="33"/>
    <n v="0"/>
    <n v="1"/>
    <x v="3206"/>
    <d v="2016-05-04T19:58:52"/>
  </r>
  <r>
    <n v="3120"/>
    <s v="Subtropisch zwemparadijs Tropicana"/>
    <s v="Wij willen Tropicana het subtropisch zwemparadijs van Rotterdam op een nieuwe locatie gaan bouwen."/>
    <n v="1300000"/>
    <n v="128"/>
    <x v="1"/>
    <x v="4"/>
    <x v="4"/>
    <n v="1462484196"/>
    <n v="1457303796"/>
    <b v="0"/>
    <n v="10"/>
    <b v="0"/>
    <x v="6"/>
    <x v="13"/>
    <n v="0"/>
    <n v="12.8"/>
    <x v="3207"/>
    <d v="2016-05-05T21:36:36"/>
  </r>
  <r>
    <n v="2680"/>
    <s v="iHeart Pillow"/>
    <s v="iHeartPillow, Connecting loved ones"/>
    <n v="32000"/>
    <n v="276"/>
    <x v="1"/>
    <x v="12"/>
    <x v="4"/>
    <n v="1459915491"/>
    <n v="1457327091"/>
    <b v="0"/>
    <n v="4"/>
    <b v="0"/>
    <x v="3"/>
    <x v="24"/>
    <n v="0.01"/>
    <n v="69"/>
    <x v="3208"/>
    <d v="2016-04-06T04:04:51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x v="1"/>
    <n v="1460373187"/>
    <n v="1457352787"/>
    <b v="0"/>
    <n v="91"/>
    <b v="0"/>
    <x v="6"/>
    <x v="15"/>
    <n v="0.18"/>
    <n v="32.978021978021978"/>
    <x v="3209"/>
    <d v="2016-04-11T11:13: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x v="0"/>
    <n v="1462467600"/>
    <n v="1457403364"/>
    <b v="0"/>
    <n v="2"/>
    <b v="0"/>
    <x v="6"/>
    <x v="29"/>
    <n v="0"/>
    <n v="1"/>
    <x v="3210"/>
    <d v="2016-05-05T17:00:00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x v="6"/>
    <x v="15"/>
    <n v="1"/>
    <n v="27.777777777777779"/>
    <x v="3211"/>
    <d v="2016-04-05T08:34:0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x v="0"/>
    <x v="0"/>
    <n v="1.25"/>
    <n v="188.31203007518798"/>
    <x v="3212"/>
    <d v="2016-04-07T14:16:31"/>
  </r>
  <r>
    <n v="4000"/>
    <s v="The Escorts"/>
    <s v="An Enticing Trip into the World of Assisted Dying"/>
    <n v="8000"/>
    <n v="10"/>
    <x v="1"/>
    <x v="0"/>
    <x v="0"/>
    <n v="1462631358"/>
    <n v="1457450958"/>
    <b v="0"/>
    <n v="1"/>
    <b v="0"/>
    <x v="6"/>
    <x v="15"/>
    <n v="0"/>
    <n v="10"/>
    <x v="3213"/>
    <d v="2016-05-07T14:29:18"/>
  </r>
  <r>
    <n v="992"/>
    <s v="WairConditioning"/>
    <s v="The HOTTEST and COOLEST thing yet! WairConditioning... an entirely new level of comfortability!"/>
    <n v="100000"/>
    <n v="467"/>
    <x v="1"/>
    <x v="0"/>
    <x v="0"/>
    <n v="1462655519"/>
    <n v="1457475119"/>
    <b v="0"/>
    <n v="4"/>
    <b v="0"/>
    <x v="3"/>
    <x v="25"/>
    <n v="0"/>
    <n v="116.75"/>
    <x v="3214"/>
    <d v="2016-05-07T21:11:59"/>
  </r>
  <r>
    <n v="1599"/>
    <s v="The Londoner: Prints &amp; Canvas"/>
    <s v="A London photographer trekking 5,895m up Africa's Mount Kilimanjaro to pursue and enrich a career."/>
    <n v="500"/>
    <n v="0"/>
    <x v="1"/>
    <x v="1"/>
    <x v="1"/>
    <n v="1460116576"/>
    <n v="1457528176"/>
    <b v="0"/>
    <n v="0"/>
    <b v="0"/>
    <x v="5"/>
    <x v="32"/>
    <n v="0"/>
    <n v="0"/>
    <x v="3215"/>
    <d v="2016-04-08T11:56: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1"/>
    <x v="4"/>
    <n v="1460127635"/>
    <n v="1457539235"/>
    <b v="0"/>
    <n v="117"/>
    <b v="1"/>
    <x v="1"/>
    <x v="1"/>
    <n v="1.39"/>
    <n v="29.623931623931625"/>
    <x v="3216"/>
    <d v="2016-04-08T15:00:35"/>
  </r>
  <r>
    <n v="2958"/>
    <s v="Uprising Theater (Canceled)"/>
    <s v="Chicago Based Theater Company and Venue Dedicated to Social Justice and Mainstreaming the Palestinian Narrative"/>
    <n v="80000"/>
    <n v="0"/>
    <x v="2"/>
    <x v="0"/>
    <x v="0"/>
    <n v="1462729317"/>
    <n v="1457548917"/>
    <b v="0"/>
    <n v="0"/>
    <b v="0"/>
    <x v="6"/>
    <x v="13"/>
    <n v="0"/>
    <n v="0"/>
    <x v="3217"/>
    <d v="2016-05-08T17:41:57"/>
  </r>
  <r>
    <n v="1570"/>
    <s v="BEAUTIFUL DREAMERS: An Adult Coloring Book (Canceled)"/>
    <s v="A Coloring Book of Breathtaking Beauties_x000a_To Calm the Heart and Soul"/>
    <n v="6000"/>
    <n v="2484"/>
    <x v="2"/>
    <x v="0"/>
    <x v="0"/>
    <n v="1460140282"/>
    <n v="1457551882"/>
    <b v="0"/>
    <n v="52"/>
    <b v="0"/>
    <x v="2"/>
    <x v="5"/>
    <n v="0.41"/>
    <n v="47.769230769230766"/>
    <x v="3218"/>
    <d v="2016-04-08T18:31:2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x v="0"/>
    <x v="0"/>
    <n v="1.04"/>
    <n v="125.44827586206897"/>
    <x v="3219"/>
    <d v="2016-04-08T18:52:01"/>
  </r>
  <r>
    <n v="225"/>
    <s v="Backpage Shawty"/>
    <s v="I'm creating a &quot;Lifetime&quot; type drama film about a girl who uses backpage for money, but trying to turn her life around."/>
    <n v="200"/>
    <n v="0"/>
    <x v="1"/>
    <x v="0"/>
    <x v="0"/>
    <n v="1460153054"/>
    <n v="1457564654"/>
    <b v="0"/>
    <n v="0"/>
    <b v="0"/>
    <x v="0"/>
    <x v="34"/>
    <n v="0"/>
    <n v="0"/>
    <x v="3220"/>
    <d v="2016-04-08T22:04:1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x v="0"/>
    <n v="1460140500"/>
    <n v="1457628680"/>
    <b v="0"/>
    <n v="1"/>
    <b v="0"/>
    <x v="6"/>
    <x v="15"/>
    <n v="0.01"/>
    <n v="25"/>
    <x v="3221"/>
    <d v="2016-04-08T18:35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x v="0"/>
    <n v="1460274864"/>
    <n v="1457686464"/>
    <b v="0"/>
    <n v="4"/>
    <b v="0"/>
    <x v="4"/>
    <x v="9"/>
    <n v="0"/>
    <n v="11.25"/>
    <x v="3222"/>
    <d v="2016-04-10T07:54:2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x v="6"/>
    <x v="15"/>
    <n v="1.74"/>
    <n v="68.84210526315789"/>
    <x v="3223"/>
    <d v="2016-04-03T17:00:00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x v="0"/>
    <n v="1462827000"/>
    <n v="1457710589"/>
    <b v="0"/>
    <n v="1"/>
    <b v="0"/>
    <x v="7"/>
    <x v="27"/>
    <n v="0.01"/>
    <n v="100"/>
    <x v="3224"/>
    <d v="2016-05-09T20:5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x v="1"/>
    <n v="1460313672"/>
    <n v="1457725272"/>
    <b v="0"/>
    <n v="2"/>
    <b v="0"/>
    <x v="4"/>
    <x v="9"/>
    <n v="0.13"/>
    <n v="12.5"/>
    <x v="3225"/>
    <d v="2016-04-10T18:41:12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x v="6"/>
    <x v="15"/>
    <n v="1"/>
    <n v="125"/>
    <x v="3226"/>
    <d v="2016-04-10T20:00:0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x v="5"/>
    <x v="11"/>
    <n v="1.45"/>
    <n v="88.26081081081081"/>
    <x v="3227"/>
    <d v="2016-05-02T03:59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x v="6"/>
    <x v="15"/>
    <n v="1.28"/>
    <n v="47.222222222222221"/>
    <x v="3228"/>
    <d v="2016-04-13T19:15:24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x v="6"/>
    <x v="13"/>
    <n v="1.49"/>
    <n v="37.25"/>
    <x v="3229"/>
    <d v="2016-04-27T13:16: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3"/>
    <x v="3"/>
    <n v="1460615164"/>
    <n v="1458023164"/>
    <b v="0"/>
    <n v="0"/>
    <b v="0"/>
    <x v="3"/>
    <x v="37"/>
    <n v="0"/>
    <n v="0"/>
    <x v="3230"/>
    <d v="2016-04-14T06:26:04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x v="0"/>
    <n v="1460988000"/>
    <n v="1458050450"/>
    <b v="0"/>
    <n v="96"/>
    <b v="0"/>
    <x v="3"/>
    <x v="25"/>
    <n v="0.13"/>
    <n v="69.40625"/>
    <x v="3231"/>
    <d v="2016-04-18T14:00:00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x v="0"/>
    <n v="1463259837"/>
    <n v="1458075837"/>
    <b v="0"/>
    <n v="2"/>
    <b v="0"/>
    <x v="6"/>
    <x v="15"/>
    <n v="0"/>
    <n v="1"/>
    <x v="3232"/>
    <d v="2016-05-14T21:03:5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x v="6"/>
    <x v="15"/>
    <n v="1.03"/>
    <n v="134.26371308016877"/>
    <x v="3233"/>
    <d v="2016-04-29T04:39:4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x v="6"/>
    <x v="29"/>
    <n v="1"/>
    <n v="73.333333333333329"/>
    <x v="3234"/>
    <d v="2016-04-15T14:21:19"/>
  </r>
  <r>
    <n v="1594"/>
    <s v="Scenes and Things from New Orleans"/>
    <s v="I photograph my love of New Orleans, create canvases and share those memories with you."/>
    <n v="1000"/>
    <n v="205"/>
    <x v="1"/>
    <x v="0"/>
    <x v="0"/>
    <n v="1463329260"/>
    <n v="1458147982"/>
    <b v="0"/>
    <n v="10"/>
    <b v="0"/>
    <x v="5"/>
    <x v="32"/>
    <n v="0.21"/>
    <n v="20.5"/>
    <x v="3235"/>
    <d v="2016-05-15T16:21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x v="1"/>
    <x v="1"/>
    <n v="1.0900000000000001"/>
    <n v="99.15533980582525"/>
    <x v="3236"/>
    <d v="2016-04-16T00:00:0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x v="6"/>
    <x v="29"/>
    <n v="1.3"/>
    <n v="25.464285714285715"/>
    <x v="3237"/>
    <d v="2016-04-15T20:48:27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x v="0"/>
    <n v="1459483140"/>
    <n v="1458178044"/>
    <b v="0"/>
    <n v="4"/>
    <b v="0"/>
    <x v="6"/>
    <x v="15"/>
    <n v="0.03"/>
    <n v="23.75"/>
    <x v="3238"/>
    <d v="2016-04-01T03:59:00"/>
  </r>
  <r>
    <n v="594"/>
    <s v="Unleashed Fitness"/>
    <s v="Creating a fitness site that will change the fitness game forever!"/>
    <n v="25000"/>
    <n v="26"/>
    <x v="1"/>
    <x v="0"/>
    <x v="0"/>
    <n v="1460832206"/>
    <n v="1458240206"/>
    <b v="0"/>
    <n v="2"/>
    <b v="0"/>
    <x v="3"/>
    <x v="37"/>
    <n v="0"/>
    <n v="13"/>
    <x v="3239"/>
    <d v="2016-04-16T18:43:2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x v="6"/>
    <x v="15"/>
    <n v="1"/>
    <n v="41.666666666666664"/>
    <x v="3240"/>
    <d v="2016-05-06T20:17:3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x v="6"/>
    <x v="15"/>
    <n v="1.61"/>
    <n v="57.5"/>
    <x v="3241"/>
    <d v="2016-04-16T22:39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x v="0"/>
    <x v="22"/>
    <n v="1.26"/>
    <n v="31.499500000000001"/>
    <x v="3242"/>
    <d v="2016-04-17T02:29:0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x v="0"/>
    <n v="1460925811"/>
    <n v="1458333811"/>
    <b v="0"/>
    <n v="2"/>
    <b v="0"/>
    <x v="6"/>
    <x v="15"/>
    <n v="0"/>
    <n v="5.5"/>
    <x v="3243"/>
    <d v="2016-04-17T20:43:3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x v="6"/>
    <x v="15"/>
    <n v="1"/>
    <n v="81.673469387755105"/>
    <x v="3244"/>
    <d v="2016-05-17T21:27:5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x v="6"/>
    <x v="15"/>
    <n v="1.1100000000000001"/>
    <n v="92.5"/>
    <x v="3245"/>
    <d v="2016-04-10T04:00:00"/>
  </r>
  <r>
    <n v="482"/>
    <s v="Animated Stand-up Routines Shenanigans"/>
    <s v="Help me quit my day job and also create animated Stand-up routines from local up and coming comedians."/>
    <n v="10000"/>
    <n v="10"/>
    <x v="1"/>
    <x v="0"/>
    <x v="0"/>
    <n v="1460644440"/>
    <n v="1458336690"/>
    <b v="0"/>
    <n v="1"/>
    <b v="0"/>
    <x v="0"/>
    <x v="2"/>
    <n v="0"/>
    <n v="10"/>
    <x v="3246"/>
    <d v="2016-04-14T14:34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x v="4"/>
    <n v="1459978200"/>
    <n v="1458416585"/>
    <b v="0"/>
    <n v="46"/>
    <b v="1"/>
    <x v="6"/>
    <x v="15"/>
    <n v="1.07"/>
    <n v="63.695652173913047"/>
    <x v="3247"/>
    <d v="2016-04-06T21:30:00"/>
  </r>
  <r>
    <n v="2571"/>
    <s v="Coco Bowls (Canceled)"/>
    <s v="Perth locals who dream of opening a health food van, and serving treats that not only taste amazing but also benefit your body."/>
    <n v="100000"/>
    <n v="250"/>
    <x v="2"/>
    <x v="3"/>
    <x v="3"/>
    <n v="1463645521"/>
    <n v="1458461521"/>
    <b v="0"/>
    <n v="4"/>
    <b v="0"/>
    <x v="7"/>
    <x v="27"/>
    <n v="0"/>
    <n v="62.5"/>
    <x v="3248"/>
    <d v="2016-05-19T08:12:01"/>
  </r>
  <r>
    <n v="577"/>
    <s v="everydayrelay"/>
    <s v="Emails are one of pervasively used mode of communication today. However, emails can be personal and sometimes discretion is needed."/>
    <n v="5000"/>
    <n v="10"/>
    <x v="1"/>
    <x v="0"/>
    <x v="0"/>
    <n v="1463753302"/>
    <n v="1458569302"/>
    <b v="0"/>
    <n v="1"/>
    <b v="0"/>
    <x v="3"/>
    <x v="37"/>
    <n v="0"/>
    <n v="10"/>
    <x v="3249"/>
    <d v="2016-05-20T14:08:22"/>
  </r>
  <r>
    <n v="3635"/>
    <s v="Mary's Son"/>
    <s v="Mary's Son is a pop opera about Jesus and the hope he brings to all people."/>
    <n v="3500"/>
    <n v="1276"/>
    <x v="1"/>
    <x v="0"/>
    <x v="0"/>
    <n v="1461186676"/>
    <n v="1458594676"/>
    <b v="0"/>
    <n v="10"/>
    <b v="0"/>
    <x v="6"/>
    <x v="29"/>
    <n v="0.36"/>
    <n v="127.6"/>
    <x v="3250"/>
    <d v="2016-04-20T21:11:1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x v="6"/>
    <x v="15"/>
    <n v="2.87"/>
    <n v="58.571428571428569"/>
    <x v="3251"/>
    <d v="2016-04-05T02:18:02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x v="6"/>
    <x v="15"/>
    <n v="1.02"/>
    <n v="121.9047619047619"/>
    <x v="3252"/>
    <d v="2016-03-30T14:39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x v="0"/>
    <n v="1461653700"/>
    <n v="1458665146"/>
    <b v="0"/>
    <n v="44"/>
    <b v="0"/>
    <x v="3"/>
    <x v="25"/>
    <n v="0.09"/>
    <n v="30.272727272727273"/>
    <x v="3253"/>
    <d v="2016-04-26T06:55:00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x v="0"/>
    <n v="1462135706"/>
    <n v="1458679706"/>
    <b v="0"/>
    <n v="0"/>
    <b v="0"/>
    <x v="1"/>
    <x v="33"/>
    <n v="0"/>
    <n v="0"/>
    <x v="3254"/>
    <d v="2016-05-01T20:48:2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4"/>
    <n v="1461306772"/>
    <n v="1458714772"/>
    <b v="1"/>
    <n v="1281"/>
    <b v="1"/>
    <x v="3"/>
    <x v="7"/>
    <n v="2.6"/>
    <n v="180.75185011709601"/>
    <x v="3255"/>
    <d v="2016-04-22T06:32:52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x v="3"/>
    <x v="7"/>
    <n v="1.06"/>
    <n v="261.74504950495049"/>
    <x v="3256"/>
    <d v="2016-04-22T13:55: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x v="4"/>
    <x v="19"/>
    <n v="1.08"/>
    <n v="37.197247706422019"/>
    <x v="3257"/>
    <d v="2016-04-23T00:00:00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x v="7"/>
    <x v="26"/>
    <n v="1.82"/>
    <n v="34.125"/>
    <x v="3258"/>
    <d v="2016-04-20T18:45:50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x v="0"/>
    <n v="1463945673"/>
    <n v="1458761673"/>
    <b v="0"/>
    <n v="11"/>
    <b v="0"/>
    <x v="6"/>
    <x v="15"/>
    <n v="0.11"/>
    <n v="47.909090909090907"/>
    <x v="3259"/>
    <d v="2016-05-22T19:34:3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x v="4"/>
    <x v="19"/>
    <n v="2.71"/>
    <n v="140.97916666666666"/>
    <x v="3260"/>
    <d v="2016-04-22T19:49:04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x v="1"/>
    <x v="23"/>
    <n v="1.55"/>
    <n v="46.669172932330824"/>
    <x v="3261"/>
    <d v="2016-04-25T04:59:00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x v="6"/>
    <x v="15"/>
    <n v="1.22"/>
    <n v="75.087719298245617"/>
    <x v="3262"/>
    <d v="2016-04-13T21:02:45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x v="6"/>
    <x v="15"/>
    <n v="1.71"/>
    <n v="52.173913043478258"/>
    <x v="3263"/>
    <d v="2016-04-13T13:18:00"/>
  </r>
  <r>
    <n v="2849"/>
    <s v="100, Acre Wood"/>
    <s v="NonSens!cal tackles the struggles of four people with mental health issues/disorders inspired by A.A Milne's Winnie the Pooh"/>
    <n v="500"/>
    <n v="5"/>
    <x v="1"/>
    <x v="1"/>
    <x v="1"/>
    <n v="1461406600"/>
    <n v="1458814600"/>
    <b v="0"/>
    <n v="1"/>
    <b v="0"/>
    <x v="6"/>
    <x v="15"/>
    <n v="0.01"/>
    <n v="5"/>
    <x v="3264"/>
    <d v="2016-04-23T10:16:4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x v="3"/>
    <x v="21"/>
    <n v="1.7"/>
    <n v="47.180555555555557"/>
    <x v="3265"/>
    <d v="2016-04-30T12:00:00"/>
  </r>
  <r>
    <n v="2847"/>
    <s v="COLOR ME"/>
    <s v="Dark secrets come to light when Mariah meets Stella. They find a way to face the south's largest elephant in the room: RACISM."/>
    <n v="2000"/>
    <n v="0"/>
    <x v="1"/>
    <x v="0"/>
    <x v="0"/>
    <n v="1464031265"/>
    <n v="1458847265"/>
    <b v="0"/>
    <n v="0"/>
    <b v="0"/>
    <x v="6"/>
    <x v="15"/>
    <n v="0"/>
    <n v="0"/>
    <x v="3266"/>
    <d v="2016-05-23T19:21:0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x v="0"/>
    <n v="1461440421"/>
    <n v="1458848421"/>
    <b v="0"/>
    <n v="39"/>
    <b v="0"/>
    <x v="4"/>
    <x v="28"/>
    <n v="0.4"/>
    <n v="253.2051282051282"/>
    <x v="3267"/>
    <d v="2016-04-23T19:40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x v="5"/>
    <x v="11"/>
    <n v="2.02"/>
    <n v="80.647999999999996"/>
    <x v="3268"/>
    <d v="2016-04-19T20:05:0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x v="0"/>
    <x v="22"/>
    <n v="1.2"/>
    <n v="98.360655737704917"/>
    <x v="3269"/>
    <d v="2016-04-27T14:58:2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6"/>
    <x v="6"/>
    <n v="1461765300"/>
    <n v="1459198499"/>
    <b v="0"/>
    <n v="8"/>
    <b v="0"/>
    <x v="2"/>
    <x v="35"/>
    <n v="0.03"/>
    <n v="75"/>
    <x v="3270"/>
    <d v="2016-04-27T13:55:00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x v="0"/>
    <n v="1461543600"/>
    <n v="1459203727"/>
    <b v="0"/>
    <n v="0"/>
    <b v="0"/>
    <x v="6"/>
    <x v="15"/>
    <n v="0"/>
    <n v="0"/>
    <x v="3271"/>
    <d v="2016-04-25T00:20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x v="6"/>
    <x v="29"/>
    <n v="1.05"/>
    <n v="75"/>
    <x v="3272"/>
    <d v="2016-04-29T03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x v="6"/>
    <x v="15"/>
    <n v="1.1299999999999999"/>
    <n v="50.396825396825399"/>
    <x v="3273"/>
    <d v="2016-04-28T15:24:05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x v="6"/>
    <x v="15"/>
    <n v="1.05"/>
    <n v="63.424242424242422"/>
    <x v="3274"/>
    <d v="2016-04-28T16:20:3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2"/>
    <x v="2"/>
    <n v="1464471840"/>
    <n v="1459309704"/>
    <b v="0"/>
    <n v="42"/>
    <b v="1"/>
    <x v="6"/>
    <x v="15"/>
    <n v="1.02"/>
    <n v="40.238095238095241"/>
    <x v="3275"/>
    <d v="2016-05-28T21:44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4"/>
    <n v="1462053540"/>
    <n v="1459355950"/>
    <b v="0"/>
    <n v="36"/>
    <b v="1"/>
    <x v="1"/>
    <x v="12"/>
    <n v="12.54"/>
    <n v="27.861111111111111"/>
    <x v="3276"/>
    <d v="2016-04-30T21:59:00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x v="0"/>
    <x v="0"/>
    <n v="1"/>
    <n v="169.85083076923075"/>
    <x v="3277"/>
    <d v="2016-04-29T18:44:25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x v="0"/>
    <n v="1461994440"/>
    <n v="1459410101"/>
    <b v="0"/>
    <n v="1"/>
    <b v="0"/>
    <x v="6"/>
    <x v="29"/>
    <n v="0"/>
    <n v="1"/>
    <x v="3278"/>
    <d v="2016-04-30T05:34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x v="6"/>
    <x v="15"/>
    <n v="1.02"/>
    <n v="99"/>
    <x v="3279"/>
    <d v="2016-04-28T05:59:0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3"/>
    <x v="4"/>
    <n v="1463734740"/>
    <n v="1459414740"/>
    <b v="0"/>
    <n v="3"/>
    <b v="0"/>
    <x v="6"/>
    <x v="13"/>
    <n v="0"/>
    <n v="1"/>
    <x v="3280"/>
    <d v="2016-05-20T08:59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x v="1"/>
    <x v="8"/>
    <n v="1"/>
    <n v="185.18518518518519"/>
    <x v="3281"/>
    <d v="2016-04-22T14:52:00"/>
  </r>
  <r>
    <n v="1718"/>
    <s v="The Prodigal Son"/>
    <s v="A melody for the galaxy."/>
    <n v="35000"/>
    <n v="75"/>
    <x v="1"/>
    <x v="0"/>
    <x v="0"/>
    <n v="1463201940"/>
    <n v="1459435149"/>
    <b v="0"/>
    <n v="2"/>
    <b v="0"/>
    <x v="1"/>
    <x v="33"/>
    <n v="0"/>
    <n v="37.5"/>
    <x v="3282"/>
    <d v="2016-05-14T04:59:00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x v="6"/>
    <x v="15"/>
    <n v="1"/>
    <n v="40.545945945945945"/>
    <x v="3283"/>
    <d v="2016-04-30T17:36:1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x v="6"/>
    <x v="15"/>
    <n v="1"/>
    <n v="68.965517241379317"/>
    <x v="3284"/>
    <d v="2016-05-21T03:59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x v="6"/>
    <x v="15"/>
    <n v="1.6"/>
    <n v="40"/>
    <x v="3285"/>
    <d v="2016-04-21T22:36:48"/>
  </r>
  <r>
    <n v="1717"/>
    <s v="Shift Records A New EP!"/>
    <s v="Our first record created to reach, inspire, and ultimately express the love of Jesus to our generation."/>
    <n v="3265"/>
    <n v="1395"/>
    <x v="1"/>
    <x v="0"/>
    <x v="0"/>
    <n v="1461211200"/>
    <n v="1459467238"/>
    <b v="0"/>
    <n v="41"/>
    <b v="0"/>
    <x v="1"/>
    <x v="33"/>
    <n v="0.43"/>
    <n v="34.024390243902438"/>
    <x v="3286"/>
    <d v="2016-04-21T04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3"/>
    <x v="4"/>
    <n v="1461235478"/>
    <n v="1459507478"/>
    <b v="0"/>
    <n v="0"/>
    <b v="0"/>
    <x v="2"/>
    <x v="35"/>
    <n v="0"/>
    <n v="0"/>
    <x v="3287"/>
    <d v="2016-04-21T10:44:3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x v="0"/>
    <n v="1462112318"/>
    <n v="1459520318"/>
    <b v="0"/>
    <n v="4"/>
    <b v="0"/>
    <x v="6"/>
    <x v="15"/>
    <n v="0.34"/>
    <n v="63"/>
    <x v="3288"/>
    <d v="2016-05-01T14:18:38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x v="0"/>
    <x v="22"/>
    <n v="1"/>
    <n v="320.44943820224717"/>
    <x v="3289"/>
    <d v="2016-05-13T0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x v="6"/>
    <x v="15"/>
    <n v="1.36"/>
    <n v="15.148518518518518"/>
    <x v="3290"/>
    <d v="2016-05-31T16:33:1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x v="6"/>
    <x v="15"/>
    <n v="1.1000000000000001"/>
    <n v="92.037815126050418"/>
    <x v="3291"/>
    <d v="2016-05-01T17:55:5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x v="1"/>
    <x v="12"/>
    <n v="1.4"/>
    <n v="53.75"/>
    <x v="3292"/>
    <d v="2016-05-31T21:14:3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x v="6"/>
    <x v="15"/>
    <n v="3.39"/>
    <n v="62.586956521739133"/>
    <x v="3293"/>
    <d v="2016-04-29T21:00:00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x v="6"/>
    <x v="15"/>
    <n v="1.05"/>
    <n v="40.9375"/>
    <x v="3294"/>
    <d v="2016-05-02T21:26:38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x v="6"/>
    <x v="15"/>
    <n v="1.31"/>
    <n v="50.46153846153846"/>
    <x v="3295"/>
    <d v="2016-05-04T03:59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12"/>
    <x v="4"/>
    <n v="1461535140"/>
    <n v="1459716480"/>
    <b v="0"/>
    <n v="1"/>
    <b v="0"/>
    <x v="2"/>
    <x v="35"/>
    <n v="0.01"/>
    <n v="15"/>
    <x v="3296"/>
    <d v="2016-04-24T21:59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x v="0"/>
    <n v="1462402850"/>
    <n v="1459810850"/>
    <b v="0"/>
    <n v="20"/>
    <b v="0"/>
    <x v="6"/>
    <x v="13"/>
    <n v="0.17"/>
    <n v="66.099999999999994"/>
    <x v="3297"/>
    <d v="2016-05-04T23:00:50"/>
  </r>
  <r>
    <n v="2875"/>
    <s v="Right Tracey!"/>
    <s v="Play about Tracey a gay man trapped in his room by his Bible thumping mother. He finds love but the room can not keep the love alive."/>
    <n v="20000"/>
    <n v="7"/>
    <x v="1"/>
    <x v="0"/>
    <x v="0"/>
    <n v="1462417493"/>
    <n v="1459825493"/>
    <b v="0"/>
    <n v="3"/>
    <b v="0"/>
    <x v="6"/>
    <x v="15"/>
    <n v="0"/>
    <n v="2.3333333333333335"/>
    <x v="3298"/>
    <d v="2016-05-05T03:04:53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x v="6"/>
    <x v="13"/>
    <n v="1.06"/>
    <n v="70.666666666666671"/>
    <x v="3299"/>
    <d v="2016-05-05T04:02:4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x v="6"/>
    <x v="15"/>
    <n v="1.03"/>
    <n v="49.545505617977533"/>
    <x v="3300"/>
    <d v="2016-05-04T23:00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x v="1"/>
    <x v="1"/>
    <n v="1.03"/>
    <n v="65.38095238095238"/>
    <x v="3301"/>
    <d v="2016-05-05T13:01:4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x v="6"/>
    <x v="13"/>
    <n v="1.04"/>
    <n v="125.97972972972973"/>
    <x v="3302"/>
    <d v="2016-05-03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x v="6"/>
    <x v="15"/>
    <n v="1.1000000000000001"/>
    <n v="49.438202247191015"/>
    <x v="3303"/>
    <d v="2016-05-06T07:17:21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x v="6"/>
    <x v="15"/>
    <n v="1"/>
    <n v="69.822784810126578"/>
    <x v="3304"/>
    <d v="2016-04-30T03:5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x v="6"/>
    <x v="15"/>
    <n v="1.0900000000000001"/>
    <n v="65.102564102564102"/>
    <x v="3305"/>
    <d v="2016-05-06T14:35:58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x v="3"/>
    <x v="7"/>
    <n v="1.03"/>
    <n v="205"/>
    <x v="3306"/>
    <d v="2016-05-06T19:49:42"/>
  </r>
  <r>
    <n v="2361"/>
    <s v="Lemme Grab it (Canceled)"/>
    <s v="A website for email/sms alerts of your personal selection, comparison of prices,consolidated database, best deals around for clothing."/>
    <n v="200"/>
    <n v="0"/>
    <x v="2"/>
    <x v="2"/>
    <x v="2"/>
    <n v="1462053600"/>
    <n v="1459975008"/>
    <b v="0"/>
    <n v="0"/>
    <b v="0"/>
    <x v="3"/>
    <x v="37"/>
    <n v="0"/>
    <n v="0"/>
    <x v="3307"/>
    <d v="2016-04-30T22:00:00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x v="6"/>
    <x v="15"/>
    <n v="1"/>
    <n v="22.222222222222221"/>
    <x v="3308"/>
    <d v="2016-04-17T23:30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x v="1"/>
    <n v="1462539840"/>
    <n v="1460034594"/>
    <b v="0"/>
    <n v="13"/>
    <b v="0"/>
    <x v="6"/>
    <x v="15"/>
    <n v="0.1"/>
    <n v="37.53846153846154"/>
    <x v="3309"/>
    <d v="2016-05-06T13:04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x v="3"/>
    <x v="7"/>
    <n v="1.1100000000000001"/>
    <n v="226.20857142857142"/>
    <x v="3310"/>
    <d v="2016-05-07T13:57:1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x v="4"/>
    <x v="19"/>
    <n v="5.03"/>
    <n v="68.625"/>
    <x v="3311"/>
    <d v="2016-04-21T22:00:00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x v="4"/>
    <x v="19"/>
    <n v="2.87"/>
    <n v="41.782287822878232"/>
    <x v="3312"/>
    <d v="2016-05-07T22:50:5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x v="6"/>
    <x v="15"/>
    <n v="1.01"/>
    <n v="24.545454545454547"/>
    <x v="3313"/>
    <d v="2016-05-08T08:59:26"/>
  </r>
  <r>
    <n v="1174"/>
    <s v="Give The Black Burro a Stable Stable"/>
    <s v="Help me purchase a parking space to be the Burro's permanant home, I need your help to raise $15,000!"/>
    <n v="15000"/>
    <n v="886"/>
    <x v="1"/>
    <x v="0"/>
    <x v="0"/>
    <n v="1462738327"/>
    <n v="1460146327"/>
    <b v="0"/>
    <n v="19"/>
    <b v="0"/>
    <x v="7"/>
    <x v="27"/>
    <n v="0.06"/>
    <n v="46.631578947368418"/>
    <x v="3314"/>
    <d v="2016-05-08T20:12:07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x v="0"/>
    <x v="22"/>
    <n v="1"/>
    <n v="291.79333333333335"/>
    <x v="3315"/>
    <d v="2016-04-15T2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x v="0"/>
    <n v="1462766400"/>
    <n v="1460219110"/>
    <b v="0"/>
    <n v="37"/>
    <b v="0"/>
    <x v="6"/>
    <x v="15"/>
    <n v="0.78"/>
    <n v="105.54054054054055"/>
    <x v="3316"/>
    <d v="2016-05-09T04:00:00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x v="4"/>
    <x v="19"/>
    <n v="3.2"/>
    <n v="24.762886597938145"/>
    <x v="3317"/>
    <d v="2016-04-27T02:00:00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x v="0"/>
    <n v="1462834191"/>
    <n v="1460242191"/>
    <b v="0"/>
    <n v="0"/>
    <b v="0"/>
    <x v="6"/>
    <x v="29"/>
    <n v="0"/>
    <n v="0"/>
    <x v="3318"/>
    <d v="2016-05-09T22:49:5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x v="0"/>
    <n v="1465521306"/>
    <n v="1460337306"/>
    <b v="0"/>
    <n v="0"/>
    <b v="0"/>
    <x v="1"/>
    <x v="33"/>
    <n v="0"/>
    <n v="0"/>
    <x v="3319"/>
    <d v="2016-06-10T01:15:0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x v="1"/>
    <n v="1463050034"/>
    <n v="1460458034"/>
    <b v="0"/>
    <n v="7"/>
    <b v="0"/>
    <x v="5"/>
    <x v="40"/>
    <n v="0.13"/>
    <n v="14.428571428571429"/>
    <x v="3320"/>
    <d v="2016-05-12T10:47:14"/>
  </r>
  <r>
    <n v="2063"/>
    <s v="Up to 4 axis Beaglebone black based CNC control"/>
    <s v="Build a professional grade Linux CNC control with Beaglebone black and our CNC cape."/>
    <n v="4000"/>
    <n v="5922"/>
    <x v="0"/>
    <x v="10"/>
    <x v="4"/>
    <n v="1463333701"/>
    <n v="1460482501"/>
    <b v="0"/>
    <n v="49"/>
    <b v="1"/>
    <x v="3"/>
    <x v="7"/>
    <n v="1.48"/>
    <n v="120.85714285714286"/>
    <x v="3321"/>
    <d v="2016-05-15T17:35:0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x v="6"/>
    <x v="15"/>
    <n v="1.23"/>
    <n v="71.242774566473983"/>
    <x v="3322"/>
    <d v="2016-05-13T00:10:08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x v="0"/>
    <x v="0"/>
    <n v="1.08"/>
    <n v="145.04301075268816"/>
    <x v="3323"/>
    <d v="2016-05-13T13:40:48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x v="3"/>
    <x v="7"/>
    <n v="8"/>
    <n v="188.50671378091872"/>
    <x v="3324"/>
    <d v="2016-06-06T17:02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x v="6"/>
    <x v="15"/>
    <n v="3.02"/>
    <n v="252.01666666666668"/>
    <x v="3325"/>
    <d v="2016-05-13T19:04: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3"/>
    <x v="3"/>
    <n v="1463239108"/>
    <n v="1460647108"/>
    <b v="0"/>
    <n v="3"/>
    <b v="0"/>
    <x v="3"/>
    <x v="37"/>
    <n v="0"/>
    <n v="116.66666666666667"/>
    <x v="3326"/>
    <d v="2016-05-14T15:18:28"/>
  </r>
  <r>
    <n v="2773"/>
    <s v="The Boat That Couldn't Float"/>
    <s v="Parents know the pain of rereading bad bedtime stories. I want to write stories that all ages will enjoy"/>
    <n v="530"/>
    <n v="1"/>
    <x v="1"/>
    <x v="2"/>
    <x v="2"/>
    <n v="1461530721"/>
    <n v="1460666721"/>
    <b v="0"/>
    <n v="1"/>
    <b v="0"/>
    <x v="2"/>
    <x v="18"/>
    <n v="0"/>
    <n v="1"/>
    <x v="3327"/>
    <d v="2016-04-24T20:45:2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x v="6"/>
    <x v="15"/>
    <n v="1.07"/>
    <n v="53.339999999999996"/>
    <x v="3328"/>
    <d v="2016-05-15T01:22:19"/>
  </r>
  <r>
    <n v="4102"/>
    <s v="4th Wall Theatre Project"/>
    <s v="Local Community theater to get up and running in the Idaho Falls area. Something new, something different!"/>
    <n v="500"/>
    <n v="137"/>
    <x v="1"/>
    <x v="0"/>
    <x v="0"/>
    <n v="1463343673"/>
    <n v="1460751673"/>
    <b v="0"/>
    <n v="6"/>
    <b v="0"/>
    <x v="6"/>
    <x v="15"/>
    <n v="0.27"/>
    <n v="22.833333333333332"/>
    <x v="3329"/>
    <d v="2016-05-15T20:21:1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x v="6"/>
    <x v="15"/>
    <n v="1.8"/>
    <n v="12"/>
    <x v="3330"/>
    <d v="2016-05-10T21:00:0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x v="0"/>
    <n v="1463619388"/>
    <n v="1461027388"/>
    <b v="0"/>
    <n v="1"/>
    <b v="0"/>
    <x v="6"/>
    <x v="15"/>
    <n v="0"/>
    <n v="25"/>
    <x v="3331"/>
    <d v="2016-05-19T00:56:28"/>
  </r>
  <r>
    <n v="1103"/>
    <s v="The Morgue"/>
    <s v="&quot;I go to work... I classify the bodies and store them accordingly... Sometimes I here noises... Other times is see her..."/>
    <n v="15000"/>
    <n v="243"/>
    <x v="1"/>
    <x v="0"/>
    <x v="0"/>
    <n v="1466227190"/>
    <n v="1461043190"/>
    <b v="0"/>
    <n v="15"/>
    <b v="0"/>
    <x v="4"/>
    <x v="9"/>
    <n v="0.02"/>
    <n v="16.2"/>
    <x v="3332"/>
    <d v="2016-06-18T05:19:5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3"/>
    <x v="4"/>
    <n v="1464939520"/>
    <n v="1461051520"/>
    <b v="0"/>
    <n v="1"/>
    <b v="0"/>
    <x v="2"/>
    <x v="35"/>
    <n v="0"/>
    <n v="1"/>
    <x v="3333"/>
    <d v="2016-06-03T07:38:4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x v="6"/>
    <x v="15"/>
    <n v="3.15"/>
    <n v="35.795454545454547"/>
    <x v="3334"/>
    <d v="2016-05-02T23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x v="6"/>
    <x v="15"/>
    <n v="1.08"/>
    <n v="72"/>
    <x v="3335"/>
    <d v="2016-05-10T11:10:48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0"/>
    <x v="4"/>
    <n v="1463232936"/>
    <n v="1461072936"/>
    <b v="0"/>
    <n v="18"/>
    <b v="0"/>
    <x v="4"/>
    <x v="9"/>
    <n v="0.03"/>
    <n v="37.666666666666664"/>
    <x v="3336"/>
    <d v="2016-05-14T13:35:3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x v="0"/>
    <x v="0"/>
    <n v="1.07"/>
    <n v="66.70405357142856"/>
    <x v="3337"/>
    <d v="2016-05-19T15:02:4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x v="6"/>
    <x v="15"/>
    <n v="1.1399999999999999"/>
    <n v="119.17633928571429"/>
    <x v="3338"/>
    <d v="2016-05-14T03:59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x v="6"/>
    <x v="15"/>
    <n v="1.26"/>
    <n v="17.527777777777779"/>
    <x v="3339"/>
    <d v="2016-05-20T11:31:00"/>
  </r>
  <r>
    <n v="951"/>
    <s v="Smart Harness"/>
    <s v="Revolutionizing the way we walk our dogs!"/>
    <n v="50000"/>
    <n v="19195"/>
    <x v="1"/>
    <x v="0"/>
    <x v="0"/>
    <n v="1465054872"/>
    <n v="1461166872"/>
    <b v="0"/>
    <n v="121"/>
    <b v="0"/>
    <x v="3"/>
    <x v="25"/>
    <n v="0.38"/>
    <n v="158.63636363636363"/>
    <x v="3340"/>
    <d v="2016-06-04T15:41:12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x v="0"/>
    <n v="1466363576"/>
    <n v="1461179576"/>
    <b v="0"/>
    <n v="9"/>
    <b v="0"/>
    <x v="6"/>
    <x v="15"/>
    <n v="7.0000000000000007E-2"/>
    <n v="29.555555555555557"/>
    <x v="3341"/>
    <d v="2016-06-19T19:12:5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x v="0"/>
    <n v="1463821338"/>
    <n v="1461229338"/>
    <b v="0"/>
    <n v="17"/>
    <b v="0"/>
    <x v="3"/>
    <x v="25"/>
    <n v="0.04"/>
    <n v="65.17647058823529"/>
    <x v="3342"/>
    <d v="2016-05-21T09:02:18"/>
  </r>
  <r>
    <n v="223"/>
    <s v="The Pass"/>
    <s v="An old man, a U.S Marine Corps veteran remembers his combat experience in the battle of Toktong Pass 1950, during the Korean War."/>
    <n v="1500000"/>
    <n v="0"/>
    <x v="1"/>
    <x v="0"/>
    <x v="0"/>
    <n v="1463879100"/>
    <n v="1461287350"/>
    <b v="0"/>
    <n v="0"/>
    <b v="0"/>
    <x v="0"/>
    <x v="34"/>
    <n v="0"/>
    <n v="0"/>
    <x v="3343"/>
    <d v="2016-05-22T01:05:0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x v="6"/>
    <x v="15"/>
    <n v="1"/>
    <n v="117.88235294117646"/>
    <x v="3344"/>
    <d v="2016-05-16T10:26:05"/>
  </r>
  <r>
    <n v="2676"/>
    <s v="Toronto VR Co-Op"/>
    <s v="Our aim is to provide high-end equipment and space for Toronto coders, filmmakers, and artists to develop cutting-edge VR content."/>
    <n v="2100"/>
    <n v="1058"/>
    <x v="1"/>
    <x v="2"/>
    <x v="2"/>
    <n v="1463929174"/>
    <n v="1461337174"/>
    <b v="0"/>
    <n v="9"/>
    <b v="0"/>
    <x v="3"/>
    <x v="24"/>
    <n v="0.5"/>
    <n v="117.55555555555556"/>
    <x v="3345"/>
    <d v="2016-05-22T14:59:3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x v="6"/>
    <x v="15"/>
    <n v="1.1299999999999999"/>
    <n v="49.05797101449275"/>
    <x v="3346"/>
    <d v="2016-04-29T06:59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x v="6"/>
    <x v="15"/>
    <n v="1.35"/>
    <n v="168.75"/>
    <x v="3347"/>
    <d v="2016-06-01T18:5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x v="0"/>
    <n v="1465243740"/>
    <n v="1461438495"/>
    <b v="0"/>
    <n v="0"/>
    <b v="0"/>
    <x v="8"/>
    <x v="39"/>
    <n v="0"/>
    <n v="0"/>
    <x v="3348"/>
    <d v="2016-06-06T20:0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x v="6"/>
    <x v="15"/>
    <n v="1.19"/>
    <n v="108.59090909090909"/>
    <x v="3349"/>
    <d v="2016-05-08T21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x v="5"/>
    <x v="11"/>
    <n v="1.32"/>
    <n v="48.154545454545456"/>
    <x v="3350"/>
    <d v="2016-05-23T22:00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x v="0"/>
    <n v="1464190158"/>
    <n v="1461598158"/>
    <b v="0"/>
    <n v="0"/>
    <b v="0"/>
    <x v="2"/>
    <x v="35"/>
    <n v="0"/>
    <n v="0"/>
    <x v="3351"/>
    <d v="2016-05-25T15:29:18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x v="0"/>
    <x v="10"/>
    <n v="1.07"/>
    <n v="39.383333333333333"/>
    <x v="3352"/>
    <d v="2016-05-14T00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x v="7"/>
    <x v="26"/>
    <n v="1.0900000000000001"/>
    <n v="53.409836065573771"/>
    <x v="3353"/>
    <d v="2016-05-25T18:06: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3"/>
    <x v="4"/>
    <n v="1464285463"/>
    <n v="1461693463"/>
    <b v="0"/>
    <n v="1"/>
    <b v="0"/>
    <x v="2"/>
    <x v="35"/>
    <n v="0"/>
    <n v="1"/>
    <x v="3354"/>
    <d v="2016-05-26T17:57:4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x v="6"/>
    <x v="29"/>
    <n v="1.1100000000000001"/>
    <n v="93.774647887323937"/>
    <x v="3355"/>
    <d v="2016-05-27T00:54:35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x v="6"/>
    <x v="15"/>
    <n v="3.3"/>
    <n v="43.421052631578945"/>
    <x v="3356"/>
    <d v="2016-05-31T11:00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x v="0"/>
    <n v="1463600945"/>
    <n v="1461786545"/>
    <b v="0"/>
    <n v="0"/>
    <b v="0"/>
    <x v="7"/>
    <x v="27"/>
    <n v="0"/>
    <n v="0"/>
    <x v="3357"/>
    <d v="2016-05-18T19:49:05"/>
  </r>
  <r>
    <n v="464"/>
    <s v="PokÃ©Movie - A PokÃ©monâ„¢ school project"/>
    <s v="We are three students that want to make a short PokÃ©mon movie as a school project!"/>
    <n v="1010"/>
    <n v="1"/>
    <x v="1"/>
    <x v="10"/>
    <x v="4"/>
    <n v="1463602935"/>
    <n v="1461874935"/>
    <b v="0"/>
    <n v="1"/>
    <b v="0"/>
    <x v="0"/>
    <x v="2"/>
    <n v="0"/>
    <n v="1"/>
    <x v="3358"/>
    <d v="2016-05-18T20:22:15"/>
  </r>
  <r>
    <n v="2431"/>
    <s v="Murphy's good eatin'"/>
    <s v="Go to Colorado and run a food truck with homemade food of all kinds."/>
    <n v="100000"/>
    <n v="2"/>
    <x v="1"/>
    <x v="0"/>
    <x v="0"/>
    <n v="1467080613"/>
    <n v="1461896613"/>
    <b v="0"/>
    <n v="2"/>
    <b v="0"/>
    <x v="7"/>
    <x v="27"/>
    <n v="0"/>
    <n v="1"/>
    <x v="3359"/>
    <d v="2016-06-28T02:23:3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x v="6"/>
    <x v="15"/>
    <n v="1.26"/>
    <n v="147.33333333333334"/>
    <x v="3360"/>
    <d v="2016-05-10T11:17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x v="0"/>
    <n v="1467132185"/>
    <n v="1461948185"/>
    <b v="0"/>
    <n v="24"/>
    <b v="0"/>
    <x v="3"/>
    <x v="25"/>
    <n v="0.03"/>
    <n v="108.625"/>
    <x v="3361"/>
    <d v="2016-06-28T16:43:05"/>
  </r>
  <r>
    <n v="631"/>
    <s v="Brevity: A Powerful Online Publishing Software! (Canceled)"/>
    <s v="A Powerful Multimedia-Rich Software that aims at making online publishing very simple."/>
    <n v="50000"/>
    <n v="690"/>
    <x v="2"/>
    <x v="2"/>
    <x v="2"/>
    <n v="1464460329"/>
    <n v="1461954729"/>
    <b v="0"/>
    <n v="9"/>
    <b v="0"/>
    <x v="3"/>
    <x v="37"/>
    <n v="0.01"/>
    <n v="76.666666666666671"/>
    <x v="3362"/>
    <d v="2016-05-28T18:32:0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x v="6"/>
    <x v="15"/>
    <n v="1.07"/>
    <n v="62.666666666666664"/>
    <x v="3363"/>
    <d v="2016-06-06T02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x v="0"/>
    <n v="1467312306"/>
    <n v="1462128306"/>
    <b v="0"/>
    <n v="0"/>
    <b v="0"/>
    <x v="3"/>
    <x v="25"/>
    <n v="0"/>
    <n v="0"/>
    <x v="3364"/>
    <d v="2016-06-30T18:45:06"/>
  </r>
  <r>
    <n v="133"/>
    <s v="Demon Women from outer space (Canceled)"/>
    <s v="Invasion from outer space sights, to weird to imagine destruction too monstrous to escape"/>
    <n v="71764"/>
    <n v="0"/>
    <x v="2"/>
    <x v="0"/>
    <x v="0"/>
    <n v="1464715860"/>
    <n v="1462130584"/>
    <b v="0"/>
    <n v="0"/>
    <b v="0"/>
    <x v="0"/>
    <x v="31"/>
    <n v="0"/>
    <n v="0"/>
    <x v="3365"/>
    <d v="2016-05-31T17:31:0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x v="6"/>
    <x v="15"/>
    <n v="1.04"/>
    <n v="145"/>
    <x v="3366"/>
    <d v="2016-05-31T22:08:57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x v="6"/>
    <x v="15"/>
    <n v="1.0900000000000001"/>
    <n v="29.258076923076924"/>
    <x v="3367"/>
    <d v="2016-06-01T17:12:49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x v="0"/>
    <n v="1465790400"/>
    <n v="1462210950"/>
    <b v="0"/>
    <n v="0"/>
    <b v="0"/>
    <x v="6"/>
    <x v="15"/>
    <n v="0"/>
    <n v="0"/>
    <x v="3368"/>
    <d v="2016-06-13T04:00:00"/>
  </r>
  <r>
    <n v="3915"/>
    <s v="Hardcross"/>
    <s v="Following the enormous success of Hardcross, we are looking for new ways to bring this wonderful play to a wider audience."/>
    <n v="1500"/>
    <n v="5"/>
    <x v="1"/>
    <x v="1"/>
    <x v="1"/>
    <n v="1464824309"/>
    <n v="1462232309"/>
    <b v="0"/>
    <n v="1"/>
    <b v="0"/>
    <x v="6"/>
    <x v="15"/>
    <n v="0"/>
    <n v="5"/>
    <x v="3369"/>
    <d v="2016-06-01T23:38:2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x v="5"/>
    <x v="11"/>
    <n v="1.07"/>
    <n v="170.44680851063831"/>
    <x v="3370"/>
    <d v="2016-06-07T04:01:3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x v="6"/>
    <x v="15"/>
    <n v="1.75"/>
    <n v="48.703703703703702"/>
    <x v="3371"/>
    <d v="2016-06-10T03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x v="1"/>
    <n v="1464872848"/>
    <n v="1462280848"/>
    <b v="0"/>
    <n v="11"/>
    <b v="0"/>
    <x v="6"/>
    <x v="15"/>
    <n v="0.32"/>
    <n v="29.09090909090909"/>
    <x v="3372"/>
    <d v="2016-06-02T13:07:28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x v="6"/>
    <x v="15"/>
    <n v="1.4"/>
    <n v="23.333333333333332"/>
    <x v="3373"/>
    <d v="2016-05-15T23:00:00"/>
  </r>
  <r>
    <n v="1780"/>
    <s v="Native Nation"/>
    <s v="It is time to recognize and give to the indigenus groups the credit they deserve. It is time to understand where we come from."/>
    <n v="30000"/>
    <n v="11923"/>
    <x v="1"/>
    <x v="0"/>
    <x v="0"/>
    <n v="1467469510"/>
    <n v="1462285510"/>
    <b v="1"/>
    <n v="152"/>
    <b v="0"/>
    <x v="5"/>
    <x v="11"/>
    <n v="0.4"/>
    <n v="78.440789473684205"/>
    <x v="3374"/>
    <d v="2016-07-02T14:25:1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x v="6"/>
    <x v="29"/>
    <n v="1.46"/>
    <n v="38.421052631578945"/>
    <x v="3375"/>
    <d v="2016-05-18T00:00:00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x v="3"/>
    <x v="21"/>
    <n v="1.37"/>
    <n v="34.904761904761905"/>
    <x v="3376"/>
    <d v="2016-05-29T01:28:59"/>
  </r>
  <r>
    <n v="3916"/>
    <s v="Final exam"/>
    <s v="We're a small group of University students who need a little help making our final exam production the best product possible."/>
    <n v="2000"/>
    <n v="0"/>
    <x v="1"/>
    <x v="6"/>
    <x v="6"/>
    <n v="1464952752"/>
    <n v="1462360752"/>
    <b v="0"/>
    <n v="0"/>
    <b v="0"/>
    <x v="6"/>
    <x v="15"/>
    <n v="0"/>
    <n v="0"/>
    <x v="3377"/>
    <d v="2016-06-03T11:19:12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x v="6"/>
    <x v="15"/>
    <n v="1.1499999999999999"/>
    <n v="184.67741935483872"/>
    <x v="3378"/>
    <d v="2016-06-03T13:31: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x v="6"/>
    <x v="15"/>
    <n v="1.2"/>
    <n v="104.56521739130434"/>
    <x v="3379"/>
    <d v="2016-06-03T16:3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x v="6"/>
    <x v="15"/>
    <n v="1.07"/>
    <n v="35.039473684210527"/>
    <x v="3380"/>
    <d v="2016-06-02T10:25:18"/>
  </r>
  <r>
    <n v="4098"/>
    <s v="Life is simple"/>
    <s v="Community Youth play, written by and performed by the youth about finding joy in the simple things in life"/>
    <n v="75000"/>
    <n v="0"/>
    <x v="1"/>
    <x v="0"/>
    <x v="0"/>
    <n v="1465060797"/>
    <n v="1462468797"/>
    <b v="0"/>
    <n v="0"/>
    <b v="0"/>
    <x v="6"/>
    <x v="15"/>
    <n v="0"/>
    <n v="0"/>
    <x v="3381"/>
    <d v="2016-06-04T17:19: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x v="7"/>
    <x v="26"/>
    <n v="1.1000000000000001"/>
    <n v="68.862499999999997"/>
    <x v="3382"/>
    <d v="2016-06-09T19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x v="6"/>
    <x v="29"/>
    <n v="1.03"/>
    <n v="47.574074074074076"/>
    <x v="3383"/>
    <d v="2016-06-04T22:57:3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x v="6"/>
    <x v="15"/>
    <n v="1.08"/>
    <n v="76.8"/>
    <x v="3384"/>
    <d v="2016-07-01T23:00:00"/>
  </r>
  <r>
    <n v="1129"/>
    <s v="Angry words with Friends"/>
    <s v="This app will provide you with the ability to use your most favorite profanities while playing a game with your friends."/>
    <n v="20000"/>
    <n v="21"/>
    <x v="1"/>
    <x v="0"/>
    <x v="0"/>
    <n v="1465107693"/>
    <n v="1462515693"/>
    <b v="0"/>
    <n v="2"/>
    <b v="0"/>
    <x v="4"/>
    <x v="28"/>
    <n v="0"/>
    <n v="10.5"/>
    <x v="3385"/>
    <d v="2016-06-05T06:21:33"/>
  </r>
  <r>
    <n v="3115"/>
    <s v="spoken word pop-up:"/>
    <s v="We are creating a mobile community devoted to the spreading and sharing of spoken word and other kinds of storytelling."/>
    <n v="10000"/>
    <n v="300"/>
    <x v="1"/>
    <x v="7"/>
    <x v="7"/>
    <n v="1465123427"/>
    <n v="1462531427"/>
    <b v="0"/>
    <n v="1"/>
    <b v="0"/>
    <x v="6"/>
    <x v="13"/>
    <n v="0.03"/>
    <n v="300"/>
    <x v="3386"/>
    <d v="2016-06-05T10:43:4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3"/>
    <x v="4"/>
    <n v="1465130532"/>
    <n v="1462538532"/>
    <b v="0"/>
    <n v="1"/>
    <b v="0"/>
    <x v="3"/>
    <x v="25"/>
    <n v="0.01"/>
    <n v="199"/>
    <x v="3387"/>
    <d v="2016-06-05T12:42:1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x v="4"/>
    <x v="19"/>
    <n v="1.8"/>
    <n v="24.274157303370785"/>
    <x v="3388"/>
    <d v="2016-05-23T03:00:0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x v="0"/>
    <x v="22"/>
    <n v="1.29"/>
    <n v="128.95348837209303"/>
    <x v="3389"/>
    <d v="2016-05-27T23:15:1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x v="0"/>
    <n v="1465169610"/>
    <n v="1462577610"/>
    <b v="0"/>
    <n v="53"/>
    <b v="0"/>
    <x v="1"/>
    <x v="3"/>
    <n v="0.39"/>
    <n v="147.81132075471697"/>
    <x v="3390"/>
    <d v="2016-06-05T23:33:3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x v="0"/>
    <n v="1464099900"/>
    <n v="1462585315"/>
    <b v="0"/>
    <n v="2"/>
    <b v="0"/>
    <x v="6"/>
    <x v="15"/>
    <n v="0.11"/>
    <n v="40"/>
    <x v="3391"/>
    <d v="2016-05-24T14:25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x v="6"/>
    <x v="15"/>
    <n v="1.01"/>
    <n v="78.518148148148143"/>
    <x v="3392"/>
    <d v="2016-06-14T21:43:0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x v="1"/>
    <n v="1465258325"/>
    <n v="1462666325"/>
    <b v="0"/>
    <n v="0"/>
    <b v="0"/>
    <x v="6"/>
    <x v="13"/>
    <n v="0"/>
    <n v="0"/>
    <x v="3393"/>
    <d v="2016-06-07T00:12:0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x v="1"/>
    <x v="1"/>
    <n v="1.67"/>
    <n v="17.235294117647058"/>
    <x v="3394"/>
    <d v="2016-06-12T05:30:00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x v="0"/>
    <n v="1465333560"/>
    <n v="1462743308"/>
    <b v="0"/>
    <n v="0"/>
    <b v="0"/>
    <x v="7"/>
    <x v="38"/>
    <n v="0"/>
    <n v="0"/>
    <x v="3395"/>
    <d v="2016-06-07T21:06:00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x v="6"/>
    <x v="15"/>
    <n v="1.06"/>
    <n v="61.944444444444443"/>
    <x v="3396"/>
    <d v="2016-06-08T00:57:0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6"/>
    <x v="6"/>
    <n v="1464817320"/>
    <n v="1462806419"/>
    <b v="0"/>
    <n v="20"/>
    <b v="1"/>
    <x v="6"/>
    <x v="15"/>
    <n v="1.1100000000000001"/>
    <n v="110.75"/>
    <x v="3397"/>
    <d v="2016-06-01T21:42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x v="0"/>
    <n v="1465407219"/>
    <n v="1462815219"/>
    <b v="0"/>
    <n v="5"/>
    <b v="0"/>
    <x v="6"/>
    <x v="15"/>
    <n v="0.03"/>
    <n v="52.8"/>
    <x v="3398"/>
    <d v="2016-06-08T17:33:3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x v="6"/>
    <x v="29"/>
    <n v="1"/>
    <n v="55.555555555555557"/>
    <x v="3399"/>
    <d v="2016-05-29T00:36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x v="3"/>
    <x v="7"/>
    <n v="4.95"/>
    <n v="173.57781674704077"/>
    <x v="3400"/>
    <d v="2016-07-08T23:03:3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x v="6"/>
    <x v="15"/>
    <n v="1.0900000000000001"/>
    <n v="81.375"/>
    <x v="3401"/>
    <d v="2016-06-06T07:00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x v="1"/>
    <x v="1"/>
    <n v="1"/>
    <n v="65.868421052631575"/>
    <x v="3402"/>
    <d v="2016-06-06T06:01:0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x v="3"/>
    <x v="7"/>
    <n v="1.25"/>
    <n v="385.03692307692307"/>
    <x v="3403"/>
    <d v="2016-06-11T13:39:3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x v="2"/>
    <x v="14"/>
    <n v="1.3"/>
    <n v="24.421875"/>
    <x v="3404"/>
    <d v="2016-06-11T19:22:5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x v="1"/>
    <x v="1"/>
    <n v="1.25"/>
    <n v="67.729729729729726"/>
    <x v="3405"/>
    <d v="2016-07-11T20:51:0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x v="0"/>
    <n v="1464386640"/>
    <n v="1463090149"/>
    <b v="0"/>
    <n v="1"/>
    <b v="0"/>
    <x v="7"/>
    <x v="27"/>
    <n v="0"/>
    <n v="1"/>
    <x v="3406"/>
    <d v="2016-05-27T22:04:0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x v="1"/>
    <n v="1465720143"/>
    <n v="1463128143"/>
    <b v="0"/>
    <n v="0"/>
    <b v="0"/>
    <x v="3"/>
    <x v="37"/>
    <n v="0"/>
    <n v="0"/>
    <x v="3407"/>
    <d v="2016-06-12T08:29:0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x v="6"/>
    <x v="15"/>
    <n v="1.27"/>
    <n v="22.607142857142858"/>
    <x v="3408"/>
    <d v="2016-06-27T19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x v="6"/>
    <x v="15"/>
    <n v="1.02"/>
    <n v="52.487179487179489"/>
    <x v="3409"/>
    <d v="2016-06-03T21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x v="5"/>
    <x v="11"/>
    <n v="2.5299999999999998"/>
    <n v="121"/>
    <x v="3410"/>
    <d v="2016-06-13T05:59:00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x v="6"/>
    <x v="15"/>
    <n v="2.25"/>
    <n v="75"/>
    <x v="3411"/>
    <d v="2016-05-27T17:46:5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3"/>
    <x v="4"/>
    <n v="1467106895"/>
    <n v="1463218895"/>
    <b v="0"/>
    <n v="96"/>
    <b v="0"/>
    <x v="3"/>
    <x v="25"/>
    <n v="0.26"/>
    <n v="133.25"/>
    <x v="3412"/>
    <d v="2016-06-28T09:41:35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x v="1"/>
    <x v="1"/>
    <n v="1.04"/>
    <n v="32.5"/>
    <x v="3413"/>
    <d v="2016-07-13T19:14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x v="6"/>
    <x v="15"/>
    <n v="1.02"/>
    <n v="106.84210526315789"/>
    <x v="3414"/>
    <d v="2016-06-04T17:42:4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x v="6"/>
    <x v="15"/>
    <n v="1"/>
    <n v="48.437149758454105"/>
    <x v="3415"/>
    <d v="2016-06-20T2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x v="4"/>
    <x v="19"/>
    <n v="6.36"/>
    <n v="94.103550295857985"/>
    <x v="3416"/>
    <d v="2016-06-19T23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x v="5"/>
    <x v="11"/>
    <n v="1.1499999999999999"/>
    <n v="42.481481481481481"/>
    <x v="3417"/>
    <d v="2016-07-14T22:56:3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x v="0"/>
    <n v="1466449140"/>
    <n v="1463392828"/>
    <b v="0"/>
    <n v="96"/>
    <b v="0"/>
    <x v="3"/>
    <x v="25"/>
    <n v="0.83"/>
    <n v="301.93916666666667"/>
    <x v="3418"/>
    <d v="2016-06-20T18:59:00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x v="6"/>
    <x v="15"/>
    <n v="1"/>
    <n v="29.62962962962963"/>
    <x v="3419"/>
    <d v="2016-06-17T14:00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3"/>
    <x v="4"/>
    <n v="1466323800"/>
    <n v="1463418120"/>
    <b v="0"/>
    <n v="310"/>
    <b v="0"/>
    <x v="3"/>
    <x v="25"/>
    <n v="0.28999999999999998"/>
    <n v="84.99677419354839"/>
    <x v="3420"/>
    <d v="2016-06-19T08:10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x v="6"/>
    <x v="15"/>
    <n v="1.1399999999999999"/>
    <n v="64.909090909090907"/>
    <x v="3421"/>
    <d v="2016-06-15T18:14:59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x v="6"/>
    <x v="15"/>
    <n v="1.17"/>
    <n v="44.859538461538463"/>
    <x v="3422"/>
    <d v="2016-06-17T16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x v="0"/>
    <n v="1466204400"/>
    <n v="1463469062"/>
    <b v="0"/>
    <n v="25"/>
    <b v="0"/>
    <x v="3"/>
    <x v="37"/>
    <n v="0.12"/>
    <n v="49.8"/>
    <x v="3423"/>
    <d v="2016-06-17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x v="0"/>
    <x v="0"/>
    <n v="1.07"/>
    <n v="97.356164383561648"/>
    <x v="3424"/>
    <d v="2016-06-17T13:57:14"/>
  </r>
  <r>
    <n v="1149"/>
    <s v="The Floridian Food Truck"/>
    <s v="Bringing culturally diverse Floridian cuisine to the people!"/>
    <n v="50000"/>
    <n v="75"/>
    <x v="1"/>
    <x v="0"/>
    <x v="0"/>
    <n v="1466096566"/>
    <n v="1463504566"/>
    <b v="0"/>
    <n v="2"/>
    <b v="0"/>
    <x v="7"/>
    <x v="27"/>
    <n v="0"/>
    <n v="37.5"/>
    <x v="3425"/>
    <d v="2016-06-16T17:02:46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x v="0"/>
    <x v="0"/>
    <n v="1.03"/>
    <n v="193.04868913857678"/>
    <x v="3426"/>
    <d v="2016-06-15T15:00:00"/>
  </r>
  <r>
    <n v="3981"/>
    <s v="BEIRUT, LADY OF LEBANON"/>
    <s v="A Theatrical Production Celebrating the Lebanese Culture and the Human Spirit in Time of War."/>
    <n v="30000"/>
    <n v="1225"/>
    <x v="1"/>
    <x v="0"/>
    <x v="0"/>
    <n v="1468729149"/>
    <n v="1463545149"/>
    <b v="0"/>
    <n v="7"/>
    <b v="0"/>
    <x v="6"/>
    <x v="15"/>
    <n v="0.04"/>
    <n v="175"/>
    <x v="3427"/>
    <d v="2016-07-17T04:19:0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x v="3"/>
    <x v="21"/>
    <n v="1.07"/>
    <n v="60.965703745743475"/>
    <x v="3428"/>
    <d v="2016-06-17T12:59:5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x v="0"/>
    <x v="22"/>
    <n v="1.6"/>
    <n v="109.78431372549019"/>
    <x v="3429"/>
    <d v="2016-06-23T20:27:00"/>
  </r>
  <r>
    <n v="3117"/>
    <s v="Cowes and The Sea"/>
    <s v="Performing Arts workshops, for young people aged 5 -16, exploring how the sea has shaped Cowes as a settlement."/>
    <n v="1000"/>
    <n v="1"/>
    <x v="1"/>
    <x v="1"/>
    <x v="1"/>
    <n v="1464354720"/>
    <n v="1463648360"/>
    <b v="0"/>
    <n v="1"/>
    <b v="0"/>
    <x v="6"/>
    <x v="13"/>
    <n v="0"/>
    <n v="1"/>
    <x v="3430"/>
    <d v="2016-05-27T13:1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x v="0"/>
    <n v="1466270582"/>
    <n v="1463678582"/>
    <b v="0"/>
    <n v="0"/>
    <b v="0"/>
    <x v="7"/>
    <x v="27"/>
    <n v="0"/>
    <n v="0"/>
    <x v="3431"/>
    <d v="2016-06-18T17:23:02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x v="0"/>
    <n v="1466278339"/>
    <n v="1463686339"/>
    <b v="0"/>
    <n v="5"/>
    <b v="0"/>
    <x v="6"/>
    <x v="15"/>
    <n v="0.13"/>
    <n v="50.2"/>
    <x v="3432"/>
    <d v="2016-06-18T19:32: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x v="1"/>
    <n v="1466323917"/>
    <n v="1463731917"/>
    <b v="0"/>
    <n v="7"/>
    <b v="0"/>
    <x v="7"/>
    <x v="27"/>
    <n v="0.06"/>
    <n v="12.142857142857142"/>
    <x v="3433"/>
    <d v="2016-06-19T08:11:5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x v="0"/>
    <n v="1466346646"/>
    <n v="1463754646"/>
    <b v="0"/>
    <n v="101"/>
    <b v="0"/>
    <x v="3"/>
    <x v="25"/>
    <n v="0.13"/>
    <n v="65"/>
    <x v="3434"/>
    <d v="2016-06-19T14:30:4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x v="6"/>
    <x v="15"/>
    <n v="1"/>
    <n v="119.64285714285714"/>
    <x v="3435"/>
    <d v="2016-06-12T17:00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x v="0"/>
    <n v="1466375521"/>
    <n v="1463783521"/>
    <b v="0"/>
    <n v="1"/>
    <b v="0"/>
    <x v="6"/>
    <x v="15"/>
    <n v="0"/>
    <n v="5"/>
    <x v="3436"/>
    <d v="2016-06-19T22:32:0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x v="6"/>
    <x v="13"/>
    <n v="1"/>
    <n v="35.714285714285715"/>
    <x v="3437"/>
    <d v="2016-06-20T08:41:21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x v="0"/>
    <n v="1465930440"/>
    <n v="1463849116"/>
    <b v="0"/>
    <n v="0"/>
    <b v="0"/>
    <x v="6"/>
    <x v="15"/>
    <n v="0"/>
    <n v="0"/>
    <x v="3438"/>
    <d v="2016-06-14T18:5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x v="6"/>
    <x v="15"/>
    <n v="1.0900000000000001"/>
    <n v="34.408163265306122"/>
    <x v="3439"/>
    <d v="2016-06-02T22:00:00"/>
  </r>
  <r>
    <n v="3324"/>
    <s v="At Swim, Two Boys"/>
    <s v="The play tells the story of Jim and Doyler and their friendship on the brink of Irish independence."/>
    <n v="1500"/>
    <n v="1525"/>
    <x v="0"/>
    <x v="9"/>
    <x v="4"/>
    <n v="1465135190"/>
    <n v="1463925590"/>
    <b v="0"/>
    <n v="10"/>
    <b v="1"/>
    <x v="6"/>
    <x v="15"/>
    <n v="1.02"/>
    <n v="152.5"/>
    <x v="3440"/>
    <d v="2016-06-05T13:59:5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x v="1"/>
    <n v="1469113351"/>
    <n v="1463929351"/>
    <b v="0"/>
    <n v="6"/>
    <b v="0"/>
    <x v="6"/>
    <x v="15"/>
    <n v="0.28999999999999998"/>
    <n v="14.333333333333334"/>
    <x v="3441"/>
    <d v="2016-07-21T15:02:31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x v="6"/>
    <x v="13"/>
    <n v="2.33"/>
    <n v="44.464318398474738"/>
    <x v="3442"/>
    <d v="2016-07-21T16:45:2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x v="6"/>
    <x v="15"/>
    <n v="1.01"/>
    <n v="66.44736842105263"/>
    <x v="3443"/>
    <d v="2016-06-22T01:05:5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x v="6"/>
    <x v="15"/>
    <n v="1.53"/>
    <n v="109.57142857142857"/>
    <x v="3444"/>
    <d v="2016-06-13T17:0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x v="0"/>
    <n v="1468020354"/>
    <n v="1464045954"/>
    <b v="0"/>
    <n v="1"/>
    <b v="0"/>
    <x v="6"/>
    <x v="15"/>
    <n v="0"/>
    <n v="7"/>
    <x v="3445"/>
    <d v="2016-07-08T23:25:5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x v="0"/>
    <n v="1467541545"/>
    <n v="1464085545"/>
    <b v="0"/>
    <n v="1"/>
    <b v="0"/>
    <x v="0"/>
    <x v="31"/>
    <n v="0"/>
    <n v="10"/>
    <x v="3446"/>
    <d v="2016-07-03T10:25:4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x v="1"/>
    <x v="20"/>
    <n v="1.08"/>
    <n v="61.029583333333335"/>
    <x v="3447"/>
    <d v="2016-06-23T16:00: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x v="0"/>
    <n v="1466697983"/>
    <n v="1464105983"/>
    <b v="0"/>
    <n v="99"/>
    <b v="0"/>
    <x v="3"/>
    <x v="30"/>
    <n v="0.43"/>
    <n v="215.95959595959596"/>
    <x v="3448"/>
    <d v="2016-06-23T16:06:23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x v="0"/>
    <n v="1466731740"/>
    <n v="1464139740"/>
    <b v="0"/>
    <n v="0"/>
    <b v="0"/>
    <x v="3"/>
    <x v="37"/>
    <n v="0"/>
    <n v="0"/>
    <x v="3449"/>
    <d v="2016-06-24T01:29:00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x v="0"/>
    <n v="1469325158"/>
    <n v="1464141158"/>
    <b v="0"/>
    <n v="0"/>
    <b v="0"/>
    <x v="6"/>
    <x v="15"/>
    <n v="0"/>
    <n v="0"/>
    <x v="3450"/>
    <d v="2016-07-24T01:52:38"/>
  </r>
  <r>
    <n v="1796"/>
    <s v="Kenema"/>
    <s v="Kenema is a stunning portrait photography book by British Photographer, Peter Dibdin, capturing community life in Kenema, Sierra Leone."/>
    <n v="19000"/>
    <n v="4190"/>
    <x v="1"/>
    <x v="1"/>
    <x v="1"/>
    <n v="1469356366"/>
    <n v="1464172366"/>
    <b v="1"/>
    <n v="86"/>
    <b v="0"/>
    <x v="5"/>
    <x v="11"/>
    <n v="0.22"/>
    <n v="48.720930232558139"/>
    <x v="3451"/>
    <d v="2016-07-24T10:32:46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x v="1"/>
    <x v="1"/>
    <n v="1.03"/>
    <n v="68.01204819277109"/>
    <x v="3452"/>
    <d v="2016-06-25T03:59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2"/>
    <x v="2"/>
    <n v="1466789269"/>
    <n v="1464197269"/>
    <b v="0"/>
    <n v="1"/>
    <b v="0"/>
    <x v="3"/>
    <x v="37"/>
    <n v="0"/>
    <n v="1"/>
    <x v="3453"/>
    <d v="2016-06-24T17:27:49"/>
  </r>
  <r>
    <n v="1211"/>
    <s v="500 Views of Japan"/>
    <s v="From 2010 to 2015, I took over 15 000 photos in Japan. Here's 500 of them. Landscape, city view, people and so much more!"/>
    <n v="1000"/>
    <n v="1011"/>
    <x v="0"/>
    <x v="2"/>
    <x v="2"/>
    <n v="1465505261"/>
    <n v="1464209261"/>
    <b v="0"/>
    <n v="6"/>
    <b v="1"/>
    <x v="5"/>
    <x v="11"/>
    <n v="1.01"/>
    <n v="168.5"/>
    <x v="3454"/>
    <d v="2016-06-09T20:47:4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x v="0"/>
    <x v="22"/>
    <n v="1.01"/>
    <n v="159.82456140350877"/>
    <x v="3455"/>
    <d v="2016-07-05T01:07:47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x v="6"/>
    <x v="15"/>
    <n v="1.23"/>
    <n v="46.125"/>
    <x v="3456"/>
    <d v="2016-06-26T00:04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0"/>
    <x v="4"/>
    <n v="1467128723"/>
    <n v="1464536723"/>
    <b v="0"/>
    <n v="1530"/>
    <b v="1"/>
    <x v="3"/>
    <x v="7"/>
    <n v="3.17"/>
    <n v="259.25424836601309"/>
    <x v="3457"/>
    <d v="2016-06-28T15:45:2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6"/>
    <x v="6"/>
    <n v="1469109600"/>
    <n v="1464586746"/>
    <b v="0"/>
    <n v="19"/>
    <b v="0"/>
    <x v="3"/>
    <x v="25"/>
    <n v="0.06"/>
    <n v="603.52631578947364"/>
    <x v="3458"/>
    <d v="2016-07-21T14:00:00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x v="0"/>
    <n v="1467231614"/>
    <n v="1464639614"/>
    <b v="0"/>
    <n v="6"/>
    <b v="0"/>
    <x v="4"/>
    <x v="9"/>
    <n v="0"/>
    <n v="19.666666666666668"/>
    <x v="3459"/>
    <d v="2016-06-29T20:20: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x v="6"/>
    <x v="15"/>
    <n v="1.02"/>
    <n v="145.65217391304347"/>
    <x v="3460"/>
    <d v="2016-06-22T03:55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3"/>
    <x v="3"/>
    <n v="1465394340"/>
    <n v="1464677986"/>
    <b v="0"/>
    <n v="20"/>
    <b v="1"/>
    <x v="6"/>
    <x v="15"/>
    <n v="2.89"/>
    <n v="43.35"/>
    <x v="3461"/>
    <d v="2016-06-08T13:59:00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x v="6"/>
    <x v="15"/>
    <n v="1.28"/>
    <n v="49.230769230769234"/>
    <x v="3462"/>
    <d v="2016-06-30T15:42: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x v="0"/>
    <n v="1467432000"/>
    <n v="1464763109"/>
    <b v="0"/>
    <n v="50"/>
    <b v="0"/>
    <x v="3"/>
    <x v="25"/>
    <n v="0.22"/>
    <n v="157.46"/>
    <x v="3463"/>
    <d v="2016-07-02T04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x v="6"/>
    <x v="15"/>
    <n v="1.03"/>
    <n v="85.530386740331494"/>
    <x v="3464"/>
    <d v="2016-07-01T08:20:5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2"/>
    <x v="2"/>
    <n v="1467313039"/>
    <n v="1464807439"/>
    <b v="0"/>
    <n v="139"/>
    <b v="1"/>
    <x v="2"/>
    <x v="14"/>
    <n v="3.78"/>
    <n v="40.762589928057551"/>
    <x v="3465"/>
    <d v="2016-06-30T18:57:19"/>
  </r>
  <r>
    <n v="851"/>
    <s v="M.F.Crew, 1er Album &quot;First Ride&quot;"/>
    <s v="Salut, nous c'est M.F.Crew, on a besoin de vous pour produire notre premier album &quot;First Ride&quot; ! :)"/>
    <n v="2000"/>
    <n v="2609"/>
    <x v="0"/>
    <x v="11"/>
    <x v="4"/>
    <n v="1469994300"/>
    <n v="1464815253"/>
    <b v="0"/>
    <n v="70"/>
    <b v="1"/>
    <x v="1"/>
    <x v="23"/>
    <n v="1.3"/>
    <n v="37.271428571428572"/>
    <x v="3466"/>
    <d v="2016-07-31T19:45:00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x v="0"/>
    <n v="1470011780"/>
    <n v="1464827780"/>
    <b v="0"/>
    <n v="1"/>
    <b v="0"/>
    <x v="6"/>
    <x v="13"/>
    <n v="0"/>
    <n v="50"/>
    <x v="3467"/>
    <d v="2016-08-01T00:36:2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x v="6"/>
    <x v="15"/>
    <n v="1.0900000000000001"/>
    <n v="46.05263157894737"/>
    <x v="3468"/>
    <d v="2016-06-16T05:58:0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x v="1"/>
    <x v="1"/>
    <n v="1"/>
    <n v="52.631578947368418"/>
    <x v="3469"/>
    <d v="2016-06-17T04:55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x v="0"/>
    <n v="1467481468"/>
    <n v="1464889468"/>
    <b v="0"/>
    <n v="3"/>
    <b v="0"/>
    <x v="6"/>
    <x v="15"/>
    <n v="0.02"/>
    <n v="163.33333333333334"/>
    <x v="3470"/>
    <d v="2016-07-02T17:44:2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3"/>
    <x v="3"/>
    <n v="1467280800"/>
    <n v="1464921112"/>
    <b v="0"/>
    <n v="81"/>
    <b v="1"/>
    <x v="3"/>
    <x v="21"/>
    <n v="1.58"/>
    <n v="38.987654320987652"/>
    <x v="3471"/>
    <d v="2016-06-30T1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x v="1"/>
    <n v="1467531536"/>
    <n v="1464939536"/>
    <b v="0"/>
    <n v="23"/>
    <b v="0"/>
    <x v="5"/>
    <x v="11"/>
    <n v="0.13"/>
    <n v="37.608695652173914"/>
    <x v="3472"/>
    <d v="2016-07-03T07:38:5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x v="3"/>
    <n v="1468658866"/>
    <n v="1464943666"/>
    <b v="0"/>
    <n v="2"/>
    <b v="0"/>
    <x v="2"/>
    <x v="18"/>
    <n v="0.11"/>
    <n v="52.5"/>
    <x v="3473"/>
    <d v="2016-07-16T08:47:4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x v="6"/>
    <x v="15"/>
    <n v="1.0900000000000001"/>
    <n v="155.95238095238096"/>
    <x v="3474"/>
    <d v="2016-07-10T22:59:00"/>
  </r>
  <r>
    <n v="1420"/>
    <s v="Shakespeare in the Hood - Romeo and Juliet"/>
    <s v="Help me butcher Shakespeare in a satirical fashion."/>
    <n v="110"/>
    <n v="3"/>
    <x v="1"/>
    <x v="0"/>
    <x v="0"/>
    <n v="1467129686"/>
    <n v="1464969686"/>
    <b v="0"/>
    <n v="3"/>
    <b v="0"/>
    <x v="2"/>
    <x v="35"/>
    <n v="0.03"/>
    <n v="1"/>
    <x v="3475"/>
    <d v="2016-06-28T16:01:2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x v="6"/>
    <x v="15"/>
    <n v="1.1200000000000001"/>
    <n v="65.166666666666671"/>
    <x v="3476"/>
    <d v="2016-06-23T18:47:00"/>
  </r>
  <r>
    <n v="1556"/>
    <s v="West Canada - A Coffee Table Book"/>
    <s v="To gather a collection of photographs for a coffee table book that displays the beauty of Canada's west."/>
    <n v="1500"/>
    <n v="677"/>
    <x v="1"/>
    <x v="2"/>
    <x v="2"/>
    <n v="1467603624"/>
    <n v="1465011624"/>
    <b v="0"/>
    <n v="12"/>
    <b v="0"/>
    <x v="5"/>
    <x v="40"/>
    <n v="0.45"/>
    <n v="56.416666666666664"/>
    <x v="3477"/>
    <d v="2016-07-04T03:40:2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x v="0"/>
    <n v="1467647160"/>
    <n v="1465055160"/>
    <b v="0"/>
    <n v="2"/>
    <b v="0"/>
    <x v="3"/>
    <x v="37"/>
    <n v="0.01"/>
    <n v="3"/>
    <x v="3478"/>
    <d v="2016-07-04T15:46:0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x v="1"/>
    <n v="1467752083"/>
    <n v="1465160083"/>
    <b v="0"/>
    <n v="8"/>
    <b v="0"/>
    <x v="0"/>
    <x v="2"/>
    <n v="0.14000000000000001"/>
    <n v="51.875"/>
    <x v="3479"/>
    <d v="2016-07-05T20:54:4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x v="1"/>
    <x v="1"/>
    <n v="1.1000000000000001"/>
    <n v="74.246153846153845"/>
    <x v="3480"/>
    <d v="2016-07-05T20:58:54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x v="0"/>
    <n v="1470355833"/>
    <n v="1465171833"/>
    <b v="0"/>
    <n v="1"/>
    <b v="0"/>
    <x v="2"/>
    <x v="4"/>
    <n v="0"/>
    <n v="5"/>
    <x v="3481"/>
    <d v="2016-08-05T00:10:3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x v="0"/>
    <n v="1469948400"/>
    <n v="1465172024"/>
    <b v="0"/>
    <n v="0"/>
    <b v="0"/>
    <x v="6"/>
    <x v="29"/>
    <n v="0"/>
    <n v="0"/>
    <x v="3482"/>
    <d v="2016-07-31T07:00:00"/>
  </r>
  <r>
    <n v="669"/>
    <s v="Christian DiLusso Watches"/>
    <s v="Beautiful automatic watches, made for every moment._x000a_Sports, business, casual.....it fits every moment of your life."/>
    <n v="200000"/>
    <n v="43015"/>
    <x v="1"/>
    <x v="7"/>
    <x v="7"/>
    <n v="1467817258"/>
    <n v="1465225258"/>
    <b v="0"/>
    <n v="28"/>
    <b v="0"/>
    <x v="3"/>
    <x v="25"/>
    <n v="0.22"/>
    <n v="1536.25"/>
    <x v="3483"/>
    <d v="2016-07-06T15:00:58"/>
  </r>
  <r>
    <n v="190"/>
    <s v="REGIONRAT, the movie"/>
    <s v="Because hope can be a 4 letter word"/>
    <n v="12000"/>
    <n v="50"/>
    <x v="1"/>
    <x v="0"/>
    <x v="0"/>
    <n v="1466091446"/>
    <n v="1465227446"/>
    <b v="0"/>
    <n v="1"/>
    <b v="0"/>
    <x v="0"/>
    <x v="34"/>
    <n v="0"/>
    <n v="50"/>
    <x v="3484"/>
    <d v="2016-06-16T15:37:26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x v="0"/>
    <n v="1468029540"/>
    <n v="1465304483"/>
    <b v="0"/>
    <n v="45"/>
    <b v="0"/>
    <x v="6"/>
    <x v="13"/>
    <n v="0.23"/>
    <n v="130.0888888888889"/>
    <x v="3485"/>
    <d v="2016-07-09T01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x v="0"/>
    <n v="1469199740"/>
    <n v="1465311740"/>
    <b v="0"/>
    <n v="3"/>
    <b v="0"/>
    <x v="3"/>
    <x v="37"/>
    <n v="0.01"/>
    <n v="342"/>
    <x v="3486"/>
    <d v="2016-07-22T15:02:20"/>
  </r>
  <r>
    <n v="1875"/>
    <s v="Claws &amp; Fins"/>
    <s v="Sea opposition of Crab's family and angry fishes. Who is going to win, and who is going to loose ?!"/>
    <n v="10000"/>
    <n v="51"/>
    <x v="1"/>
    <x v="0"/>
    <x v="0"/>
    <n v="1470519308"/>
    <n v="1465335308"/>
    <b v="0"/>
    <n v="3"/>
    <b v="0"/>
    <x v="4"/>
    <x v="28"/>
    <n v="0.01"/>
    <n v="17"/>
    <x v="3487"/>
    <d v="2016-08-06T21:35:0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x v="0"/>
    <n v="1467934937"/>
    <n v="1465342937"/>
    <b v="0"/>
    <n v="3"/>
    <b v="0"/>
    <x v="3"/>
    <x v="37"/>
    <n v="0.01"/>
    <n v="87"/>
    <x v="3488"/>
    <d v="2016-07-07T23:42:17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x v="6"/>
    <x v="15"/>
    <n v="1.5"/>
    <n v="41.666666666666664"/>
    <x v="3489"/>
    <d v="2016-07-15T21:38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x v="0"/>
    <n v="1467694740"/>
    <n v="1465398670"/>
    <b v="1"/>
    <n v="171"/>
    <b v="0"/>
    <x v="3"/>
    <x v="24"/>
    <n v="0.63"/>
    <n v="128.61988304093566"/>
    <x v="3490"/>
    <d v="2016-07-05T04:59:00"/>
  </r>
  <r>
    <n v="1447"/>
    <s v="Indian Language Dictionary"/>
    <s v="I'm creating a dictionary of multiple Indian languages."/>
    <n v="500000"/>
    <n v="75"/>
    <x v="1"/>
    <x v="0"/>
    <x v="0"/>
    <n v="1467999134"/>
    <n v="1465407134"/>
    <b v="0"/>
    <n v="3"/>
    <b v="0"/>
    <x v="2"/>
    <x v="35"/>
    <n v="0"/>
    <n v="25"/>
    <x v="3491"/>
    <d v="2016-07-08T17:32:1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x v="0"/>
    <n v="1467155733"/>
    <n v="1465427733"/>
    <b v="0"/>
    <n v="2"/>
    <b v="0"/>
    <x v="4"/>
    <x v="28"/>
    <n v="0"/>
    <n v="13"/>
    <x v="3492"/>
    <d v="2016-06-28T23:15:33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x v="5"/>
    <x v="11"/>
    <n v="1.08"/>
    <n v="112.79069767441861"/>
    <x v="3493"/>
    <d v="2016-06-29T23:29:55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x v="0"/>
    <n v="1468108198"/>
    <n v="1465516198"/>
    <b v="0"/>
    <n v="348"/>
    <b v="0"/>
    <x v="6"/>
    <x v="13"/>
    <n v="0.68"/>
    <n v="244.80459770114942"/>
    <x v="3494"/>
    <d v="2016-07-09T23:49:58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x v="0"/>
    <n v="1467604800"/>
    <n v="1465533672"/>
    <b v="0"/>
    <n v="10"/>
    <b v="0"/>
    <x v="6"/>
    <x v="15"/>
    <n v="0.2"/>
    <n v="50.4"/>
    <x v="3495"/>
    <d v="2016-07-04T04:00:00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x v="3"/>
    <n v="1468128537"/>
    <n v="1465536537"/>
    <b v="0"/>
    <n v="15"/>
    <b v="0"/>
    <x v="6"/>
    <x v="13"/>
    <n v="0.12"/>
    <n v="2796.6666666666665"/>
    <x v="3496"/>
    <d v="2016-07-10T05:28:5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2"/>
    <x v="2"/>
    <n v="1468193532"/>
    <n v="1465601532"/>
    <b v="0"/>
    <n v="10"/>
    <b v="1"/>
    <x v="6"/>
    <x v="29"/>
    <n v="1.1499999999999999"/>
    <n v="115"/>
    <x v="3497"/>
    <d v="2016-07-10T23:32:1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x v="6"/>
    <x v="15"/>
    <n v="1.71"/>
    <n v="68.25"/>
    <x v="3498"/>
    <d v="2016-07-09T04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x v="0"/>
    <n v="1467398138"/>
    <n v="1465670138"/>
    <b v="0"/>
    <n v="9"/>
    <b v="0"/>
    <x v="3"/>
    <x v="37"/>
    <n v="0.06"/>
    <n v="37.888888888888886"/>
    <x v="3499"/>
    <d v="2016-07-01T18:35:38"/>
  </r>
  <r>
    <n v="171"/>
    <s v="IRL: Gamers Unite"/>
    <s v="Team Mayhem, a local small town gang of gamers who are enlisted   to save the world from the new great evil known as Prowler."/>
    <n v="50000"/>
    <n v="1"/>
    <x v="1"/>
    <x v="0"/>
    <x v="0"/>
    <n v="1470975614"/>
    <n v="1465791614"/>
    <b v="0"/>
    <n v="1"/>
    <b v="0"/>
    <x v="0"/>
    <x v="34"/>
    <n v="0"/>
    <n v="1"/>
    <x v="3500"/>
    <d v="2016-08-12T04:20:14"/>
  </r>
  <r>
    <n v="2150"/>
    <s v="The Unknown Door"/>
    <s v="A pixel styled open world detective game."/>
    <n v="50000"/>
    <n v="405"/>
    <x v="1"/>
    <x v="8"/>
    <x v="8"/>
    <n v="1468392599"/>
    <n v="1465800599"/>
    <b v="0"/>
    <n v="4"/>
    <b v="0"/>
    <x v="4"/>
    <x v="9"/>
    <n v="0.01"/>
    <n v="101.25"/>
    <x v="3501"/>
    <d v="2016-07-13T06:49:59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x v="0"/>
    <n v="1468249760"/>
    <n v="1465830560"/>
    <b v="0"/>
    <n v="10"/>
    <b v="0"/>
    <x v="6"/>
    <x v="15"/>
    <n v="0.86"/>
    <n v="248.5"/>
    <x v="3502"/>
    <d v="2016-07-11T15:09:20"/>
  </r>
  <r>
    <n v="3118"/>
    <s v="Garden Eden, theatre, meeting, culture, music, art"/>
    <s v="a magical place for all kind of people, like a fairytaile in all colours"/>
    <n v="500000"/>
    <n v="1550"/>
    <x v="1"/>
    <x v="7"/>
    <x v="7"/>
    <n v="1467473723"/>
    <n v="1465832123"/>
    <b v="0"/>
    <n v="2"/>
    <b v="0"/>
    <x v="6"/>
    <x v="13"/>
    <n v="0"/>
    <n v="775"/>
    <x v="3503"/>
    <d v="2016-07-02T15:35: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x v="0"/>
    <n v="1468442898"/>
    <n v="1465850898"/>
    <b v="0"/>
    <n v="0"/>
    <b v="0"/>
    <x v="6"/>
    <x v="15"/>
    <n v="0"/>
    <n v="0"/>
    <x v="3504"/>
    <d v="2016-07-13T20:48:1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x v="6"/>
    <x v="13"/>
    <n v="3.19"/>
    <n v="131.37719999999999"/>
    <x v="3505"/>
    <d v="2016-07-13T21:29:42"/>
  </r>
  <r>
    <n v="4056"/>
    <s v="American Pride"/>
    <s v="American Pride is a play centered on the Poetry of one Iraq War veteran, and follows her journey through war and back home."/>
    <n v="1500"/>
    <n v="795"/>
    <x v="1"/>
    <x v="0"/>
    <x v="0"/>
    <n v="1467575940"/>
    <n v="1465856639"/>
    <b v="0"/>
    <n v="9"/>
    <b v="0"/>
    <x v="6"/>
    <x v="15"/>
    <n v="0.53"/>
    <n v="88.333333333333329"/>
    <x v="3506"/>
    <d v="2016-07-03T19:59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x v="6"/>
    <x v="15"/>
    <n v="1.01"/>
    <n v="25.161000000000001"/>
    <x v="3507"/>
    <d v="2016-07-05T01:11:47"/>
  </r>
  <r>
    <n v="1126"/>
    <s v="GAMING TO LEARN"/>
    <s v="Imagine a science class where the teacher walks in a says &quot;Take out your cell phone and play a game.&quot;"/>
    <n v="2000"/>
    <n v="10"/>
    <x v="1"/>
    <x v="0"/>
    <x v="0"/>
    <n v="1468482694"/>
    <n v="1465890694"/>
    <b v="0"/>
    <n v="2"/>
    <b v="0"/>
    <x v="4"/>
    <x v="28"/>
    <n v="0.01"/>
    <n v="5"/>
    <x v="3508"/>
    <d v="2016-07-14T07:51:34"/>
  </r>
  <r>
    <n v="1018"/>
    <s v="Owl (Canceled)"/>
    <s v="Owl is a fitness tracker along with an accompanying iOS app, that is both fun and interactive for children."/>
    <n v="20000"/>
    <n v="621"/>
    <x v="2"/>
    <x v="0"/>
    <x v="0"/>
    <n v="1468496933"/>
    <n v="1465904933"/>
    <b v="0"/>
    <n v="7"/>
    <b v="0"/>
    <x v="3"/>
    <x v="25"/>
    <n v="0.03"/>
    <n v="88.714285714285708"/>
    <x v="3509"/>
    <d v="2016-07-14T11:48:5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x v="0"/>
    <n v="1468513533"/>
    <n v="1465921533"/>
    <b v="0"/>
    <n v="1"/>
    <b v="0"/>
    <x v="3"/>
    <x v="37"/>
    <n v="0"/>
    <n v="1"/>
    <x v="3510"/>
    <d v="2016-07-14T16:25:3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x v="5"/>
    <x v="11"/>
    <n v="1.03"/>
    <n v="148.57377049180329"/>
    <x v="3511"/>
    <d v="2016-07-14T19:25: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x v="6"/>
    <x v="15"/>
    <n v="1.28"/>
    <n v="27.5"/>
    <x v="3512"/>
    <d v="2016-08-13T23:29:1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0"/>
    <x v="4"/>
    <n v="1468565820"/>
    <n v="1465970108"/>
    <b v="0"/>
    <n v="0"/>
    <b v="0"/>
    <x v="3"/>
    <x v="21"/>
    <n v="0"/>
    <n v="0"/>
    <x v="3513"/>
    <d v="2016-07-15T06:57: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x v="5"/>
    <x v="11"/>
    <n v="1.02"/>
    <n v="55.371801801801809"/>
    <x v="3514"/>
    <d v="2016-07-15T14:34:0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x v="6"/>
    <x v="15"/>
    <n v="1.01"/>
    <n v="56.333333333333336"/>
    <x v="3515"/>
    <d v="2016-07-15T19:34:32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x v="0"/>
    <n v="1468615346"/>
    <n v="1466023346"/>
    <b v="0"/>
    <n v="6"/>
    <b v="0"/>
    <x v="7"/>
    <x v="27"/>
    <n v="0.01"/>
    <n v="55.833333333333336"/>
    <x v="3516"/>
    <d v="2016-07-15T20:42:2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x v="6"/>
    <x v="15"/>
    <n v="1.33"/>
    <n v="57.2"/>
    <x v="3517"/>
    <d v="2016-08-01T06:59:00"/>
  </r>
  <r>
    <n v="4087"/>
    <s v="Stage Production &quot;The Nail Shop&quot;"/>
    <s v="Comedy Stage Play"/>
    <n v="9600"/>
    <n v="0"/>
    <x v="1"/>
    <x v="0"/>
    <x v="0"/>
    <n v="1468777786"/>
    <n v="1466185786"/>
    <b v="0"/>
    <n v="0"/>
    <b v="0"/>
    <x v="6"/>
    <x v="15"/>
    <n v="0"/>
    <n v="0"/>
    <x v="3518"/>
    <d v="2016-07-17T17:49:46"/>
  </r>
  <r>
    <n v="3191"/>
    <s v="Decree 770: Europa"/>
    <s v="A brand new musical about the ban of contraception and abortion in Romania and the revolution that ended it all in 1989."/>
    <n v="3750"/>
    <n v="151"/>
    <x v="1"/>
    <x v="0"/>
    <x v="0"/>
    <n v="1471370869"/>
    <n v="1466186869"/>
    <b v="0"/>
    <n v="4"/>
    <b v="0"/>
    <x v="6"/>
    <x v="29"/>
    <n v="0.04"/>
    <n v="37.75"/>
    <x v="3519"/>
    <d v="2016-08-16T18:07:4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x v="1"/>
    <n v="1468349460"/>
    <n v="1466186988"/>
    <b v="0"/>
    <n v="7"/>
    <b v="0"/>
    <x v="3"/>
    <x v="25"/>
    <n v="0.04"/>
    <n v="30.285714285714285"/>
    <x v="3520"/>
    <d v="2016-07-12T18:51:00"/>
  </r>
  <r>
    <n v="1101"/>
    <s v="Strain Wars"/>
    <s v="Different strains of marijuana leafs battling to the death to see which one is the top strain."/>
    <n v="100000"/>
    <n v="41"/>
    <x v="1"/>
    <x v="0"/>
    <x v="0"/>
    <n v="1468519920"/>
    <n v="1466188338"/>
    <b v="0"/>
    <n v="6"/>
    <b v="0"/>
    <x v="4"/>
    <x v="9"/>
    <n v="0"/>
    <n v="6.833333333333333"/>
    <x v="3521"/>
    <d v="2016-07-14T18:12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x v="0"/>
    <n v="1468716180"/>
    <n v="1466205262"/>
    <b v="0"/>
    <n v="12"/>
    <b v="0"/>
    <x v="6"/>
    <x v="15"/>
    <n v="0.16"/>
    <n v="91.833333333333329"/>
    <x v="3522"/>
    <d v="2016-07-17T00:43:00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x v="0"/>
    <x v="10"/>
    <n v="1.19"/>
    <n v="91.230769230769226"/>
    <x v="3523"/>
    <d v="2016-07-18T20:23:4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x v="0"/>
    <n v="1468937681"/>
    <n v="1466345681"/>
    <b v="0"/>
    <n v="5"/>
    <b v="0"/>
    <x v="6"/>
    <x v="15"/>
    <n v="0.01"/>
    <n v="35.4"/>
    <x v="3524"/>
    <d v="2016-07-19T14:14:41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x v="6"/>
    <x v="15"/>
    <n v="1.01"/>
    <n v="51.794871794871796"/>
    <x v="3525"/>
    <d v="2016-07-20T12:02:11"/>
  </r>
  <r>
    <n v="131"/>
    <s v="I (Canceled)"/>
    <s v="I"/>
    <n v="1200"/>
    <n v="0"/>
    <x v="2"/>
    <x v="0"/>
    <x v="0"/>
    <n v="1467763200"/>
    <n v="1466453161"/>
    <b v="0"/>
    <n v="0"/>
    <b v="0"/>
    <x v="0"/>
    <x v="31"/>
    <n v="0"/>
    <n v="0"/>
    <x v="3526"/>
    <d v="2016-07-06T00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x v="0"/>
    <n v="1471579140"/>
    <n v="1466512683"/>
    <b v="0"/>
    <n v="323"/>
    <b v="0"/>
    <x v="3"/>
    <x v="25"/>
    <n v="1.02"/>
    <n v="158.35603715170279"/>
    <x v="3527"/>
    <d v="2016-08-19T03:59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x v="0"/>
    <n v="1469122200"/>
    <n v="1466611108"/>
    <b v="0"/>
    <n v="86"/>
    <b v="0"/>
    <x v="3"/>
    <x v="25"/>
    <n v="0.26"/>
    <n v="90.616279069767444"/>
    <x v="3528"/>
    <d v="2016-07-21T17:30:0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x v="0"/>
    <n v="1469213732"/>
    <n v="1466621732"/>
    <b v="0"/>
    <n v="6"/>
    <b v="0"/>
    <x v="6"/>
    <x v="15"/>
    <n v="0.01"/>
    <n v="217.5"/>
    <x v="3529"/>
    <d v="2016-07-22T18:55:32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x v="0"/>
    <x v="0"/>
    <n v="1.37"/>
    <n v="45.6"/>
    <x v="3530"/>
    <d v="2016-07-22T20:42:24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x v="6"/>
    <x v="15"/>
    <n v="1.24"/>
    <n v="29.428571428571427"/>
    <x v="3531"/>
    <d v="2016-07-31T20:58:0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x v="1"/>
    <x v="23"/>
    <n v="1.03"/>
    <n v="31.914893617021278"/>
    <x v="3532"/>
    <d v="2016-07-24T03:00:17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x v="6"/>
    <x v="15"/>
    <n v="1.08"/>
    <n v="70.763157894736835"/>
    <x v="3533"/>
    <d v="2016-07-24T11:28:48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x v="0"/>
    <n v="1469980800"/>
    <n v="1466787335"/>
    <b v="0"/>
    <n v="2"/>
    <b v="0"/>
    <x v="3"/>
    <x v="37"/>
    <n v="0"/>
    <n v="10"/>
    <x v="3534"/>
    <d v="2016-07-31T16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x v="6"/>
    <x v="15"/>
    <n v="1.05"/>
    <n v="80.717948717948715"/>
    <x v="3535"/>
    <d v="2016-08-23T18:34:5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x v="6"/>
    <x v="29"/>
    <n v="1.02"/>
    <n v="75.370370370370367"/>
    <x v="3536"/>
    <d v="2016-07-24T23:00:00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x v="0"/>
    <n v="1469162275"/>
    <n v="1467002275"/>
    <b v="0"/>
    <n v="2"/>
    <b v="0"/>
    <x v="2"/>
    <x v="4"/>
    <n v="0.01"/>
    <n v="25"/>
    <x v="3537"/>
    <d v="2016-07-22T04:37:55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x v="3"/>
    <x v="7"/>
    <n v="17.05"/>
    <n v="68.815577078288939"/>
    <x v="3538"/>
    <d v="2016-08-11T06:28:3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x v="1"/>
    <n v="1468752468"/>
    <n v="1467024468"/>
    <b v="0"/>
    <n v="8"/>
    <b v="0"/>
    <x v="6"/>
    <x v="15"/>
    <n v="0.2"/>
    <n v="100.625"/>
    <x v="3539"/>
    <d v="2016-07-17T10:47:4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x v="6"/>
    <x v="29"/>
    <n v="1.51"/>
    <n v="100.5"/>
    <x v="3540"/>
    <d v="2016-08-02T10:03:00"/>
  </r>
  <r>
    <n v="1816"/>
    <s v="Moments of Passion"/>
    <s v="A unique Photographic Book Project about the Passionate Moments and Strong Emotions that lie within Karate"/>
    <n v="25000"/>
    <n v="509"/>
    <x v="1"/>
    <x v="14"/>
    <x v="9"/>
    <n v="1469473200"/>
    <n v="1467061303"/>
    <b v="0"/>
    <n v="6"/>
    <b v="0"/>
    <x v="5"/>
    <x v="11"/>
    <n v="0.02"/>
    <n v="84.833333333333329"/>
    <x v="3541"/>
    <d v="2016-07-25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x v="0"/>
    <x v="0"/>
    <n v="1.26"/>
    <n v="88.845070422535215"/>
    <x v="3542"/>
    <d v="2016-07-28T01:49:4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x v="6"/>
    <x v="15"/>
    <n v="1.04"/>
    <n v="177.61702127659575"/>
    <x v="3543"/>
    <d v="2016-07-28T15:58:3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x v="3"/>
    <x v="7"/>
    <n v="2.57"/>
    <n v="247.94003412969283"/>
    <x v="3544"/>
    <d v="2016-08-06T07:00:00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x v="0"/>
    <n v="1469656800"/>
    <n v="1467151204"/>
    <b v="0"/>
    <n v="59"/>
    <b v="0"/>
    <x v="2"/>
    <x v="5"/>
    <n v="0.21"/>
    <n v="108.05084745762711"/>
    <x v="3545"/>
    <d v="2016-07-27T22:00:00"/>
  </r>
  <r>
    <n v="3953"/>
    <s v="A Time Pirate's Love"/>
    <s v="Actors and actresses are needed to help me create a stage play. A stage play needs to be adapted from the book I wrote."/>
    <n v="17600"/>
    <n v="0"/>
    <x v="1"/>
    <x v="0"/>
    <x v="0"/>
    <n v="1469834940"/>
    <n v="1467162586"/>
    <b v="0"/>
    <n v="0"/>
    <b v="0"/>
    <x v="6"/>
    <x v="15"/>
    <n v="0"/>
    <n v="0"/>
    <x v="3546"/>
    <d v="2016-07-29T23:29:00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x v="6"/>
    <x v="15"/>
    <n v="1.03"/>
    <n v="102.5"/>
    <x v="3547"/>
    <d v="2016-07-29T16:50:43"/>
  </r>
  <r>
    <n v="3075"/>
    <s v="The Little MAGIC Theatre"/>
    <s v="Magic Morgan &amp; Liliana are raising funds to expand their famed traveling magic show to a theater of magic."/>
    <n v="15000"/>
    <n v="1296"/>
    <x v="1"/>
    <x v="0"/>
    <x v="0"/>
    <n v="1471573640"/>
    <n v="1467253640"/>
    <b v="0"/>
    <n v="20"/>
    <b v="0"/>
    <x v="6"/>
    <x v="13"/>
    <n v="0.09"/>
    <n v="64.8"/>
    <x v="3548"/>
    <d v="2016-08-19T02:27:2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x v="0"/>
    <n v="1469913194"/>
    <n v="1467321194"/>
    <b v="0"/>
    <n v="4"/>
    <b v="0"/>
    <x v="3"/>
    <x v="21"/>
    <n v="0"/>
    <n v="22.75"/>
    <x v="3549"/>
    <d v="2016-07-30T21:13:1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x v="0"/>
    <n v="1470187800"/>
    <n v="1467325053"/>
    <b v="0"/>
    <n v="59"/>
    <b v="0"/>
    <x v="3"/>
    <x v="21"/>
    <n v="0.19"/>
    <n v="95.277627118644077"/>
    <x v="3550"/>
    <d v="2016-08-03T01:3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x v="0"/>
    <n v="1469919890"/>
    <n v="1467327890"/>
    <b v="0"/>
    <n v="1"/>
    <b v="0"/>
    <x v="7"/>
    <x v="27"/>
    <n v="0"/>
    <n v="1"/>
    <x v="3551"/>
    <d v="2016-07-30T23:04:5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x v="6"/>
    <x v="15"/>
    <n v="1.86"/>
    <n v="80.869565217391298"/>
    <x v="3552"/>
    <d v="2016-07-22T05:26:00"/>
  </r>
  <r>
    <n v="1537"/>
    <s v="FACE TO FAITH | MOUNT KAILASH | TIBET photobook"/>
    <s v="A Photobook about one of the most fascinating places on earth -     the sacred Mount Kailash in Tibet."/>
    <n v="12000"/>
    <n v="21588"/>
    <x v="0"/>
    <x v="10"/>
    <x v="4"/>
    <n v="1470506400"/>
    <n v="1467358427"/>
    <b v="1"/>
    <n v="224"/>
    <b v="1"/>
    <x v="5"/>
    <x v="11"/>
    <n v="1.8"/>
    <n v="96.375"/>
    <x v="3553"/>
    <d v="2016-08-06T18:00:00"/>
  </r>
  <r>
    <n v="513"/>
    <s v="Paradigm Spiral - The Animated Series"/>
    <s v="A sci-fi fantasy 2.5D anime styled series about some guys trying to save the world, probably..."/>
    <n v="50000"/>
    <n v="6962"/>
    <x v="1"/>
    <x v="0"/>
    <x v="0"/>
    <n v="1471244400"/>
    <n v="1467387705"/>
    <b v="0"/>
    <n v="68"/>
    <b v="0"/>
    <x v="0"/>
    <x v="2"/>
    <n v="0.14000000000000001"/>
    <n v="102.38235294117646"/>
    <x v="3554"/>
    <d v="2016-08-15T07:00:00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x v="1"/>
    <x v="12"/>
    <n v="1.01"/>
    <n v="26.148961038961041"/>
    <x v="3555"/>
    <d v="2016-08-01T13:03: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x v="6"/>
    <x v="29"/>
    <n v="1.01"/>
    <n v="90.538461538461533"/>
    <x v="3556"/>
    <d v="2016-08-29T17:00:00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x v="1"/>
    <x v="1"/>
    <n v="1.02"/>
    <n v="196.82692307692307"/>
    <x v="3557"/>
    <d v="2016-08-01T16:22:03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x v="6"/>
    <x v="15"/>
    <n v="1.1299999999999999"/>
    <n v="64.285714285714292"/>
    <x v="3558"/>
    <d v="2016-08-03T04:09:00"/>
  </r>
  <r>
    <n v="1487"/>
    <s v="You Killed Me First"/>
    <s v="A lover becomes an enemy when a line has been crossed. Torn between memories and reality, his mask of sanity is slipping."/>
    <n v="10000"/>
    <n v="0"/>
    <x v="1"/>
    <x v="0"/>
    <x v="0"/>
    <n v="1470175271"/>
    <n v="1467583271"/>
    <b v="0"/>
    <n v="0"/>
    <b v="0"/>
    <x v="2"/>
    <x v="4"/>
    <n v="0"/>
    <n v="0"/>
    <x v="3559"/>
    <d v="2016-08-02T22:01: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x v="1"/>
    <x v="20"/>
    <n v="1.3"/>
    <n v="39.157168674698795"/>
    <x v="3560"/>
    <d v="2016-08-05T03:59:00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x v="1"/>
    <n v="1471939818"/>
    <n v="1467619818"/>
    <b v="0"/>
    <n v="90"/>
    <b v="0"/>
    <x v="6"/>
    <x v="13"/>
    <n v="0.39"/>
    <n v="69.533333333333331"/>
    <x v="3561"/>
    <d v="2016-08-23T08:10: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x v="6"/>
    <x v="15"/>
    <n v="1.05"/>
    <n v="21.098000000000003"/>
    <x v="3562"/>
    <d v="2016-08-01T19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x v="1"/>
    <n v="1470178800"/>
    <n v="1467650771"/>
    <b v="0"/>
    <n v="4"/>
    <b v="0"/>
    <x v="5"/>
    <x v="36"/>
    <n v="0.03"/>
    <n v="12.75"/>
    <x v="3563"/>
    <d v="2016-08-02T23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x v="6"/>
    <x v="15"/>
    <n v="1.23"/>
    <n v="43.2"/>
    <x v="3564"/>
    <d v="2016-08-13T06:59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x v="3"/>
    <n v="1470319203"/>
    <n v="1467727203"/>
    <b v="0"/>
    <n v="1293"/>
    <b v="0"/>
    <x v="0"/>
    <x v="34"/>
    <n v="0.51"/>
    <n v="117.68368136117556"/>
    <x v="3565"/>
    <d v="2016-08-04T14:00:03"/>
  </r>
  <r>
    <n v="1310"/>
    <s v="k5-jkt.by kiger (Canceled)"/>
    <s v="An essential hoodie that holds all sized smart phones and keep your headphone wires tangle free."/>
    <n v="20000"/>
    <n v="3100"/>
    <x v="2"/>
    <x v="0"/>
    <x v="0"/>
    <n v="1471622450"/>
    <n v="1467734450"/>
    <b v="0"/>
    <n v="24"/>
    <b v="0"/>
    <x v="3"/>
    <x v="25"/>
    <n v="0.16"/>
    <n v="129.16666666666666"/>
    <x v="3566"/>
    <d v="2016-08-19T16:00:50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x v="0"/>
    <n v="1472920477"/>
    <n v="1467736477"/>
    <b v="0"/>
    <n v="5"/>
    <b v="0"/>
    <x v="0"/>
    <x v="34"/>
    <n v="0"/>
    <n v="69"/>
    <x v="3567"/>
    <d v="2016-09-03T16:34:37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x v="0"/>
    <n v="1472920909"/>
    <n v="1467736909"/>
    <b v="0"/>
    <n v="94"/>
    <b v="0"/>
    <x v="3"/>
    <x v="25"/>
    <n v="0.15"/>
    <n v="93.90425531914893"/>
    <x v="3568"/>
    <d v="2016-09-03T16:41:49"/>
  </r>
  <r>
    <n v="1062"/>
    <s v="RETURNING AT A LATER DATE"/>
    <s v="SEE US ON PATREON www.badgirlartwork.com"/>
    <n v="199"/>
    <n v="190"/>
    <x v="2"/>
    <x v="0"/>
    <x v="0"/>
    <n v="1468351341"/>
    <n v="1467746541"/>
    <b v="0"/>
    <n v="4"/>
    <b v="0"/>
    <x v="8"/>
    <x v="39"/>
    <n v="0.95"/>
    <n v="47.5"/>
    <x v="3569"/>
    <d v="2016-07-12T19:22:2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0"/>
    <x v="4"/>
    <n v="1472936229"/>
    <n v="1467752229"/>
    <b v="0"/>
    <n v="31"/>
    <b v="1"/>
    <x v="6"/>
    <x v="15"/>
    <n v="1"/>
    <n v="145.16129032258064"/>
    <x v="3570"/>
    <d v="2016-09-03T20:57:0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x v="3"/>
    <x v="7"/>
    <n v="5.79"/>
    <n v="61.375728669846318"/>
    <x v="3571"/>
    <d v="2016-08-05T19:01:08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x v="6"/>
    <x v="15"/>
    <n v="1.05"/>
    <n v="36.859154929577464"/>
    <x v="3572"/>
    <d v="2016-08-05T21:00:00"/>
  </r>
  <r>
    <n v="1135"/>
    <s v="Trumperama"/>
    <s v="&quot;Trumperama&quot; ist ein Jump 'n' Run Spiel im 8-Bit Stil fÃ¼r Android._x000a_Donald Trump gewinnt die Wahlen und muss gestoppt werden!"/>
    <n v="1000"/>
    <n v="50"/>
    <x v="1"/>
    <x v="10"/>
    <x v="4"/>
    <n v="1470527094"/>
    <n v="1467935094"/>
    <b v="0"/>
    <n v="1"/>
    <b v="0"/>
    <x v="4"/>
    <x v="28"/>
    <n v="0.05"/>
    <n v="50"/>
    <x v="3573"/>
    <d v="2016-08-06T23:44:54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3"/>
    <x v="3"/>
    <n v="1472882100"/>
    <n v="1467941542"/>
    <b v="0"/>
    <n v="0"/>
    <b v="0"/>
    <x v="0"/>
    <x v="31"/>
    <n v="0"/>
    <n v="0"/>
    <x v="3574"/>
    <d v="2016-09-03T05:55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x v="6"/>
    <x v="15"/>
    <n v="1.01"/>
    <n v="76.652173913043484"/>
    <x v="3575"/>
    <d v="2016-08-01T22:59:00"/>
  </r>
  <r>
    <n v="4041"/>
    <s v="In the Land of Gold"/>
    <s v="A bold, colouful, vibrant play centred around the last remaining monarchy of Africa."/>
    <n v="5000"/>
    <n v="21"/>
    <x v="1"/>
    <x v="1"/>
    <x v="1"/>
    <n v="1473160954"/>
    <n v="1467976954"/>
    <b v="0"/>
    <n v="2"/>
    <b v="0"/>
    <x v="6"/>
    <x v="15"/>
    <n v="0"/>
    <n v="10.5"/>
    <x v="3576"/>
    <d v="2016-09-06T11:22:3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x v="0"/>
    <x v="0"/>
    <n v="1.1000000000000001"/>
    <n v="70.000169491525426"/>
    <x v="3577"/>
    <d v="2016-09-03T01:00:00"/>
  </r>
  <r>
    <n v="2815"/>
    <s v="Widow's Wedding Dress"/>
    <s v="Set in 1950s Northern Ireland, this play tells the story of two sisters in a community of Travellers, or Irish Gypsies."/>
    <n v="250"/>
    <n v="605"/>
    <x v="0"/>
    <x v="2"/>
    <x v="2"/>
    <n v="1470595109"/>
    <n v="1468003109"/>
    <b v="0"/>
    <n v="14"/>
    <b v="1"/>
    <x v="6"/>
    <x v="15"/>
    <n v="2.42"/>
    <n v="43.214285714285715"/>
    <x v="3578"/>
    <d v="2016-08-07T18:38:29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x v="0"/>
    <n v="1470598345"/>
    <n v="1468006345"/>
    <b v="0"/>
    <n v="2"/>
    <b v="0"/>
    <x v="1"/>
    <x v="33"/>
    <n v="0.11"/>
    <n v="55"/>
    <x v="3579"/>
    <d v="2016-08-07T19:3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x v="6"/>
    <x v="15"/>
    <n v="1"/>
    <n v="65.868852459016395"/>
    <x v="3580"/>
    <d v="2016-08-10T04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x v="6"/>
    <x v="15"/>
    <n v="1.01"/>
    <n v="99.343137254901961"/>
    <x v="3581"/>
    <d v="2016-08-1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x v="0"/>
    <n v="1473044340"/>
    <n v="1468180462"/>
    <b v="0"/>
    <n v="4"/>
    <b v="0"/>
    <x v="3"/>
    <x v="25"/>
    <n v="0"/>
    <n v="55"/>
    <x v="3582"/>
    <d v="2016-09-05T02:59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x v="0"/>
    <x v="22"/>
    <n v="1.1000000000000001"/>
    <n v="93.40425531914893"/>
    <x v="3583"/>
    <d v="2016-07-29T05:35:00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x v="3"/>
    <x v="25"/>
    <n v="2.79"/>
    <n v="23.518987341772153"/>
    <x v="3584"/>
    <d v="2016-08-12T00:37:54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x v="3"/>
    <x v="21"/>
    <n v="1.41"/>
    <n v="55.758509532062391"/>
    <x v="3585"/>
    <d v="2016-08-22T06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x v="6"/>
    <x v="13"/>
    <n v="1.01"/>
    <n v="162.70967741935485"/>
    <x v="3586"/>
    <d v="2016-08-27T22:53:2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x v="1"/>
    <x v="1"/>
    <n v="2.5"/>
    <n v="67.307692307692307"/>
    <x v="3587"/>
    <d v="2016-07-21T00:13:06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x v="1"/>
    <x v="1"/>
    <n v="1.45"/>
    <n v="21.382352941176471"/>
    <x v="3588"/>
    <d v="2016-08-13T11:32:37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x v="6"/>
    <x v="15"/>
    <n v="1.3"/>
    <n v="42.214166666666671"/>
    <x v="3589"/>
    <d v="2016-07-31T1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x v="6"/>
    <x v="15"/>
    <n v="1.3"/>
    <n v="61.0625"/>
    <x v="3590"/>
    <d v="2016-08-14T14:30:57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x v="0"/>
    <n v="1471214743"/>
    <n v="1468622743"/>
    <b v="0"/>
    <n v="9"/>
    <b v="0"/>
    <x v="6"/>
    <x v="13"/>
    <n v="0.16"/>
    <n v="88.444444444444443"/>
    <x v="3591"/>
    <d v="2016-08-14T22:45:43"/>
  </r>
  <r>
    <n v="206"/>
    <s v="Blood Bond Movie Development"/>
    <s v="A love story featuring adoption,struggle,dysfunction,grace, healing, and restoration."/>
    <n v="12700"/>
    <n v="0"/>
    <x v="1"/>
    <x v="0"/>
    <x v="0"/>
    <n v="1470441983"/>
    <n v="1468627583"/>
    <b v="0"/>
    <n v="0"/>
    <b v="0"/>
    <x v="0"/>
    <x v="34"/>
    <n v="0"/>
    <n v="0"/>
    <x v="3592"/>
    <d v="2016-08-06T00:06:23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x v="6"/>
    <x v="13"/>
    <n v="1.68"/>
    <n v="84.858585858585855"/>
    <x v="3593"/>
    <d v="2016-08-15T06:20:25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x v="1"/>
    <n v="1471265092"/>
    <n v="1468673092"/>
    <b v="0"/>
    <n v="2"/>
    <b v="0"/>
    <x v="6"/>
    <x v="13"/>
    <n v="0"/>
    <n v="1"/>
    <x v="3594"/>
    <d v="2016-08-15T12:44:5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x v="6"/>
    <x v="15"/>
    <n v="1.02"/>
    <n v="125.12295081967213"/>
    <x v="3595"/>
    <d v="2016-08-15T20:09:42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x v="1"/>
    <x v="1"/>
    <n v="2.0299999999999998"/>
    <n v="30.578947368421051"/>
    <x v="3596"/>
    <d v="2016-08-01T18:13: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x v="0"/>
    <n v="1471435554"/>
    <n v="1468843554"/>
    <b v="0"/>
    <n v="34"/>
    <b v="0"/>
    <x v="3"/>
    <x v="25"/>
    <n v="0.01"/>
    <n v="100.5"/>
    <x v="3597"/>
    <d v="2016-08-17T12:05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x v="1"/>
    <x v="12"/>
    <n v="2.02"/>
    <n v="89.247787610619469"/>
    <x v="3598"/>
    <d v="2016-08-18T06:59:0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x v="6"/>
    <x v="13"/>
    <n v="1.47"/>
    <n v="191.13043478260869"/>
    <x v="3599"/>
    <d v="2016-08-18T02:38:4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x v="5"/>
    <x v="11"/>
    <n v="1.74"/>
    <n v="32.315357142857138"/>
    <x v="3600"/>
    <d v="2016-08-18T16:52: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x v="0"/>
    <n v="1472847873"/>
    <n v="1468959873"/>
    <b v="0"/>
    <n v="1"/>
    <b v="0"/>
    <x v="6"/>
    <x v="15"/>
    <n v="0.01"/>
    <n v="50"/>
    <x v="3601"/>
    <d v="2016-09-02T20:24:33"/>
  </r>
  <r>
    <n v="185"/>
    <s v="BLANK Short Movie"/>
    <s v="Love has no boundaries!"/>
    <n v="40000"/>
    <n v="2200"/>
    <x v="1"/>
    <x v="8"/>
    <x v="8"/>
    <n v="1471557139"/>
    <n v="1468965139"/>
    <b v="0"/>
    <n v="10"/>
    <b v="0"/>
    <x v="0"/>
    <x v="34"/>
    <n v="0.06"/>
    <n v="220"/>
    <x v="3602"/>
    <d v="2016-08-18T21:52:19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x v="3"/>
    <x v="7"/>
    <n v="3.2"/>
    <n v="55.276856649395505"/>
    <x v="3603"/>
    <d v="2016-08-18T23:54:5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x v="5"/>
    <x v="11"/>
    <n v="1.03"/>
    <n v="47.13"/>
    <x v="3604"/>
    <d v="2016-08-29T04:01:0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x v="6"/>
    <x v="15"/>
    <n v="1.28"/>
    <n v="30.951807228915662"/>
    <x v="3605"/>
    <d v="2016-08-17T10:05:4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x v="6"/>
    <x v="15"/>
    <n v="1.08"/>
    <n v="38.571428571428569"/>
    <x v="3606"/>
    <d v="2016-08-01T13:41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x v="6"/>
    <x v="15"/>
    <n v="1.1200000000000001"/>
    <n v="58.94736842105263"/>
    <x v="3607"/>
    <d v="2016-08-07T03:00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x v="0"/>
    <x v="22"/>
    <n v="1.21"/>
    <n v="80.333333333333329"/>
    <x v="3608"/>
    <d v="2016-08-22T03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12"/>
    <x v="4"/>
    <n v="1470469938"/>
    <n v="1469173938"/>
    <b v="0"/>
    <n v="249"/>
    <b v="1"/>
    <x v="4"/>
    <x v="19"/>
    <n v="2.72"/>
    <n v="98.413654618473899"/>
    <x v="3609"/>
    <d v="2016-08-06T07:52:18"/>
  </r>
  <r>
    <n v="2757"/>
    <s v="C is for Crooked"/>
    <s v="A children's letter book that Lampoons Hillary Clinton"/>
    <n v="1500"/>
    <n v="10"/>
    <x v="1"/>
    <x v="0"/>
    <x v="0"/>
    <n v="1470498332"/>
    <n v="1469202332"/>
    <b v="0"/>
    <n v="2"/>
    <b v="0"/>
    <x v="2"/>
    <x v="18"/>
    <n v="0.01"/>
    <n v="5"/>
    <x v="3610"/>
    <d v="2016-08-06T15:45:3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2"/>
    <x v="4"/>
    <n v="1471985640"/>
    <n v="1469289685"/>
    <b v="0"/>
    <n v="179"/>
    <b v="0"/>
    <x v="3"/>
    <x v="25"/>
    <n v="0.3"/>
    <n v="171.79329608938548"/>
    <x v="3611"/>
    <d v="2016-08-23T20:54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x v="6"/>
    <x v="15"/>
    <n v="1.02"/>
    <n v="55.012688172043013"/>
    <x v="3612"/>
    <d v="2016-08-23T03:07:1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x v="6"/>
    <x v="13"/>
    <n v="1"/>
    <n v="115.08256880733946"/>
    <x v="3613"/>
    <d v="2016-08-24T06:41:2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x v="0"/>
    <x v="0"/>
    <n v="1.06"/>
    <n v="54.083333333333336"/>
    <x v="3614"/>
    <d v="2016-08-25T10:51:5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x v="6"/>
    <x v="15"/>
    <n v="1.0900000000000001"/>
    <n v="151.9814814814815"/>
    <x v="3615"/>
    <d v="2016-09-23T16:44:30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x v="0"/>
    <n v="1472135676"/>
    <n v="1469543676"/>
    <b v="0"/>
    <n v="1"/>
    <b v="0"/>
    <x v="3"/>
    <x v="37"/>
    <n v="0.02"/>
    <n v="15"/>
    <x v="3616"/>
    <d v="2016-08-25T14:34:3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x v="1"/>
    <x v="23"/>
    <n v="1.2"/>
    <n v="34.005706214689269"/>
    <x v="3617"/>
    <d v="2016-09-05T03:59:00"/>
  </r>
  <r>
    <n v="690"/>
    <s v="BLOXSHIELD"/>
    <s v="A radiation shield for your fitness tracker, smartwatch or other wearable smart device"/>
    <n v="20000"/>
    <n v="2468"/>
    <x v="1"/>
    <x v="0"/>
    <x v="0"/>
    <n v="1473400800"/>
    <n v="1469718841"/>
    <b v="0"/>
    <n v="34"/>
    <b v="0"/>
    <x v="3"/>
    <x v="25"/>
    <n v="0.12"/>
    <n v="72.588235294117652"/>
    <x v="3618"/>
    <d v="2016-09-09T06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x v="0"/>
    <n v="1472317209"/>
    <n v="1469725209"/>
    <b v="0"/>
    <n v="1"/>
    <b v="0"/>
    <x v="8"/>
    <x v="39"/>
    <n v="0"/>
    <n v="250"/>
    <x v="3619"/>
    <d v="2016-08-27T17:00:09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x v="6"/>
    <x v="15"/>
    <n v="1.1399999999999999"/>
    <n v="56.825000000000003"/>
    <x v="3620"/>
    <d v="2016-09-25T23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x v="0"/>
    <n v="1472604262"/>
    <n v="1470012262"/>
    <b v="0"/>
    <n v="0"/>
    <b v="0"/>
    <x v="8"/>
    <x v="39"/>
    <n v="0"/>
    <n v="0"/>
    <x v="3621"/>
    <d v="2016-08-31T00:44:2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x v="4"/>
    <x v="19"/>
    <n v="1.1000000000000001"/>
    <n v="55.956632653061227"/>
    <x v="3622"/>
    <d v="2016-09-07T02:00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x v="0"/>
    <n v="1472698702"/>
    <n v="1470106702"/>
    <b v="0"/>
    <n v="0"/>
    <b v="0"/>
    <x v="0"/>
    <x v="34"/>
    <n v="0"/>
    <n v="0"/>
    <x v="3623"/>
    <d v="2016-09-01T02:58:2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x v="1"/>
    <n v="1472745594"/>
    <n v="1470153594"/>
    <b v="0"/>
    <n v="1"/>
    <b v="0"/>
    <x v="7"/>
    <x v="27"/>
    <n v="0.01"/>
    <n v="50"/>
    <x v="3624"/>
    <d v="2016-09-01T15:59:5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x v="6"/>
    <x v="15"/>
    <n v="1.24"/>
    <n v="47.846153846153847"/>
    <x v="3625"/>
    <d v="2016-09-11T20:19:26"/>
  </r>
  <r>
    <n v="612"/>
    <s v="Web Streaming 2.0 (Canceled)"/>
    <s v="A Fast and Reliable new Web platform to stream videos from Internet"/>
    <n v="10000"/>
    <n v="0"/>
    <x v="2"/>
    <x v="13"/>
    <x v="4"/>
    <n v="1472777146"/>
    <n v="1470185146"/>
    <b v="0"/>
    <n v="0"/>
    <b v="0"/>
    <x v="3"/>
    <x v="37"/>
    <n v="0"/>
    <n v="0"/>
    <x v="3626"/>
    <d v="2016-09-02T00:45:4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x v="6"/>
    <x v="15"/>
    <n v="1.06"/>
    <n v="78.936170212765958"/>
    <x v="3627"/>
    <d v="2016-08-17T03:59:00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x v="0"/>
    <n v="1472834180"/>
    <n v="1470242180"/>
    <b v="1"/>
    <n v="38"/>
    <b v="0"/>
    <x v="5"/>
    <x v="11"/>
    <n v="0.36"/>
    <n v="104.89473684210526"/>
    <x v="3628"/>
    <d v="2016-09-02T16:36:20"/>
  </r>
  <r>
    <n v="2748"/>
    <s v="Native American Language Book for Children"/>
    <s v="Interactive Book with Audio to learn the Ojibwe Language for Children.  Website, Ebook and more!"/>
    <n v="5000"/>
    <n v="53"/>
    <x v="1"/>
    <x v="0"/>
    <x v="0"/>
    <n v="1472835802"/>
    <n v="1470243802"/>
    <b v="0"/>
    <n v="4"/>
    <b v="0"/>
    <x v="2"/>
    <x v="18"/>
    <n v="0.01"/>
    <n v="13.25"/>
    <x v="3629"/>
    <d v="2016-09-02T17:03:2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x v="0"/>
    <x v="0"/>
    <n v="1.1499999999999999"/>
    <n v="129.81900452488688"/>
    <x v="3630"/>
    <d v="2016-09-11T03:59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x v="0"/>
    <n v="1473750300"/>
    <n v="1470294300"/>
    <b v="0"/>
    <n v="93"/>
    <b v="0"/>
    <x v="3"/>
    <x v="25"/>
    <n v="0.06"/>
    <n v="182.6236559139785"/>
    <x v="3631"/>
    <d v="2016-09-13T07:05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x v="5"/>
    <x v="11"/>
    <n v="1"/>
    <n v="89.925373134328353"/>
    <x v="3632"/>
    <d v="2016-08-27T03:59:00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x v="6"/>
    <x v="15"/>
    <n v="1.28"/>
    <n v="57.52"/>
    <x v="3633"/>
    <d v="2016-09-07T11:20:40"/>
  </r>
  <r>
    <n v="3639"/>
    <s v="POE!"/>
    <s v="POE is a tragicomic musical about the life and works of Edgar Poe, with Death as his therapist helping him find peace in the beyond."/>
    <n v="25000"/>
    <n v="1"/>
    <x v="1"/>
    <x v="0"/>
    <x v="0"/>
    <n v="1475853060"/>
    <n v="1470672906"/>
    <b v="0"/>
    <n v="1"/>
    <b v="0"/>
    <x v="6"/>
    <x v="29"/>
    <n v="0"/>
    <n v="1"/>
    <x v="3634"/>
    <d v="2016-10-07T15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x v="6"/>
    <x v="15"/>
    <n v="1.28"/>
    <n v="60.952380952380949"/>
    <x v="3635"/>
    <d v="2016-08-24T21:42:08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2"/>
    <x v="2"/>
    <n v="1475912326"/>
    <n v="1470728326"/>
    <b v="0"/>
    <n v="0"/>
    <b v="0"/>
    <x v="0"/>
    <x v="2"/>
    <n v="0"/>
    <n v="0"/>
    <x v="3636"/>
    <d v="2016-10-08T07:38:4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x v="6"/>
    <x v="15"/>
    <n v="1.03"/>
    <n v="73.214285714285708"/>
    <x v="3637"/>
    <d v="2016-09-09T04:00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x v="6"/>
    <x v="15"/>
    <n v="1.26"/>
    <n v="55.972222222222221"/>
    <x v="3638"/>
    <d v="2016-09-04T01:36:22"/>
  </r>
  <r>
    <n v="946"/>
    <s v="OmniTrade Apron"/>
    <s v="Soft edged-Hard working. The perfect wearable organization for the home and professional shop."/>
    <n v="15000"/>
    <n v="286"/>
    <x v="1"/>
    <x v="0"/>
    <x v="0"/>
    <n v="1473444048"/>
    <n v="1470852048"/>
    <b v="0"/>
    <n v="5"/>
    <b v="0"/>
    <x v="3"/>
    <x v="25"/>
    <n v="0.02"/>
    <n v="57.2"/>
    <x v="3639"/>
    <d v="2016-09-09T18:00:4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x v="0"/>
    <n v="1473451437"/>
    <n v="1470859437"/>
    <b v="0"/>
    <n v="0"/>
    <b v="0"/>
    <x v="3"/>
    <x v="37"/>
    <n v="0"/>
    <n v="0"/>
    <x v="3640"/>
    <d v="2016-09-09T20:03:57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x v="0"/>
    <n v="1472799600"/>
    <n v="1470874618"/>
    <b v="0"/>
    <n v="16"/>
    <b v="0"/>
    <x v="5"/>
    <x v="36"/>
    <n v="0.04"/>
    <n v="88.6875"/>
    <x v="3641"/>
    <d v="2016-09-02T07:00:00"/>
  </r>
  <r>
    <n v="122"/>
    <s v="The Time Jumper (Canceled)"/>
    <s v="My ambition for this knows no bounds.  Seeing Sephoria in a live-action is a dream of mine."/>
    <n v="100000000"/>
    <n v="0"/>
    <x v="2"/>
    <x v="0"/>
    <x v="0"/>
    <n v="1476094907"/>
    <n v="1470910907"/>
    <b v="0"/>
    <n v="0"/>
    <b v="0"/>
    <x v="0"/>
    <x v="31"/>
    <n v="0"/>
    <n v="0"/>
    <x v="3642"/>
    <d v="2016-10-10T10:21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x v="6"/>
    <x v="15"/>
    <n v="1"/>
    <n v="62.625"/>
    <x v="3643"/>
    <d v="2016-08-31T20:46:1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10"/>
    <x v="4"/>
    <n v="1476189339"/>
    <n v="1471005339"/>
    <b v="0"/>
    <n v="3"/>
    <b v="0"/>
    <x v="7"/>
    <x v="27"/>
    <n v="0.01"/>
    <n v="25"/>
    <x v="3644"/>
    <d v="2016-10-11T12:35:39"/>
  </r>
  <r>
    <n v="2405"/>
    <s v="JoyShtick Food Truck"/>
    <s v="We are the first gaming-themed food truck, bringing gourmet pub fare to the Jacksonville area."/>
    <n v="5000"/>
    <n v="1126"/>
    <x v="1"/>
    <x v="0"/>
    <x v="0"/>
    <n v="1472911375"/>
    <n v="1471096975"/>
    <b v="0"/>
    <n v="20"/>
    <b v="0"/>
    <x v="7"/>
    <x v="27"/>
    <n v="0.23"/>
    <n v="56.3"/>
    <x v="3645"/>
    <d v="2016-09-03T14:02:5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7"/>
    <x v="7"/>
    <n v="1476319830"/>
    <n v="1471135830"/>
    <b v="0"/>
    <n v="0"/>
    <b v="0"/>
    <x v="0"/>
    <x v="2"/>
    <n v="0"/>
    <n v="0"/>
    <x v="3646"/>
    <d v="2016-10-13T00:50:3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2"/>
    <x v="2"/>
    <n v="1472097540"/>
    <n v="1471188502"/>
    <b v="0"/>
    <n v="17"/>
    <b v="1"/>
    <x v="6"/>
    <x v="15"/>
    <n v="2.5099999999999998"/>
    <n v="44.235294117647058"/>
    <x v="3647"/>
    <d v="2016-08-25T03:59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x v="0"/>
    <n v="1473950945"/>
    <n v="1471272545"/>
    <b v="1"/>
    <n v="24"/>
    <b v="0"/>
    <x v="5"/>
    <x v="11"/>
    <n v="0.26"/>
    <n v="59.041666666666664"/>
    <x v="3648"/>
    <d v="2016-09-15T14:49:0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x v="6"/>
    <x v="13"/>
    <n v="1"/>
    <n v="51.724137931034484"/>
    <x v="3649"/>
    <d v="2016-10-14T21:10: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x v="0"/>
    <n v="1474766189"/>
    <n v="1471310189"/>
    <b v="0"/>
    <n v="4"/>
    <b v="0"/>
    <x v="8"/>
    <x v="39"/>
    <n v="0.01"/>
    <n v="53"/>
    <x v="3650"/>
    <d v="2016-09-25T01:16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x v="1"/>
    <n v="1475258327"/>
    <n v="1471370327"/>
    <b v="0"/>
    <n v="2"/>
    <b v="0"/>
    <x v="6"/>
    <x v="29"/>
    <n v="0.06"/>
    <n v="15"/>
    <x v="3651"/>
    <d v="2016-09-30T17:58:4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x v="0"/>
    <n v="1474067404"/>
    <n v="1471475404"/>
    <b v="0"/>
    <n v="2"/>
    <b v="0"/>
    <x v="1"/>
    <x v="6"/>
    <n v="0.02"/>
    <n v="50.5"/>
    <x v="3652"/>
    <d v="2016-09-16T23:10:0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x v="3"/>
    <x v="7"/>
    <n v="2.81"/>
    <n v="201.96402877697841"/>
    <x v="3653"/>
    <d v="2016-10-02T06:41:24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x v="6"/>
    <x v="15"/>
    <n v="1.2"/>
    <n v="55.230769230769234"/>
    <x v="3654"/>
    <d v="2016-09-08T18:08:4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x v="0"/>
    <n v="1474228265"/>
    <n v="1471636265"/>
    <b v="0"/>
    <n v="14"/>
    <b v="0"/>
    <x v="6"/>
    <x v="15"/>
    <n v="0.02"/>
    <n v="32.357142857142854"/>
    <x v="3655"/>
    <d v="2016-09-18T19:51:05"/>
  </r>
  <r>
    <n v="1427"/>
    <s v="WHAT CAN I DO?..."/>
    <s v="The book with advices that can save many lives._x000a_You will find here many case studies, extreme situations and solutions."/>
    <n v="5000"/>
    <n v="419"/>
    <x v="1"/>
    <x v="10"/>
    <x v="4"/>
    <n v="1474230385"/>
    <n v="1471638385"/>
    <b v="0"/>
    <n v="4"/>
    <b v="0"/>
    <x v="2"/>
    <x v="35"/>
    <n v="0.08"/>
    <n v="104.75"/>
    <x v="3656"/>
    <d v="2016-09-18T20:26: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x v="0"/>
    <n v="1472442900"/>
    <n v="1471638646"/>
    <b v="0"/>
    <n v="6"/>
    <b v="0"/>
    <x v="6"/>
    <x v="15"/>
    <n v="7.0000000000000007E-2"/>
    <n v="35.166666666666664"/>
    <x v="3657"/>
    <d v="2016-08-29T03:55:00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x v="6"/>
    <x v="15"/>
    <n v="1.02"/>
    <n v="177.08695652173913"/>
    <x v="3658"/>
    <d v="2016-09-08T03:45:00"/>
  </r>
  <r>
    <n v="1597"/>
    <s v="Vacation Days in Big Bear"/>
    <s v="We're starting up a new an improved way to do vacation rental management, but we need some funding to kick start it!"/>
    <n v="15000"/>
    <n v="0"/>
    <x v="1"/>
    <x v="0"/>
    <x v="0"/>
    <n v="1474360197"/>
    <n v="1471768197"/>
    <b v="0"/>
    <n v="0"/>
    <b v="0"/>
    <x v="5"/>
    <x v="32"/>
    <n v="0"/>
    <n v="0"/>
    <x v="3659"/>
    <d v="2016-09-20T08:29:5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x v="0"/>
    <n v="1473972813"/>
    <n v="1471812813"/>
    <b v="0"/>
    <n v="7"/>
    <b v="0"/>
    <x v="1"/>
    <x v="3"/>
    <n v="0.41"/>
    <n v="29.285714285714285"/>
    <x v="3660"/>
    <d v="2016-09-15T20:53:3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5"/>
    <x v="5"/>
    <n v="1474436704"/>
    <n v="1471844704"/>
    <b v="0"/>
    <n v="2"/>
    <b v="0"/>
    <x v="2"/>
    <x v="35"/>
    <n v="0"/>
    <n v="13"/>
    <x v="3661"/>
    <d v="2016-09-21T05:45:0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x v="0"/>
    <n v="1477065860"/>
    <n v="1471881860"/>
    <b v="0"/>
    <n v="11"/>
    <b v="0"/>
    <x v="3"/>
    <x v="25"/>
    <n v="0.01"/>
    <n v="184.36363636363637"/>
    <x v="3662"/>
    <d v="2016-10-21T16:04:2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1"/>
    <x v="4"/>
    <n v="1472751121"/>
    <n v="1471887121"/>
    <b v="0"/>
    <n v="35"/>
    <b v="1"/>
    <x v="0"/>
    <x v="10"/>
    <n v="27.02"/>
    <n v="38.6"/>
    <x v="3663"/>
    <d v="2016-09-01T17:32:01"/>
  </r>
  <r>
    <n v="1168"/>
    <s v="SiMpLy FreSH fOoD TrUck"/>
    <s v="Simply fresh farm to table on wheels working close with local farms to ensure the highest of quality of product ."/>
    <n v="18000"/>
    <n v="1020"/>
    <x v="1"/>
    <x v="0"/>
    <x v="0"/>
    <n v="1474507065"/>
    <n v="1471915065"/>
    <b v="0"/>
    <n v="3"/>
    <b v="0"/>
    <x v="7"/>
    <x v="27"/>
    <n v="0.06"/>
    <n v="340"/>
    <x v="3664"/>
    <d v="2016-09-22T01:17:4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x v="3"/>
    <x v="7"/>
    <n v="4.8499999999999996"/>
    <n v="108.96848314606741"/>
    <x v="3665"/>
    <d v="2016-09-22T17:00:2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x v="6"/>
    <x v="15"/>
    <n v="1.22"/>
    <n v="716.35294117647061"/>
    <x v="3666"/>
    <d v="2016-09-21T03:00:0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x v="0"/>
    <n v="1474580867"/>
    <n v="1471988867"/>
    <b v="0"/>
    <n v="1"/>
    <b v="0"/>
    <x v="3"/>
    <x v="37"/>
    <n v="0"/>
    <n v="1"/>
    <x v="3667"/>
    <d v="2016-09-22T21:47:47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x v="0"/>
    <n v="1473211313"/>
    <n v="1472001713"/>
    <b v="0"/>
    <n v="17"/>
    <b v="0"/>
    <x v="6"/>
    <x v="15"/>
    <n v="0.18"/>
    <n v="36.588235294117645"/>
    <x v="3668"/>
    <d v="2016-09-07T01:21:5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7"/>
    <x v="4"/>
    <n v="1477210801"/>
    <n v="1472026801"/>
    <b v="1"/>
    <n v="71"/>
    <b v="1"/>
    <x v="5"/>
    <x v="11"/>
    <n v="1.08"/>
    <n v="56.98492957746479"/>
    <x v="3669"/>
    <d v="2016-10-23T08:20:0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x v="1"/>
    <x v="23"/>
    <n v="1.2"/>
    <n v="63.37715789473684"/>
    <x v="3670"/>
    <d v="2016-09-24T05:26:2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x v="7"/>
    <x v="26"/>
    <n v="1.08"/>
    <n v="47.777777777777779"/>
    <x v="3671"/>
    <d v="2016-08-31T05:36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x v="6"/>
    <x v="15"/>
    <n v="1.26"/>
    <n v="25.693877551020407"/>
    <x v="3672"/>
    <d v="2016-09-25T08:46:4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0"/>
    <x v="4"/>
    <n v="1477422000"/>
    <n v="1472282956"/>
    <b v="0"/>
    <n v="28"/>
    <b v="1"/>
    <x v="1"/>
    <x v="23"/>
    <n v="2.1800000000000002"/>
    <n v="19.464285714285715"/>
    <x v="3673"/>
    <d v="2016-10-25T19:00:0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x v="6"/>
    <x v="15"/>
    <n v="1.03"/>
    <n v="26.667037037037037"/>
    <x v="3674"/>
    <d v="2016-09-26T10:37:09"/>
  </r>
  <r>
    <n v="3862"/>
    <s v="The Container Play"/>
    <s v="The hit immersive theatre experience of England comes to Corpus Christi!"/>
    <n v="7500"/>
    <n v="1"/>
    <x v="1"/>
    <x v="0"/>
    <x v="0"/>
    <n v="1473699540"/>
    <n v="1472451356"/>
    <b v="0"/>
    <n v="1"/>
    <b v="0"/>
    <x v="6"/>
    <x v="15"/>
    <n v="0"/>
    <n v="1"/>
    <x v="3675"/>
    <d v="2016-09-12T16:59:00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x v="1"/>
    <x v="20"/>
    <n v="3.42"/>
    <n v="43.031446540880502"/>
    <x v="3676"/>
    <d v="2016-09-12T11:35:49"/>
  </r>
  <r>
    <n v="1308"/>
    <s v="Boost Band: Wristband Phone Charger (Canceled)"/>
    <s v="Boost Band, a wristband that charges any device"/>
    <n v="10000"/>
    <n v="1136"/>
    <x v="2"/>
    <x v="0"/>
    <x v="0"/>
    <n v="1475937812"/>
    <n v="1472481812"/>
    <b v="0"/>
    <n v="38"/>
    <b v="0"/>
    <x v="3"/>
    <x v="25"/>
    <n v="0.11"/>
    <n v="29.894736842105264"/>
    <x v="3677"/>
    <d v="2016-10-08T14:43:3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x v="6"/>
    <x v="15"/>
    <n v="1.07"/>
    <n v="204.57142857142858"/>
    <x v="3678"/>
    <d v="2016-09-14T19:00:00"/>
  </r>
  <r>
    <n v="989"/>
    <s v="Power Rope"/>
    <s v="The most useful phone charger you will ever buy"/>
    <n v="10000"/>
    <n v="1677"/>
    <x v="1"/>
    <x v="0"/>
    <x v="0"/>
    <n v="1475101495"/>
    <n v="1472509495"/>
    <b v="0"/>
    <n v="32"/>
    <b v="0"/>
    <x v="3"/>
    <x v="25"/>
    <n v="0.17"/>
    <n v="52.40625"/>
    <x v="3679"/>
    <d v="2016-09-28T22:2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x v="6"/>
    <x v="13"/>
    <n v="1.02"/>
    <n v="164.94480519480518"/>
    <x v="3680"/>
    <d v="2016-10-04T03:59: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x v="0"/>
    <n v="1476559260"/>
    <n v="1472567085"/>
    <b v="0"/>
    <n v="0"/>
    <b v="0"/>
    <x v="7"/>
    <x v="38"/>
    <n v="0"/>
    <n v="0"/>
    <x v="3681"/>
    <d v="2016-10-15T19:21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x v="1"/>
    <n v="1475333917"/>
    <n v="1472569117"/>
    <b v="0"/>
    <n v="46"/>
    <b v="0"/>
    <x v="3"/>
    <x v="25"/>
    <n v="0.7"/>
    <n v="382.39130434782606"/>
    <x v="3682"/>
    <d v="2016-10-01T14:58: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x v="0"/>
    <n v="1476458734"/>
    <n v="1472570734"/>
    <b v="0"/>
    <n v="15"/>
    <b v="0"/>
    <x v="3"/>
    <x v="25"/>
    <n v="0.02"/>
    <n v="116.53333333333333"/>
    <x v="3683"/>
    <d v="2016-10-14T15:25:3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x v="3"/>
    <x v="21"/>
    <n v="1.06"/>
    <n v="39.44"/>
    <x v="3684"/>
    <d v="2016-09-29T15:45:21"/>
  </r>
  <r>
    <n v="233"/>
    <s v="Area 4 - The Film"/>
    <s v="â€œArea 4â€ revolves around Frank Hammond, a counselor at a high school, who discovers the scandals that took place."/>
    <n v="350000"/>
    <n v="0"/>
    <x v="1"/>
    <x v="0"/>
    <x v="0"/>
    <n v="1475185972"/>
    <n v="1472593972"/>
    <b v="0"/>
    <n v="0"/>
    <b v="0"/>
    <x v="0"/>
    <x v="34"/>
    <n v="0"/>
    <n v="0"/>
    <x v="3685"/>
    <d v="2016-09-29T21:52:5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2"/>
    <x v="2"/>
    <n v="1476158340"/>
    <n v="1472594585"/>
    <b v="0"/>
    <n v="114"/>
    <b v="1"/>
    <x v="6"/>
    <x v="15"/>
    <n v="1.03"/>
    <n v="90.684210526315795"/>
    <x v="3686"/>
    <d v="2016-10-11T03:59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x v="0"/>
    <n v="1475294400"/>
    <n v="1472674285"/>
    <b v="0"/>
    <n v="0"/>
    <b v="0"/>
    <x v="6"/>
    <x v="15"/>
    <n v="0"/>
    <n v="0"/>
    <x v="3687"/>
    <d v="2016-10-01T04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x v="1"/>
    <n v="1475398800"/>
    <n v="1472711224"/>
    <b v="0"/>
    <n v="94"/>
    <b v="0"/>
    <x v="6"/>
    <x v="15"/>
    <n v="0.26"/>
    <n v="65.340319148936175"/>
    <x v="3688"/>
    <d v="2016-10-02T09:00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3"/>
    <x v="4"/>
    <n v="1475310825"/>
    <n v="1472718825"/>
    <b v="0"/>
    <n v="0"/>
    <b v="0"/>
    <x v="3"/>
    <x v="25"/>
    <n v="0"/>
    <n v="0"/>
    <x v="3689"/>
    <d v="2016-10-01T08:33:45"/>
  </r>
  <r>
    <n v="1733"/>
    <s v="What Faith Is EP/Album"/>
    <s v="I am trying to share the music I am blessed to have written. https://www.johncox4.com or https://reverbnation.com/johncox4"/>
    <n v="10000"/>
    <n v="0"/>
    <x v="1"/>
    <x v="0"/>
    <x v="0"/>
    <n v="1473802200"/>
    <n v="1472746374"/>
    <b v="0"/>
    <n v="0"/>
    <b v="0"/>
    <x v="1"/>
    <x v="33"/>
    <n v="0"/>
    <n v="0"/>
    <x v="3690"/>
    <d v="2016-09-13T21:3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x v="1"/>
    <x v="1"/>
    <n v="2.0499999999999998"/>
    <n v="45.62222222222222"/>
    <x v="3691"/>
    <d v="2016-10-01T17:19:4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x v="6"/>
    <x v="15"/>
    <n v="1.06"/>
    <n v="251.7381443298969"/>
    <x v="3692"/>
    <d v="2016-10-01T03:59:00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x v="0"/>
    <n v="1477968934"/>
    <n v="1472784934"/>
    <b v="0"/>
    <n v="9"/>
    <b v="0"/>
    <x v="6"/>
    <x v="13"/>
    <n v="0.05"/>
    <n v="57.888888888888886"/>
    <x v="3693"/>
    <d v="2016-11-01T02:55:34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x v="0"/>
    <n v="1475378744"/>
    <n v="1472786744"/>
    <b v="0"/>
    <n v="2"/>
    <b v="0"/>
    <x v="6"/>
    <x v="15"/>
    <n v="0.03"/>
    <n v="50.5"/>
    <x v="3694"/>
    <d v="2016-10-02T03:25:4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6"/>
    <x v="6"/>
    <n v="1472896800"/>
    <n v="1472804365"/>
    <b v="0"/>
    <n v="0"/>
    <b v="0"/>
    <x v="6"/>
    <x v="29"/>
    <n v="0"/>
    <n v="0"/>
    <x v="3695"/>
    <d v="2016-09-03T10:00:00"/>
  </r>
  <r>
    <n v="982"/>
    <s v="Smart 2-in-1 I-PHONE HANDLE/WALLETtm"/>
    <s v="revolutonary ultra-slim 2-in-1 Smart  2-in-1 I-PHONE handle/WALLETtm with 360 rotatiion"/>
    <n v="17500"/>
    <n v="3"/>
    <x v="1"/>
    <x v="0"/>
    <x v="0"/>
    <n v="1475431486"/>
    <n v="1472839486"/>
    <b v="0"/>
    <n v="3"/>
    <b v="0"/>
    <x v="3"/>
    <x v="25"/>
    <n v="0"/>
    <n v="1"/>
    <x v="3696"/>
    <d v="2016-10-02T18:04:46"/>
  </r>
  <r>
    <n v="2346"/>
    <s v="Ez 2c 3D Viewers (Canceled)"/>
    <s v="Watch and Make FREE 3D Videos &amp; Pics - No Viewer needed. To Help Learn we have Training and Instant 3D viewers."/>
    <n v="60000"/>
    <n v="39"/>
    <x v="2"/>
    <x v="0"/>
    <x v="0"/>
    <n v="1476731431"/>
    <n v="1472843431"/>
    <b v="0"/>
    <n v="3"/>
    <b v="0"/>
    <x v="3"/>
    <x v="37"/>
    <n v="0"/>
    <n v="13"/>
    <x v="3697"/>
    <d v="2016-10-17T19:10:31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18"/>
    <x v="10"/>
    <n v="1475457107"/>
    <n v="1472865107"/>
    <b v="0"/>
    <n v="1"/>
    <b v="0"/>
    <x v="0"/>
    <x v="31"/>
    <n v="0"/>
    <n v="10"/>
    <x v="3698"/>
    <d v="2016-10-03T01:11: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1"/>
    <x v="4"/>
    <n v="1475209620"/>
    <n v="1473087637"/>
    <b v="0"/>
    <n v="37"/>
    <b v="1"/>
    <x v="1"/>
    <x v="8"/>
    <n v="1.02"/>
    <n v="165.16216216216216"/>
    <x v="3699"/>
    <d v="2016-09-30T04:27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x v="0"/>
    <n v="1475697054"/>
    <n v="1473105054"/>
    <b v="0"/>
    <n v="60"/>
    <b v="0"/>
    <x v="6"/>
    <x v="15"/>
    <n v="0.42"/>
    <n v="105.02933333333334"/>
    <x v="3700"/>
    <d v="2016-10-05T19:50:5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x v="5"/>
    <x v="11"/>
    <n v="1.0900000000000001"/>
    <n v="159.24137931034483"/>
    <x v="3701"/>
    <d v="2016-10-06T14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x v="0"/>
    <n v="1475766932"/>
    <n v="1473174932"/>
    <b v="0"/>
    <n v="30"/>
    <b v="0"/>
    <x v="3"/>
    <x v="25"/>
    <n v="0.15"/>
    <n v="59.2"/>
    <x v="3702"/>
    <d v="2016-10-06T15:15:3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x v="6"/>
    <x v="29"/>
    <n v="1.1299999999999999"/>
    <n v="37.666666666666664"/>
    <x v="3703"/>
    <d v="2016-10-16T21:00:00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x v="6"/>
    <x v="15"/>
    <n v="1.1000000000000001"/>
    <n v="47.028571428571432"/>
    <x v="3704"/>
    <d v="2016-09-30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x v="3"/>
    <x v="7"/>
    <n v="1.48"/>
    <n v="493.13333333333333"/>
    <x v="3705"/>
    <d v="2016-11-06T03:26:44"/>
  </r>
  <r>
    <n v="4018"/>
    <s v="Time Please Fringe"/>
    <s v="Funding for a production of Time Please at the Brighton Fringe 2017... and beyond."/>
    <n v="1500"/>
    <n v="130"/>
    <x v="1"/>
    <x v="1"/>
    <x v="1"/>
    <n v="1475877108"/>
    <n v="1473285108"/>
    <b v="0"/>
    <n v="4"/>
    <b v="0"/>
    <x v="6"/>
    <x v="15"/>
    <n v="0.09"/>
    <n v="32.5"/>
    <x v="3706"/>
    <d v="2016-10-07T21:51:48"/>
  </r>
  <r>
    <n v="3746"/>
    <s v="Stage Play Production - &quot;I Love You to Death&quot;"/>
    <s v="Generational curses CAN be broken...right?"/>
    <n v="8500"/>
    <n v="202"/>
    <x v="1"/>
    <x v="0"/>
    <x v="0"/>
    <n v="1475918439"/>
    <n v="1473326439"/>
    <b v="0"/>
    <n v="1"/>
    <b v="0"/>
    <x v="6"/>
    <x v="15"/>
    <n v="0.02"/>
    <n v="202"/>
    <x v="3707"/>
    <d v="2016-10-08T09:20:39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3"/>
    <x v="4"/>
    <n v="1476008906"/>
    <n v="1473416906"/>
    <b v="0"/>
    <n v="1"/>
    <b v="0"/>
    <x v="6"/>
    <x v="15"/>
    <n v="0"/>
    <n v="10"/>
    <x v="3708"/>
    <d v="2016-10-09T10:28:2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x v="0"/>
    <n v="1476010619"/>
    <n v="1473418619"/>
    <b v="0"/>
    <n v="10"/>
    <b v="0"/>
    <x v="2"/>
    <x v="35"/>
    <n v="7.0000000000000007E-2"/>
    <n v="44.5"/>
    <x v="3709"/>
    <d v="2016-10-09T10:56:59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x v="6"/>
    <x v="13"/>
    <n v="1.05"/>
    <n v="48.984375"/>
    <x v="3710"/>
    <d v="2016-10-09T18:25:1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x v="1"/>
    <n v="1476109970"/>
    <n v="1473517970"/>
    <b v="1"/>
    <n v="113"/>
    <b v="0"/>
    <x v="5"/>
    <x v="11"/>
    <n v="0.2"/>
    <n v="83.716814159292042"/>
    <x v="3711"/>
    <d v="2016-10-10T14:32:50"/>
  </r>
  <r>
    <n v="963"/>
    <s v="The Ultimate Learning Center"/>
    <s v="WE are molding an educated, motivated, non violent GENERATION!"/>
    <n v="35000"/>
    <n v="377"/>
    <x v="1"/>
    <x v="0"/>
    <x v="0"/>
    <n v="1476717319"/>
    <n v="1473693319"/>
    <b v="0"/>
    <n v="9"/>
    <b v="0"/>
    <x v="3"/>
    <x v="25"/>
    <n v="0.01"/>
    <n v="41.888888888888886"/>
    <x v="3712"/>
    <d v="2016-10-17T15:15: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x v="0"/>
    <n v="1476371552"/>
    <n v="1473779552"/>
    <b v="0"/>
    <n v="90"/>
    <b v="0"/>
    <x v="3"/>
    <x v="25"/>
    <n v="0.1"/>
    <n v="54.666666666666664"/>
    <x v="3713"/>
    <d v="2016-10-13T15:12:3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x v="3"/>
    <x v="7"/>
    <n v="22603"/>
    <n v="138.66871165644173"/>
    <x v="3714"/>
    <d v="2016-10-13T21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x v="6"/>
    <x v="15"/>
    <n v="1.01"/>
    <n v="145.86956521739131"/>
    <x v="3715"/>
    <d v="2016-10-13T18:00:27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x v="5"/>
    <x v="11"/>
    <n v="2.6"/>
    <n v="34.68888888888889"/>
    <x v="3716"/>
    <d v="2016-10-14T06:04:4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x v="6"/>
    <x v="13"/>
    <n v="1.1000000000000001"/>
    <n v="104.15169811320754"/>
    <x v="3717"/>
    <d v="2016-10-13T00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x v="6"/>
    <x v="15"/>
    <n v="1.1299999999999999"/>
    <n v="99.5"/>
    <x v="3718"/>
    <d v="2016-10-05T10:53:5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x v="0"/>
    <n v="1476482400"/>
    <n v="1473893721"/>
    <b v="0"/>
    <n v="2"/>
    <b v="0"/>
    <x v="6"/>
    <x v="15"/>
    <n v="0.01"/>
    <n v="22.5"/>
    <x v="3719"/>
    <d v="2016-10-14T22:00:00"/>
  </r>
  <r>
    <n v="128"/>
    <s v="Ralphi3 (Canceled)"/>
    <s v="A Science Fiction film filled with entertainment and Excitement"/>
    <n v="100000"/>
    <n v="1867"/>
    <x v="2"/>
    <x v="0"/>
    <x v="0"/>
    <n v="1476941293"/>
    <n v="1473917293"/>
    <b v="0"/>
    <n v="6"/>
    <b v="0"/>
    <x v="0"/>
    <x v="31"/>
    <n v="0.02"/>
    <n v="311.16666666666669"/>
    <x v="3720"/>
    <d v="2016-10-20T05:28:13"/>
  </r>
  <r>
    <n v="1795"/>
    <s v="THE AFGHANS - A Photo Book"/>
    <s v="A photography book documenting the impact of the ISAF mission on the Afghan people of Mazar-e Sharif."/>
    <n v="28000"/>
    <n v="10846"/>
    <x v="1"/>
    <x v="10"/>
    <x v="4"/>
    <n v="1476460800"/>
    <n v="1473922541"/>
    <b v="1"/>
    <n v="81"/>
    <b v="0"/>
    <x v="5"/>
    <x v="11"/>
    <n v="0.39"/>
    <n v="133.90123456790124"/>
    <x v="3721"/>
    <d v="2016-10-14T16:00:00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x v="6"/>
    <x v="15"/>
    <n v="1.59"/>
    <n v="18"/>
    <x v="3722"/>
    <d v="2016-10-16T15:36:1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x v="0"/>
    <n v="1476676800"/>
    <n v="1473957239"/>
    <b v="0"/>
    <n v="8"/>
    <b v="0"/>
    <x v="6"/>
    <x v="13"/>
    <n v="0.08"/>
    <n v="200.625"/>
    <x v="3723"/>
    <d v="2016-10-17T04:00:00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x v="6"/>
    <x v="15"/>
    <n v="1.3"/>
    <n v="3.25"/>
    <x v="3724"/>
    <d v="2016-10-13T20:22:4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x v="1"/>
    <n v="1475848800"/>
    <n v="1474027501"/>
    <b v="0"/>
    <n v="42"/>
    <b v="0"/>
    <x v="6"/>
    <x v="13"/>
    <n v="0.17"/>
    <n v="40.833333333333336"/>
    <x v="3725"/>
    <d v="2016-10-07T14:00:00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x v="6"/>
    <x v="13"/>
    <n v="1.1599999999999999"/>
    <n v="95.373770491803285"/>
    <x v="3726"/>
    <d v="2016-10-14T23:00:00"/>
  </r>
  <r>
    <n v="3063"/>
    <s v="Spec Haus"/>
    <s v="Members of the local Miami music scene are putting together a venue/creative space in Kendall!"/>
    <n v="3000"/>
    <n v="587"/>
    <x v="1"/>
    <x v="0"/>
    <x v="0"/>
    <n v="1477174138"/>
    <n v="1474150138"/>
    <b v="0"/>
    <n v="23"/>
    <b v="0"/>
    <x v="6"/>
    <x v="13"/>
    <n v="0.2"/>
    <n v="25.521739130434781"/>
    <x v="3727"/>
    <d v="2016-10-22T22:08:58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3"/>
    <x v="4"/>
    <n v="1479410886"/>
    <n v="1474223286"/>
    <b v="0"/>
    <n v="2"/>
    <b v="0"/>
    <x v="3"/>
    <x v="37"/>
    <n v="0.03"/>
    <n v="150.5"/>
    <x v="3728"/>
    <d v="2016-11-17T19:28:06"/>
  </r>
  <r>
    <n v="2743"/>
    <s v="St. Nick Jr"/>
    <s v="One Christmas every child was naughty, and Santa's son _x000a_St. Nick Jr sacrifices all his gifts over his whole life, for the children"/>
    <n v="5999"/>
    <n v="0"/>
    <x v="1"/>
    <x v="0"/>
    <x v="0"/>
    <n v="1476863607"/>
    <n v="1474271607"/>
    <b v="0"/>
    <n v="0"/>
    <b v="0"/>
    <x v="2"/>
    <x v="18"/>
    <n v="0"/>
    <n v="0"/>
    <x v="3729"/>
    <d v="2016-10-19T07:53:2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x v="6"/>
    <x v="15"/>
    <n v="1.01"/>
    <n v="61.060606060606062"/>
    <x v="3730"/>
    <d v="2016-10-20T04:55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3"/>
    <x v="4"/>
    <n v="1477731463"/>
    <n v="1474275463"/>
    <b v="0"/>
    <n v="28"/>
    <b v="0"/>
    <x v="3"/>
    <x v="25"/>
    <n v="0.1"/>
    <n v="178.92857142857142"/>
    <x v="3731"/>
    <d v="2016-10-29T08:57:4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x v="1"/>
    <n v="1476873507"/>
    <n v="1474281507"/>
    <b v="0"/>
    <n v="4"/>
    <b v="0"/>
    <x v="3"/>
    <x v="37"/>
    <n v="0.01"/>
    <n v="20"/>
    <x v="3732"/>
    <d v="2016-10-19T10:38:27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x v="6"/>
    <x v="15"/>
    <n v="1.1100000000000001"/>
    <n v="58.787878787878789"/>
    <x v="3733"/>
    <d v="2016-10-20T02:48:16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x v="5"/>
    <x v="11"/>
    <n v="1.59"/>
    <n v="102.86166007905139"/>
    <x v="3734"/>
    <d v="2016-10-20T11:05:1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3"/>
    <x v="3"/>
    <n v="1477414800"/>
    <n v="1474380241"/>
    <b v="0"/>
    <n v="514"/>
    <b v="1"/>
    <x v="4"/>
    <x v="19"/>
    <n v="4.12"/>
    <n v="44.056420233463037"/>
    <x v="3735"/>
    <d v="2016-10-25T17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x v="3"/>
    <x v="7"/>
    <n v="1.05"/>
    <n v="346.13118421052633"/>
    <x v="3736"/>
    <d v="2016-10-20T20:11:5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x v="1"/>
    <x v="1"/>
    <n v="1.35"/>
    <n v="60.181874999999998"/>
    <x v="3737"/>
    <d v="2016-10-17T16:14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x v="0"/>
    <n v="1477949764"/>
    <n v="1474493764"/>
    <b v="0"/>
    <n v="3"/>
    <b v="0"/>
    <x v="3"/>
    <x v="25"/>
    <n v="0.01"/>
    <n v="99.333333333333329"/>
    <x v="3738"/>
    <d v="2016-10-31T21:36:0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x v="3"/>
    <x v="21"/>
    <n v="1.87"/>
    <n v="37.46"/>
    <x v="3739"/>
    <d v="2016-10-16T01:00:00"/>
  </r>
  <r>
    <n v="661"/>
    <s v="AirString"/>
    <s v="AirString keeps your AirPods from getting lost by keeping the pair together with a  durable and premium quality string."/>
    <n v="10000"/>
    <n v="95"/>
    <x v="1"/>
    <x v="0"/>
    <x v="0"/>
    <n v="1477236559"/>
    <n v="1474644559"/>
    <b v="0"/>
    <n v="9"/>
    <b v="0"/>
    <x v="3"/>
    <x v="25"/>
    <n v="0.01"/>
    <n v="10.555555555555555"/>
    <x v="3740"/>
    <d v="2016-10-23T15:29:1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x v="5"/>
    <x v="11"/>
    <n v="1.02"/>
    <n v="103.63559322033899"/>
    <x v="3741"/>
    <d v="2016-10-23T20:50: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x v="0"/>
    <n v="1477454340"/>
    <n v="1474676646"/>
    <b v="0"/>
    <n v="6"/>
    <b v="0"/>
    <x v="3"/>
    <x v="25"/>
    <n v="0.01"/>
    <n v="49.666666666666664"/>
    <x v="3742"/>
    <d v="2016-10-26T03:59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3"/>
    <x v="3"/>
    <n v="1476615600"/>
    <n v="1474884417"/>
    <b v="0"/>
    <n v="105"/>
    <b v="1"/>
    <x v="2"/>
    <x v="14"/>
    <n v="1.1200000000000001"/>
    <n v="53.19047619047619"/>
    <x v="3743"/>
    <d v="2016-10-16T11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x v="3"/>
    <n v="1476095783"/>
    <n v="1474886183"/>
    <b v="0"/>
    <n v="6"/>
    <b v="0"/>
    <x v="2"/>
    <x v="18"/>
    <n v="0.12"/>
    <n v="39"/>
    <x v="3744"/>
    <d v="2016-10-10T10:36:23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x v="3"/>
    <x v="21"/>
    <n v="1.66"/>
    <n v="31.96153846153846"/>
    <x v="3745"/>
    <d v="2016-10-12T13:11:1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x v="0"/>
    <n v="1477509604"/>
    <n v="1474917604"/>
    <b v="0"/>
    <n v="1"/>
    <b v="0"/>
    <x v="3"/>
    <x v="25"/>
    <n v="0"/>
    <n v="1"/>
    <x v="3746"/>
    <d v="2016-10-26T19:20:0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x v="3"/>
    <n v="1477550434"/>
    <n v="1474958434"/>
    <b v="0"/>
    <n v="14"/>
    <b v="0"/>
    <x v="6"/>
    <x v="15"/>
    <n v="0.21"/>
    <n v="45.785714285714285"/>
    <x v="3747"/>
    <d v="2016-10-27T06:40:3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x v="1"/>
    <x v="1"/>
    <n v="1.1399999999999999"/>
    <n v="72.056962025316452"/>
    <x v="3748"/>
    <d v="2016-10-27T21:19:00"/>
  </r>
  <r>
    <n v="2582"/>
    <s v="Drunken Wings"/>
    <s v="The place where chicken meets liquor for the first time!"/>
    <n v="90000"/>
    <n v="1"/>
    <x v="1"/>
    <x v="0"/>
    <x v="0"/>
    <n v="1477784634"/>
    <n v="1475192634"/>
    <b v="0"/>
    <n v="1"/>
    <b v="0"/>
    <x v="7"/>
    <x v="27"/>
    <n v="0"/>
    <n v="1"/>
    <x v="3749"/>
    <d v="2016-10-29T23:43:5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x v="6"/>
    <x v="15"/>
    <n v="1.39"/>
    <n v="57.916666666666664"/>
    <x v="3750"/>
    <d v="2016-10-29T03:00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x v="7"/>
    <x v="26"/>
    <n v="1.06"/>
    <n v="104.99007444168734"/>
    <x v="3751"/>
    <d v="2016-10-30T15:25: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x v="6"/>
    <x v="13"/>
    <n v="1.1299999999999999"/>
    <n v="89.314285714285717"/>
    <x v="3752"/>
    <d v="2016-11-01T03:59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x v="4"/>
    <x v="19"/>
    <n v="2.4300000000000002"/>
    <n v="82.145270270270274"/>
    <x v="3753"/>
    <d v="2016-10-29T19:00:00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x v="1"/>
    <n v="1478425747"/>
    <n v="1475398147"/>
    <b v="0"/>
    <n v="2"/>
    <b v="0"/>
    <x v="4"/>
    <x v="28"/>
    <n v="0"/>
    <n v="2"/>
    <x v="3754"/>
    <d v="2016-11-06T09:49:0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x v="6"/>
    <x v="15"/>
    <n v="1.05"/>
    <n v="93.428571428571431"/>
    <x v="3755"/>
    <d v="2016-11-01T04:59:00"/>
  </r>
  <r>
    <n v="596"/>
    <s v="DigitaliBook free library"/>
    <s v="We present digitaibook,com site which can become a free electronic library with your help,"/>
    <n v="20000"/>
    <n v="6"/>
    <x v="1"/>
    <x v="0"/>
    <x v="0"/>
    <n v="1478122292"/>
    <n v="1475530292"/>
    <b v="0"/>
    <n v="2"/>
    <b v="0"/>
    <x v="3"/>
    <x v="37"/>
    <n v="0"/>
    <n v="3"/>
    <x v="3756"/>
    <d v="2016-11-02T21:31:32"/>
  </r>
  <r>
    <n v="321"/>
    <s v="An Impossible Project"/>
    <s v="The more digital the world, the more analog our dreams._x000a_A feature documentary shot on 35mm film."/>
    <n v="35000"/>
    <n v="35932"/>
    <x v="0"/>
    <x v="10"/>
    <x v="4"/>
    <n v="1478605386"/>
    <n v="1475577786"/>
    <b v="1"/>
    <n v="337"/>
    <b v="1"/>
    <x v="0"/>
    <x v="0"/>
    <n v="1.03"/>
    <n v="106.62314540059347"/>
    <x v="3757"/>
    <d v="2016-11-08T11:43:06"/>
  </r>
  <r>
    <n v="2139"/>
    <s v="Manorkept"/>
    <s v="An adventuring RPG with ghosts, mysteries, and flexible gameplay paths, Manorkept is a game that promises an unforgettable experience."/>
    <n v="30000"/>
    <n v="1626"/>
    <x v="1"/>
    <x v="0"/>
    <x v="0"/>
    <n v="1478196008"/>
    <n v="1475604008"/>
    <b v="0"/>
    <n v="56"/>
    <b v="0"/>
    <x v="4"/>
    <x v="9"/>
    <n v="0.05"/>
    <n v="29.035714285714285"/>
    <x v="3758"/>
    <d v="2016-11-03T18:00:08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x v="4"/>
    <x v="19"/>
    <n v="3.77"/>
    <n v="65.00344827586207"/>
    <x v="3759"/>
    <d v="2016-10-16T20:30:00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x v="6"/>
    <x v="15"/>
    <n v="1.1599999999999999"/>
    <n v="50.20192307692308"/>
    <x v="3760"/>
    <d v="2016-11-04T13:06:2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x v="6"/>
    <x v="15"/>
    <n v="1"/>
    <n v="20"/>
    <x v="3761"/>
    <d v="2016-12-05T14:10:5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x v="0"/>
    <n v="1480007460"/>
    <n v="1475760567"/>
    <b v="0"/>
    <n v="13"/>
    <b v="0"/>
    <x v="6"/>
    <x v="13"/>
    <n v="0.04"/>
    <n v="82.461538461538467"/>
    <x v="3762"/>
    <d v="2016-11-24T17:11:00"/>
  </r>
  <r>
    <n v="3633"/>
    <s v="SMOKEY AND THE BANDIT: THE MUSICAL"/>
    <s v="SMOKEY AND THE BANDIT: THE MUSICAL_x000a_The classic film, characters and music you love, on stage, LIVE!"/>
    <n v="5000"/>
    <n v="1762"/>
    <x v="1"/>
    <x v="0"/>
    <x v="0"/>
    <n v="1479517200"/>
    <n v="1475765867"/>
    <b v="0"/>
    <n v="31"/>
    <b v="0"/>
    <x v="6"/>
    <x v="29"/>
    <n v="0.35"/>
    <n v="56.838709677419352"/>
    <x v="3763"/>
    <d v="2016-11-19T01:00:00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x v="0"/>
    <n v="1479667727"/>
    <n v="1475776127"/>
    <b v="0"/>
    <n v="2"/>
    <b v="0"/>
    <x v="0"/>
    <x v="2"/>
    <n v="0"/>
    <n v="5.5"/>
    <x v="3764"/>
    <d v="2016-11-20T18:48:47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x v="0"/>
    <n v="1478383912"/>
    <n v="1475791912"/>
    <b v="0"/>
    <n v="1"/>
    <b v="0"/>
    <x v="4"/>
    <x v="28"/>
    <n v="0"/>
    <n v="10"/>
    <x v="3765"/>
    <d v="2016-11-05T22:11:5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x v="0"/>
    <n v="1481072942"/>
    <n v="1475885342"/>
    <b v="0"/>
    <n v="0"/>
    <b v="0"/>
    <x v="5"/>
    <x v="36"/>
    <n v="0"/>
    <n v="0"/>
    <x v="3766"/>
    <d v="2016-12-07T01:09:0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x v="3"/>
    <x v="7"/>
    <n v="2.12"/>
    <n v="127.36450839328538"/>
    <x v="3767"/>
    <d v="2016-11-07T11:05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x v="0"/>
    <n v="1478926800"/>
    <n v="1476054568"/>
    <b v="0"/>
    <n v="196"/>
    <b v="0"/>
    <x v="3"/>
    <x v="25"/>
    <n v="0.25"/>
    <n v="89.59693877551021"/>
    <x v="3768"/>
    <d v="2016-11-12T05:00:0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x v="5"/>
    <x v="11"/>
    <n v="1.1200000000000001"/>
    <n v="116.21465968586388"/>
    <x v="3769"/>
    <d v="2016-11-10T05:15:0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x v="7"/>
    <x v="26"/>
    <n v="4.2699999999999996"/>
    <n v="31.691394658753708"/>
    <x v="3770"/>
    <d v="2016-11-12T04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x v="3"/>
    <x v="7"/>
    <n v="1.82"/>
    <n v="143.97499999999999"/>
    <x v="3771"/>
    <d v="2016-11-10T13:37:07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5"/>
    <x v="5"/>
    <n v="1477886400"/>
    <n v="1476228128"/>
    <b v="0"/>
    <n v="111"/>
    <b v="1"/>
    <x v="6"/>
    <x v="13"/>
    <n v="1.22"/>
    <n v="109.5945945945946"/>
    <x v="3772"/>
    <d v="2016-10-31T04:00:00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x v="6"/>
    <x v="13"/>
    <n v="1.18"/>
    <n v="170.69942196531792"/>
    <x v="3773"/>
    <d v="2016-11-11T12:10:5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1"/>
    <x v="4"/>
    <n v="1480185673"/>
    <n v="1476294073"/>
    <b v="0"/>
    <n v="0"/>
    <b v="0"/>
    <x v="7"/>
    <x v="27"/>
    <n v="0"/>
    <n v="0"/>
    <x v="3774"/>
    <d v="2016-11-26T18:41:13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x v="6"/>
    <x v="29"/>
    <n v="1.08"/>
    <n v="94.912280701754383"/>
    <x v="3775"/>
    <d v="2016-11-15T02:08:00"/>
  </r>
  <r>
    <n v="1916"/>
    <s v="The Paint Can Holder by U.S. Green Products"/>
    <s v="The Paint Can Holder Makes Painting Easier and Safer on Extension Ladders."/>
    <n v="20000"/>
    <n v="102"/>
    <x v="1"/>
    <x v="0"/>
    <x v="0"/>
    <n v="1478542375"/>
    <n v="1476378775"/>
    <b v="0"/>
    <n v="6"/>
    <b v="0"/>
    <x v="3"/>
    <x v="30"/>
    <n v="0.01"/>
    <n v="17"/>
    <x v="3776"/>
    <d v="2016-11-07T18:12:55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x v="1"/>
    <x v="23"/>
    <n v="1.05"/>
    <n v="59.258064516129032"/>
    <x v="3777"/>
    <d v="2016-10-24T21:00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x v="0"/>
    <n v="1478059140"/>
    <n v="1476391223"/>
    <b v="0"/>
    <n v="3"/>
    <b v="0"/>
    <x v="7"/>
    <x v="27"/>
    <n v="0.04"/>
    <n v="33.333333333333336"/>
    <x v="3778"/>
    <d v="2016-11-02T03:59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x v="1"/>
    <n v="1479032260"/>
    <n v="1476436660"/>
    <b v="0"/>
    <n v="3"/>
    <b v="0"/>
    <x v="6"/>
    <x v="15"/>
    <n v="0.05"/>
    <n v="45"/>
    <x v="3779"/>
    <d v="2016-11-13T10:17:4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x v="0"/>
    <n v="1477791960"/>
    <n v="1476549262"/>
    <b v="0"/>
    <n v="2"/>
    <b v="0"/>
    <x v="6"/>
    <x v="13"/>
    <n v="0"/>
    <n v="1"/>
    <x v="3780"/>
    <d v="2016-10-30T01:46:0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0"/>
    <x v="4"/>
    <n v="1478723208"/>
    <n v="1476559608"/>
    <b v="0"/>
    <n v="52"/>
    <b v="1"/>
    <x v="3"/>
    <x v="21"/>
    <n v="9.56"/>
    <n v="27.576923076923077"/>
    <x v="3781"/>
    <d v="2016-11-09T20:26:48"/>
  </r>
  <r>
    <n v="957"/>
    <s v="DUALBAND, the Leather NFC Smart Watch Band"/>
    <s v="A Leather Smart watch Band, that NEVER needs to be charged for only $37!"/>
    <n v="12000"/>
    <n v="233"/>
    <x v="1"/>
    <x v="0"/>
    <x v="0"/>
    <n v="1479392133"/>
    <n v="1476710133"/>
    <b v="0"/>
    <n v="7"/>
    <b v="0"/>
    <x v="3"/>
    <x v="25"/>
    <n v="0.02"/>
    <n v="33.285714285714285"/>
    <x v="3782"/>
    <d v="2016-11-17T14:15:3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x v="6"/>
    <x v="13"/>
    <n v="1.1599999999999999"/>
    <n v="50.689320388349515"/>
    <x v="3783"/>
    <d v="2016-11-22T05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x v="6"/>
    <x v="15"/>
    <n v="1.1299999999999999"/>
    <n v="66.470588235294116"/>
    <x v="3784"/>
    <d v="2016-11-19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x v="3"/>
    <x v="7"/>
    <n v="5.0599999999999996"/>
    <n v="36.326424870466319"/>
    <x v="3785"/>
    <d v="2016-12-11T04:59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0"/>
    <x v="4"/>
    <n v="1479890743"/>
    <n v="1476776743"/>
    <b v="1"/>
    <n v="398"/>
    <b v="1"/>
    <x v="3"/>
    <x v="7"/>
    <n v="3.05"/>
    <n v="383.3643216080402"/>
    <x v="3786"/>
    <d v="2016-11-23T08:45:4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4"/>
    <n v="1479382594"/>
    <n v="1476786994"/>
    <b v="0"/>
    <n v="14"/>
    <b v="1"/>
    <x v="6"/>
    <x v="15"/>
    <n v="1"/>
    <n v="171.42857142857142"/>
    <x v="3787"/>
    <d v="2016-11-17T11:36:3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x v="6"/>
    <x v="15"/>
    <n v="1.3"/>
    <n v="16.25"/>
    <x v="3788"/>
    <d v="2016-11-02T00:31:01"/>
  </r>
  <r>
    <n v="952"/>
    <s v="Audionoggin - Join the Earvolution"/>
    <s v="Audionoggin: Wireless personal surround sound for the athlete in everyone."/>
    <n v="49000"/>
    <n v="19572"/>
    <x v="1"/>
    <x v="0"/>
    <x v="0"/>
    <n v="1479483812"/>
    <n v="1476888212"/>
    <b v="0"/>
    <n v="196"/>
    <b v="0"/>
    <x v="3"/>
    <x v="25"/>
    <n v="0.4"/>
    <n v="99.857142857142861"/>
    <x v="3789"/>
    <d v="2016-11-18T15:43:3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x v="0"/>
    <n v="1479495790"/>
    <n v="1476900190"/>
    <b v="0"/>
    <n v="3"/>
    <b v="0"/>
    <x v="4"/>
    <x v="9"/>
    <n v="0"/>
    <n v="15"/>
    <x v="3790"/>
    <d v="2016-11-18T19:03: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x v="1"/>
    <n v="1479125642"/>
    <n v="1476962042"/>
    <b v="0"/>
    <n v="31"/>
    <b v="0"/>
    <x v="6"/>
    <x v="15"/>
    <n v="0.49"/>
    <n v="47.258064516129032"/>
    <x v="3791"/>
    <d v="2016-11-14T12:14:0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x v="4"/>
    <x v="19"/>
    <n v="4.5199999999999996"/>
    <n v="75.647714604236342"/>
    <x v="3792"/>
    <d v="2016-11-21T04:59:00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x v="6"/>
    <x v="15"/>
    <n v="1"/>
    <n v="61"/>
    <x v="3793"/>
    <d v="2016-11-11T22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x v="0"/>
    <n v="1482294990"/>
    <n v="1477107390"/>
    <b v="0"/>
    <n v="2"/>
    <b v="0"/>
    <x v="6"/>
    <x v="13"/>
    <n v="0.01"/>
    <n v="62.5"/>
    <x v="3794"/>
    <d v="2016-12-21T04:36:3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x v="6"/>
    <x v="15"/>
    <n v="1.04"/>
    <n v="26"/>
    <x v="3795"/>
    <d v="2016-12-21T11:50:30"/>
  </r>
  <r>
    <n v="3645"/>
    <s v="If the Shoe Fits"/>
    <s v="This new musical comedy empowers women and girls of all ages to be themselves in their shoes, whatever shoes they choose."/>
    <n v="1000"/>
    <n v="1"/>
    <x v="1"/>
    <x v="2"/>
    <x v="2"/>
    <n v="1479773838"/>
    <n v="1477178238"/>
    <b v="0"/>
    <n v="1"/>
    <b v="0"/>
    <x v="6"/>
    <x v="29"/>
    <n v="0"/>
    <n v="1"/>
    <x v="3796"/>
    <d v="2016-11-22T00:17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x v="0"/>
    <n v="1479834023"/>
    <n v="1477238423"/>
    <b v="0"/>
    <n v="0"/>
    <b v="0"/>
    <x v="6"/>
    <x v="29"/>
    <n v="0"/>
    <n v="0"/>
    <x v="3797"/>
    <d v="2016-11-22T17:00:2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x v="5"/>
    <x v="11"/>
    <n v="1.48"/>
    <n v="207.61682242990653"/>
    <x v="3798"/>
    <d v="2016-11-24T02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x v="0"/>
    <n v="1480011987"/>
    <n v="1477416387"/>
    <b v="0"/>
    <n v="37"/>
    <b v="0"/>
    <x v="3"/>
    <x v="25"/>
    <n v="0.31"/>
    <n v="124.9191891891892"/>
    <x v="3799"/>
    <d v="2016-11-24T18:26:27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2"/>
    <x v="2"/>
    <n v="1482678994"/>
    <n v="1477491394"/>
    <b v="0"/>
    <n v="0"/>
    <b v="0"/>
    <x v="0"/>
    <x v="2"/>
    <n v="0"/>
    <n v="0"/>
    <x v="3800"/>
    <d v="2016-12-25T15:16:3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x v="0"/>
    <n v="1480536919"/>
    <n v="1477509319"/>
    <b v="0"/>
    <n v="100"/>
    <b v="0"/>
    <x v="3"/>
    <x v="25"/>
    <n v="0.32"/>
    <n v="800.7"/>
    <x v="3801"/>
    <d v="2016-11-30T20:15:19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2"/>
    <x v="2"/>
    <n v="1480110783"/>
    <n v="1477515183"/>
    <b v="0"/>
    <n v="0"/>
    <b v="0"/>
    <x v="3"/>
    <x v="37"/>
    <n v="0"/>
    <n v="0"/>
    <x v="3802"/>
    <d v="2016-11-25T21:53:0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x v="7"/>
    <x v="26"/>
    <n v="1.68"/>
    <n v="75.666666666666671"/>
    <x v="3803"/>
    <d v="2016-11-26T15:27:51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x v="0"/>
    <n v="1480188013"/>
    <n v="1477592413"/>
    <b v="0"/>
    <n v="0"/>
    <b v="0"/>
    <x v="2"/>
    <x v="4"/>
    <n v="0"/>
    <n v="0"/>
    <x v="3804"/>
    <d v="2016-11-26T19:20:1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x v="0"/>
    <n v="1480525200"/>
    <n v="1477781724"/>
    <b v="0"/>
    <n v="6"/>
    <b v="0"/>
    <x v="6"/>
    <x v="15"/>
    <n v="0.11"/>
    <n v="108.33333333333333"/>
    <x v="3805"/>
    <d v="2016-11-30T17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x v="0"/>
    <n v="1481295099"/>
    <n v="1477835499"/>
    <b v="0"/>
    <n v="3"/>
    <b v="0"/>
    <x v="1"/>
    <x v="33"/>
    <n v="0.08"/>
    <n v="50"/>
    <x v="3806"/>
    <d v="2016-12-09T14:51:3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3"/>
    <x v="4"/>
    <n v="1481367600"/>
    <n v="1477839675"/>
    <b v="0"/>
    <n v="10"/>
    <b v="0"/>
    <x v="2"/>
    <x v="35"/>
    <n v="7.0000000000000007E-2"/>
    <n v="80.5"/>
    <x v="3807"/>
    <d v="2016-12-10T11:00:00"/>
  </r>
  <r>
    <n v="943"/>
    <s v="SleepMode"/>
    <s v="A mask for home or travel that will give you the best, undisturbed sleep of your life."/>
    <n v="3000"/>
    <n v="289"/>
    <x v="1"/>
    <x v="0"/>
    <x v="0"/>
    <n v="1480438905"/>
    <n v="1477843305"/>
    <b v="0"/>
    <n v="12"/>
    <b v="0"/>
    <x v="3"/>
    <x v="25"/>
    <n v="0.1"/>
    <n v="24.083333333333332"/>
    <x v="3808"/>
    <d v="2016-11-29T17:01:4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x v="6"/>
    <x v="15"/>
    <n v="1"/>
    <n v="50"/>
    <x v="3809"/>
    <d v="2016-12-01T02:23:31"/>
  </r>
  <r>
    <n v="1148"/>
    <s v="Warren's / Adilyn's Rollin' Bistro"/>
    <s v="New local (Louisville, KY.) food truck with a refreshing spin on rolling kitchens."/>
    <n v="15000"/>
    <n v="73"/>
    <x v="1"/>
    <x v="0"/>
    <x v="0"/>
    <n v="1480568781"/>
    <n v="1477973181"/>
    <b v="0"/>
    <n v="3"/>
    <b v="0"/>
    <x v="7"/>
    <x v="27"/>
    <n v="0"/>
    <n v="24.333333333333332"/>
    <x v="3810"/>
    <d v="2016-12-01T05:06:21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x v="0"/>
    <n v="1480576720"/>
    <n v="1477981120"/>
    <b v="0"/>
    <n v="0"/>
    <b v="0"/>
    <x v="6"/>
    <x v="15"/>
    <n v="0"/>
    <n v="0"/>
    <x v="3811"/>
    <d v="2016-12-01T07:18:4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x v="3"/>
    <x v="7"/>
    <n v="1.36"/>
    <n v="449.26385224274406"/>
    <x v="3812"/>
    <d v="2016-12-01T04:59:00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x v="4"/>
    <x v="19"/>
    <n v="1.1399999999999999"/>
    <n v="68.106837606837601"/>
    <x v="3813"/>
    <d v="2016-12-02T07:00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x v="0"/>
    <n v="1481173140"/>
    <n v="1478016097"/>
    <b v="0"/>
    <n v="336"/>
    <b v="0"/>
    <x v="3"/>
    <x v="25"/>
    <n v="0.57999999999999996"/>
    <n v="343.14732142857144"/>
    <x v="3814"/>
    <d v="2016-12-08T04:59:0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x v="3"/>
    <x v="25"/>
    <n v="1"/>
    <n v="107.64285714285714"/>
    <x v="3815"/>
    <d v="2016-12-01T17:34:10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x v="6"/>
    <x v="15"/>
    <n v="1.03"/>
    <n v="23.869565217391305"/>
    <x v="3816"/>
    <d v="2016-12-01T17:39:42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x v="6"/>
    <x v="15"/>
    <n v="1.04"/>
    <n v="70.568181818181813"/>
    <x v="3817"/>
    <d v="2016-12-01T07:59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x v="6"/>
    <x v="15"/>
    <n v="1"/>
    <n v="129.03225806451613"/>
    <x v="3818"/>
    <d v="2016-12-17T06:59:0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x v="0"/>
    <n v="1481727623"/>
    <n v="1478095223"/>
    <b v="0"/>
    <n v="76"/>
    <b v="0"/>
    <x v="3"/>
    <x v="25"/>
    <n v="0.44"/>
    <n v="174.94736842105263"/>
    <x v="3819"/>
    <d v="2016-12-14T15:00:23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x v="3"/>
    <x v="7"/>
    <n v="2.85"/>
    <n v="279.37843137254902"/>
    <x v="3820"/>
    <d v="2016-12-03T15:05:15"/>
  </r>
  <r>
    <n v="1424"/>
    <s v="Subway Mantras"/>
    <s v="A short book of practical mantras that can be used every day of the week. Mantras are cogwheels of universal engines."/>
    <n v="7500"/>
    <n v="1527"/>
    <x v="1"/>
    <x v="0"/>
    <x v="0"/>
    <n v="1479233602"/>
    <n v="1478106802"/>
    <b v="0"/>
    <n v="14"/>
    <b v="0"/>
    <x v="2"/>
    <x v="35"/>
    <n v="0.2"/>
    <n v="109.07142857142857"/>
    <x v="3821"/>
    <d v="2016-11-15T18:13: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0"/>
    <x v="4"/>
    <n v="1480721803"/>
    <n v="1478126203"/>
    <b v="0"/>
    <n v="20"/>
    <b v="0"/>
    <x v="3"/>
    <x v="37"/>
    <n v="0.01"/>
    <n v="68.3"/>
    <x v="3822"/>
    <d v="2016-12-02T23:36:43"/>
  </r>
  <r>
    <n v="706"/>
    <s v="Driver Alert System"/>
    <s v="Driver Alert System es un sistema de seguridad para el conductor, que le avisa en caso de perder la posicion vertical mientras conduce."/>
    <n v="100000"/>
    <n v="0"/>
    <x v="1"/>
    <x v="12"/>
    <x v="4"/>
    <n v="1481740740"/>
    <n v="1478130783"/>
    <b v="0"/>
    <n v="0"/>
    <b v="0"/>
    <x v="3"/>
    <x v="25"/>
    <n v="0"/>
    <n v="0"/>
    <x v="3823"/>
    <d v="2016-12-14T18:39:0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x v="4"/>
    <x v="19"/>
    <n v="9.75"/>
    <n v="426.93169877408059"/>
    <x v="3824"/>
    <d v="2016-12-03T01:07:53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x v="1"/>
    <x v="1"/>
    <n v="2.52"/>
    <n v="55.607142857142854"/>
    <x v="3825"/>
    <d v="2016-12-03T17:03:26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x v="4"/>
    <n v="1481716868"/>
    <n v="1478257268"/>
    <b v="0"/>
    <n v="338"/>
    <b v="0"/>
    <x v="3"/>
    <x v="25"/>
    <n v="0.34"/>
    <n v="99.973372781065095"/>
    <x v="3826"/>
    <d v="2016-12-14T12:01:08"/>
  </r>
  <r>
    <n v="1982"/>
    <s v="Lonely Boy: 55 male models 200s sensual expression"/>
    <s v="Express a very dark place in my childhood. Release my emotions through photography in a form of Art."/>
    <n v="180000"/>
    <n v="0"/>
    <x v="1"/>
    <x v="18"/>
    <x v="10"/>
    <n v="1480863887"/>
    <n v="1478268287"/>
    <b v="0"/>
    <n v="0"/>
    <b v="0"/>
    <x v="5"/>
    <x v="36"/>
    <n v="0"/>
    <n v="0"/>
    <x v="3827"/>
    <d v="2016-12-04T15:04:47"/>
  </r>
  <r>
    <n v="1057"/>
    <s v="Support Independent Media (Canceled)"/>
    <s v="Sayin it Plain is a Independent Radio Show created to inform the public and empower the community."/>
    <n v="10000"/>
    <n v="0"/>
    <x v="2"/>
    <x v="0"/>
    <x v="0"/>
    <n v="1480888483"/>
    <n v="1478292883"/>
    <b v="0"/>
    <n v="0"/>
    <b v="0"/>
    <x v="8"/>
    <x v="39"/>
    <n v="0"/>
    <n v="0"/>
    <x v="3828"/>
    <d v="2016-12-04T21:54:43"/>
  </r>
  <r>
    <n v="3122"/>
    <s v="be back soon (Canceled)"/>
    <s v="cancelled until further notice"/>
    <n v="199"/>
    <n v="116"/>
    <x v="2"/>
    <x v="0"/>
    <x v="0"/>
    <n v="1478733732"/>
    <n v="1478298132"/>
    <b v="0"/>
    <n v="2"/>
    <b v="0"/>
    <x v="6"/>
    <x v="13"/>
    <n v="0.57999999999999996"/>
    <n v="58"/>
    <x v="3829"/>
    <d v="2016-11-09T23:22:1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x v="0"/>
    <n v="1481000340"/>
    <n v="1478386812"/>
    <b v="0"/>
    <n v="11"/>
    <b v="0"/>
    <x v="6"/>
    <x v="15"/>
    <n v="0.03"/>
    <n v="47.272727272727273"/>
    <x v="3830"/>
    <d v="2016-12-06T04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x v="5"/>
    <x v="11"/>
    <n v="1.1100000000000001"/>
    <n v="23.796213592233013"/>
    <x v="3831"/>
    <d v="2016-12-04T00:00:00"/>
  </r>
  <r>
    <n v="3302"/>
    <s v="El muro de BorÃ­s KiÃ©n"/>
    <s v="FilosofÃ­a de los anÃ³nimos"/>
    <n v="8400"/>
    <n v="8685"/>
    <x v="0"/>
    <x v="12"/>
    <x v="4"/>
    <n v="1481099176"/>
    <n v="1478507176"/>
    <b v="0"/>
    <n v="50"/>
    <b v="1"/>
    <x v="6"/>
    <x v="15"/>
    <n v="1.03"/>
    <n v="173.7"/>
    <x v="3832"/>
    <d v="2016-12-07T08:26:16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x v="4"/>
    <x v="19"/>
    <n v="2.23"/>
    <n v="21.38"/>
    <x v="3833"/>
    <d v="2016-11-22T10:50:4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x v="6"/>
    <x v="29"/>
    <n v="1.1000000000000001"/>
    <n v="166.96969696969697"/>
    <x v="3834"/>
    <d v="2016-11-29T06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x v="0"/>
    <n v="1481213752"/>
    <n v="1478621752"/>
    <b v="0"/>
    <n v="14"/>
    <b v="0"/>
    <x v="6"/>
    <x v="29"/>
    <n v="0.05"/>
    <n v="88.642857142857139"/>
    <x v="3835"/>
    <d v="2016-12-08T16:15:52"/>
  </r>
  <r>
    <n v="3190"/>
    <s v="Call It A Day Productions - THE LIFE"/>
    <s v="Call It A Day Productions is putting on their first full production in December and every little bit helps!"/>
    <n v="4000"/>
    <n v="0"/>
    <x v="1"/>
    <x v="2"/>
    <x v="2"/>
    <n v="1481258275"/>
    <n v="1478662675"/>
    <b v="0"/>
    <n v="0"/>
    <b v="0"/>
    <x v="6"/>
    <x v="29"/>
    <n v="0"/>
    <n v="0"/>
    <x v="3836"/>
    <d v="2016-12-09T04:37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1"/>
    <x v="4"/>
    <n v="1480028400"/>
    <n v="1478685915"/>
    <b v="0"/>
    <n v="2"/>
    <b v="1"/>
    <x v="3"/>
    <x v="25"/>
    <n v="1.44"/>
    <n v="50.5"/>
    <x v="3837"/>
    <d v="2016-11-24T23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x v="4"/>
    <x v="19"/>
    <n v="2.83"/>
    <n v="42.63403614457831"/>
    <x v="3838"/>
    <d v="2016-12-10T00:00:04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x v="0"/>
    <n v="1481473208"/>
    <n v="1478881208"/>
    <b v="0"/>
    <n v="1"/>
    <b v="0"/>
    <x v="5"/>
    <x v="36"/>
    <n v="0.01"/>
    <n v="50"/>
    <x v="3839"/>
    <d v="2016-12-11T16:20:08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x v="6"/>
    <x v="15"/>
    <n v="1.38"/>
    <n v="109.07894736842105"/>
    <x v="3840"/>
    <d v="2016-12-06T23:22:3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x v="0"/>
    <x v="0"/>
    <n v="1.07"/>
    <n v="224.85263157894738"/>
    <x v="3841"/>
    <d v="2016-12-14T12:0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x v="0"/>
    <n v="1484327061"/>
    <n v="1479143061"/>
    <b v="0"/>
    <n v="12"/>
    <b v="0"/>
    <x v="3"/>
    <x v="25"/>
    <n v="0.19"/>
    <n v="155.33333333333334"/>
    <x v="3842"/>
    <d v="2017-01-13T17:04:2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x v="1"/>
    <x v="20"/>
    <n v="1.03"/>
    <n v="50.592592592592595"/>
    <x v="3843"/>
    <d v="2016-12-12T17:34:4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x v="4"/>
    <x v="19"/>
    <n v="1.07"/>
    <n v="58.6328125"/>
    <x v="3844"/>
    <d v="2016-12-14T21:01:18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x v="0"/>
    <n v="1484354556"/>
    <n v="1479170556"/>
    <b v="0"/>
    <n v="1"/>
    <b v="0"/>
    <x v="6"/>
    <x v="29"/>
    <n v="0"/>
    <n v="1"/>
    <x v="3845"/>
    <d v="2017-01-14T00:42:3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x v="0"/>
    <x v="0"/>
    <n v="1.04"/>
    <n v="70.921195652173907"/>
    <x v="3846"/>
    <d v="2016-12-20T04:30:3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x v="6"/>
    <x v="15"/>
    <n v="1"/>
    <n v="30.76923076923077"/>
    <x v="3847"/>
    <d v="2016-11-26T0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x v="3"/>
    <x v="7"/>
    <n v="3.04"/>
    <n v="143.21468926553672"/>
    <x v="3848"/>
    <d v="2016-12-15T05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x v="0"/>
    <n v="1481809189"/>
    <n v="1479217189"/>
    <b v="1"/>
    <n v="140"/>
    <b v="0"/>
    <x v="5"/>
    <x v="11"/>
    <n v="0.68"/>
    <n v="48.25"/>
    <x v="3849"/>
    <d v="2016-12-15T13:39:4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x v="0"/>
    <n v="1482307140"/>
    <n v="1479218315"/>
    <b v="1"/>
    <n v="1501"/>
    <b v="0"/>
    <x v="3"/>
    <x v="21"/>
    <n v="0.34"/>
    <n v="223.58248500999335"/>
    <x v="3850"/>
    <d v="2016-12-21T07:59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4"/>
    <n v="1483120216"/>
    <n v="1479232216"/>
    <b v="0"/>
    <n v="74"/>
    <b v="1"/>
    <x v="3"/>
    <x v="21"/>
    <n v="1.31"/>
    <n v="26.591351351351353"/>
    <x v="3851"/>
    <d v="2016-12-30T17:50: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x v="4"/>
    <x v="19"/>
    <n v="2.99"/>
    <n v="35.117647058823529"/>
    <x v="3852"/>
    <d v="2016-11-22T20:28:27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x v="4"/>
    <n v="1484441980"/>
    <n v="1479257980"/>
    <b v="0"/>
    <n v="54"/>
    <b v="1"/>
    <x v="6"/>
    <x v="15"/>
    <n v="1.04"/>
    <n v="96.203703703703709"/>
    <x v="3853"/>
    <d v="2017-01-15T00:59:4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x v="5"/>
    <x v="11"/>
    <n v="1.1399999999999999"/>
    <n v="89.674157303370791"/>
    <x v="3854"/>
    <d v="2016-12-22T02:00:00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x v="6"/>
    <x v="15"/>
    <n v="1.18"/>
    <n v="67.92307692307692"/>
    <x v="3855"/>
    <d v="2016-12-17T08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x v="1"/>
    <n v="1481132169"/>
    <n v="1479317769"/>
    <b v="0"/>
    <n v="16"/>
    <b v="0"/>
    <x v="6"/>
    <x v="13"/>
    <n v="0.03"/>
    <n v="20.875"/>
    <x v="3856"/>
    <d v="2016-12-07T17:36:09"/>
  </r>
  <r>
    <n v="762"/>
    <s v="Where we used to live - eBook (PROJECT 80%)"/>
    <s v="An original-well-done eBook. Mainly about fiction, action, adventure, and mystery. A story that you've never read!"/>
    <n v="3500"/>
    <n v="0"/>
    <x v="1"/>
    <x v="19"/>
    <x v="11"/>
    <n v="1480831200"/>
    <n v="1479328570"/>
    <b v="0"/>
    <n v="0"/>
    <b v="0"/>
    <x v="2"/>
    <x v="4"/>
    <n v="0"/>
    <n v="0"/>
    <x v="3857"/>
    <d v="2016-12-04T06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x v="4"/>
    <x v="19"/>
    <n v="10.81"/>
    <n v="40.070667078443485"/>
    <x v="3858"/>
    <d v="2016-12-15T23:00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x v="1"/>
    <x v="20"/>
    <n v="1.28"/>
    <n v="21.366666666666667"/>
    <x v="3859"/>
    <d v="2016-12-13T07:59:0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x v="3"/>
    <x v="21"/>
    <n v="1.1399999999999999"/>
    <n v="36.774193548387096"/>
    <x v="3860"/>
    <d v="2016-12-02T06:09: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x v="4"/>
    <n v="1482052815"/>
    <n v="1479460815"/>
    <b v="0"/>
    <n v="0"/>
    <b v="0"/>
    <x v="3"/>
    <x v="37"/>
    <n v="0"/>
    <n v="0"/>
    <x v="3861"/>
    <d v="2016-12-18T09:20: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12"/>
    <x v="4"/>
    <n v="1482085857"/>
    <n v="1479493857"/>
    <b v="0"/>
    <n v="48"/>
    <b v="1"/>
    <x v="3"/>
    <x v="7"/>
    <n v="1.31"/>
    <n v="546.6875"/>
    <x v="3862"/>
    <d v="2016-12-18T18:30:5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x v="7"/>
    <x v="26"/>
    <n v="2.94"/>
    <n v="66.623188405797094"/>
    <x v="3863"/>
    <d v="2016-12-19T07:59:00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x v="0"/>
    <n v="1484698998"/>
    <n v="1479514998"/>
    <b v="0"/>
    <n v="3"/>
    <b v="0"/>
    <x v="0"/>
    <x v="31"/>
    <n v="0.01"/>
    <n v="38.333333333333336"/>
    <x v="3864"/>
    <d v="2017-01-18T00:23:18"/>
  </r>
  <r>
    <n v="4095"/>
    <s v="LOPE ENAMORADO"/>
    <s v="Proyecto teatral dirigido por MartÃ­n Acosta que habla y reflexiona sobre el amor y su naturaleza."/>
    <n v="30000"/>
    <n v="800"/>
    <x v="1"/>
    <x v="19"/>
    <x v="11"/>
    <n v="1482108350"/>
    <n v="1479516350"/>
    <b v="0"/>
    <n v="1"/>
    <b v="0"/>
    <x v="6"/>
    <x v="15"/>
    <n v="0.03"/>
    <n v="800"/>
    <x v="3865"/>
    <d v="2016-12-19T00:45:5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x v="6"/>
    <x v="15"/>
    <n v="1.28"/>
    <n v="37.209583333333335"/>
    <x v="3866"/>
    <d v="2016-12-14T17:49:21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x v="6"/>
    <x v="15"/>
    <n v="1.05"/>
    <n v="123.94117647058823"/>
    <x v="3867"/>
    <d v="2016-12-05T01:00:00"/>
  </r>
  <r>
    <n v="2157"/>
    <s v="Nin"/>
    <s v="Gamers and 90's fans unite in this small tale of epic proportions!"/>
    <n v="75000"/>
    <n v="21144"/>
    <x v="1"/>
    <x v="0"/>
    <x v="0"/>
    <n v="1482479940"/>
    <n v="1479684783"/>
    <b v="0"/>
    <n v="57"/>
    <b v="0"/>
    <x v="4"/>
    <x v="9"/>
    <n v="0.28000000000000003"/>
    <n v="370.94736842105266"/>
    <x v="3868"/>
    <d v="2016-12-23T07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x v="1"/>
    <x v="23"/>
    <n v="2.67"/>
    <n v="63.102362204724407"/>
    <x v="3869"/>
    <d v="2016-12-08T08:00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x v="0"/>
    <n v="1482332343"/>
    <n v="1479740343"/>
    <b v="0"/>
    <n v="5"/>
    <b v="0"/>
    <x v="3"/>
    <x v="21"/>
    <n v="0.01"/>
    <n v="71.599999999999994"/>
    <x v="3870"/>
    <d v="2016-12-21T14:59:0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x v="0"/>
    <n v="1482339794"/>
    <n v="1479747794"/>
    <b v="0"/>
    <n v="6"/>
    <b v="0"/>
    <x v="6"/>
    <x v="15"/>
    <n v="0.09"/>
    <n v="222.5"/>
    <x v="3871"/>
    <d v="2016-12-21T17:03:1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x v="1"/>
    <n v="1482397263"/>
    <n v="1479805263"/>
    <b v="0"/>
    <n v="201"/>
    <b v="0"/>
    <x v="3"/>
    <x v="25"/>
    <n v="7.0000000000000007E-2"/>
    <n v="6.4975124378109452"/>
    <x v="3872"/>
    <d v="2016-12-22T09:01:03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x v="6"/>
    <x v="15"/>
    <n v="1.05"/>
    <n v="89.585714285714289"/>
    <x v="3873"/>
    <d v="2016-12-22T14:59:1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x v="1"/>
    <n v="1483286127"/>
    <n v="1479830127"/>
    <b v="0"/>
    <n v="456"/>
    <b v="0"/>
    <x v="3"/>
    <x v="25"/>
    <n v="0.79"/>
    <n v="117.69868421052631"/>
    <x v="3874"/>
    <d v="2017-01-01T15:55:27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9"/>
    <x v="11"/>
    <n v="1482711309"/>
    <n v="1479860109"/>
    <b v="0"/>
    <n v="6"/>
    <b v="0"/>
    <x v="6"/>
    <x v="15"/>
    <n v="7.0000000000000007E-2"/>
    <n v="383.33333333333331"/>
    <x v="3875"/>
    <d v="2016-12-26T00:15:09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x v="6"/>
    <x v="15"/>
    <n v="1.01"/>
    <n v="126.72222222222223"/>
    <x v="3876"/>
    <d v="2016-12-14T15:59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x v="0"/>
    <x v="0"/>
    <n v="1.23"/>
    <n v="114.58620689655173"/>
    <x v="3877"/>
    <d v="2016-12-21T07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7"/>
    <x v="7"/>
    <n v="1482515937"/>
    <n v="1479923937"/>
    <b v="0"/>
    <n v="7"/>
    <b v="0"/>
    <x v="3"/>
    <x v="25"/>
    <n v="0.01"/>
    <n v="859.85714285714289"/>
    <x v="3878"/>
    <d v="2016-12-23T17:58:5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x v="6"/>
    <x v="15"/>
    <n v="1.02"/>
    <n v="141.71296296296296"/>
    <x v="3879"/>
    <d v="2017-01-10T05:00:00"/>
  </r>
  <r>
    <n v="4071"/>
    <s v="ATEMPORAL"/>
    <s v="ExÃ¡men final de alumnos del Centro de CapacitaciÃ³n de la ANDA. Son extractos de obras: El JardÃ­n de los CerezoS, Madre Coraje y Casa"/>
    <n v="20000"/>
    <n v="0"/>
    <x v="1"/>
    <x v="19"/>
    <x v="11"/>
    <n v="1482779931"/>
    <n v="1480187931"/>
    <b v="0"/>
    <n v="0"/>
    <b v="0"/>
    <x v="6"/>
    <x v="15"/>
    <n v="0"/>
    <n v="0"/>
    <x v="3880"/>
    <d v="2016-12-26T19:18:51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2"/>
    <x v="2"/>
    <n v="1484366340"/>
    <n v="1480219174"/>
    <b v="0"/>
    <n v="18"/>
    <b v="0"/>
    <x v="6"/>
    <x v="29"/>
    <n v="0.04"/>
    <n v="176.94444444444446"/>
    <x v="3881"/>
    <d v="2017-01-14T03:59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x v="0"/>
    <n v="1481522400"/>
    <n v="1480283321"/>
    <b v="0"/>
    <n v="12"/>
    <b v="0"/>
    <x v="6"/>
    <x v="15"/>
    <n v="0.21"/>
    <n v="52.083333333333336"/>
    <x v="3882"/>
    <d v="2016-12-12T06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x v="1"/>
    <x v="23"/>
    <n v="1.18"/>
    <n v="65.8623246492986"/>
    <x v="3883"/>
    <d v="2016-12-28T05:05:46"/>
  </r>
  <r>
    <n v="1903"/>
    <s v="MiPointer"/>
    <s v="A cool smart laser pointer for presenting professionals. Unique by design, widest functional coverage for both IOS and Android."/>
    <n v="3000"/>
    <n v="1398"/>
    <x v="1"/>
    <x v="0"/>
    <x v="0"/>
    <n v="1485541791"/>
    <n v="1480357791"/>
    <b v="0"/>
    <n v="41"/>
    <b v="0"/>
    <x v="3"/>
    <x v="30"/>
    <n v="0.47"/>
    <n v="34.097560975609753"/>
    <x v="3884"/>
    <d v="2017-01-27T18:29:5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x v="4"/>
    <x v="19"/>
    <n v="18.670000000000002"/>
    <n v="90.635922330097088"/>
    <x v="3885"/>
    <d v="2016-12-08T19:18:5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9"/>
    <x v="11"/>
    <n v="1482953115"/>
    <n v="1480361115"/>
    <b v="0"/>
    <n v="1"/>
    <b v="0"/>
    <x v="3"/>
    <x v="25"/>
    <n v="0"/>
    <n v="250"/>
    <x v="3886"/>
    <d v="2016-12-28T19:25:1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x v="6"/>
    <x v="15"/>
    <n v="1.01"/>
    <n v="182.90909090909091"/>
    <x v="3887"/>
    <d v="2016-12-28T22:00: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x v="1"/>
    <x v="1"/>
    <n v="1.07"/>
    <n v="73.356164383561648"/>
    <x v="3888"/>
    <d v="2016-12-29T05:08: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x v="0"/>
    <n v="1483048900"/>
    <n v="1480456900"/>
    <b v="0"/>
    <n v="4"/>
    <b v="0"/>
    <x v="3"/>
    <x v="30"/>
    <n v="0.02"/>
    <n v="108.25"/>
    <x v="3889"/>
    <d v="2016-12-29T22:01:4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x v="0"/>
    <n v="1483063435"/>
    <n v="1480471435"/>
    <b v="0"/>
    <n v="8"/>
    <b v="0"/>
    <x v="3"/>
    <x v="25"/>
    <n v="0.02"/>
    <n v="60.75"/>
    <x v="3890"/>
    <d v="2016-12-30T02:03:5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x v="7"/>
    <x v="26"/>
    <n v="1.01"/>
    <n v="125.98529411764706"/>
    <x v="3891"/>
    <d v="2017-01-03T04:17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0"/>
    <x v="4"/>
    <n v="1483397940"/>
    <n v="1480493014"/>
    <b v="1"/>
    <n v="3663"/>
    <b v="1"/>
    <x v="3"/>
    <x v="21"/>
    <n v="27.91"/>
    <n v="83.802893802893806"/>
    <x v="3892"/>
    <d v="2017-01-02T22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x v="3"/>
    <x v="7"/>
    <n v="2.5299999999999998"/>
    <n v="68.254054054054052"/>
    <x v="3893"/>
    <d v="2017-01-29T20:34:13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x v="1"/>
    <x v="1"/>
    <n v="1.05"/>
    <n v="201.94230769230768"/>
    <x v="3894"/>
    <d v="2016-12-30T22:50:33"/>
  </r>
  <r>
    <n v="1817"/>
    <s v="Through the Lens of Jerry Gustafson"/>
    <s v="Hundreds of breathtaking rodeo photographs collected in a beautiful coffee table book."/>
    <n v="18000"/>
    <n v="9419"/>
    <x v="1"/>
    <x v="0"/>
    <x v="0"/>
    <n v="1485759540"/>
    <n v="1480607607"/>
    <b v="0"/>
    <n v="100"/>
    <b v="0"/>
    <x v="5"/>
    <x v="11"/>
    <n v="0.52"/>
    <n v="94.19"/>
    <x v="3895"/>
    <d v="2017-01-30T06:59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4"/>
    <x v="4"/>
    <n v="1483138800"/>
    <n v="1480610046"/>
    <b v="0"/>
    <n v="3"/>
    <b v="0"/>
    <x v="3"/>
    <x v="25"/>
    <n v="0.01"/>
    <n v="167.66666666666666"/>
    <x v="3896"/>
    <d v="2016-12-30T23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x v="3"/>
    <x v="7"/>
    <n v="1.08"/>
    <n v="154.17142857142858"/>
    <x v="3897"/>
    <d v="2016-12-31T18:20:5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x v="5"/>
    <x v="11"/>
    <n v="1.36"/>
    <n v="95.764859154929582"/>
    <x v="3898"/>
    <d v="2017-01-03T22:03:39"/>
  </r>
  <r>
    <n v="1132"/>
    <s v="One"/>
    <s v="One is a simple mobile game about exploring the connections between all living things. Featuring hand-painted art."/>
    <n v="10000"/>
    <n v="1438"/>
    <x v="1"/>
    <x v="2"/>
    <x v="2"/>
    <n v="1483238771"/>
    <n v="1480646771"/>
    <b v="0"/>
    <n v="13"/>
    <b v="0"/>
    <x v="4"/>
    <x v="28"/>
    <n v="0.14000000000000001"/>
    <n v="110.61538461538461"/>
    <x v="3899"/>
    <d v="2017-01-01T02:46: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2"/>
    <x v="2"/>
    <n v="1482457678"/>
    <n v="1480729678"/>
    <b v="0"/>
    <n v="93"/>
    <b v="1"/>
    <x v="1"/>
    <x v="1"/>
    <n v="2.12"/>
    <n v="50.247311827956992"/>
    <x v="3900"/>
    <d v="2016-12-23T01:47:58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2"/>
    <x v="2"/>
    <n v="1482663600"/>
    <n v="1480800568"/>
    <b v="0"/>
    <n v="12"/>
    <b v="0"/>
    <x v="5"/>
    <x v="32"/>
    <n v="0.79"/>
    <n v="131.66666666666666"/>
    <x v="3901"/>
    <d v="2016-12-25T11:00:0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1"/>
    <x v="4"/>
    <n v="1483395209"/>
    <n v="1480803209"/>
    <b v="0"/>
    <n v="0"/>
    <b v="0"/>
    <x v="2"/>
    <x v="35"/>
    <n v="0"/>
    <n v="0"/>
    <x v="3902"/>
    <d v="2017-01-02T22:13:29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x v="0"/>
    <n v="1483423467"/>
    <n v="1480831467"/>
    <b v="0"/>
    <n v="1"/>
    <b v="0"/>
    <x v="2"/>
    <x v="35"/>
    <n v="0"/>
    <n v="1"/>
    <x v="3903"/>
    <d v="2017-01-03T06:04:27"/>
  </r>
  <r>
    <n v="1456"/>
    <s v="Sometimes you don't need love (Canceled)"/>
    <s v="English Version of my auto-published novel"/>
    <n v="5000"/>
    <n v="145"/>
    <x v="2"/>
    <x v="13"/>
    <x v="4"/>
    <n v="1483459365"/>
    <n v="1480867365"/>
    <b v="0"/>
    <n v="3"/>
    <b v="0"/>
    <x v="2"/>
    <x v="35"/>
    <n v="0.03"/>
    <n v="48.333333333333336"/>
    <x v="3904"/>
    <d v="2017-01-03T16:02:45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9"/>
    <x v="4"/>
    <n v="1483474370"/>
    <n v="1480882370"/>
    <b v="0"/>
    <n v="0"/>
    <b v="0"/>
    <x v="3"/>
    <x v="37"/>
    <n v="0"/>
    <n v="0"/>
    <x v="3905"/>
    <d v="2017-01-03T20:12:5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x v="0"/>
    <n v="1483488249"/>
    <n v="1480896249"/>
    <b v="0"/>
    <n v="0"/>
    <b v="0"/>
    <x v="4"/>
    <x v="28"/>
    <n v="0"/>
    <n v="0"/>
    <x v="3906"/>
    <d v="2017-01-04T00:04:09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x v="6"/>
    <x v="15"/>
    <n v="1.25"/>
    <n v="36.07692307692308"/>
    <x v="3907"/>
    <d v="2017-01-04T03:14:0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6"/>
    <x v="4"/>
    <n v="1483535180"/>
    <n v="1480943180"/>
    <b v="0"/>
    <n v="1"/>
    <b v="0"/>
    <x v="6"/>
    <x v="15"/>
    <n v="0.05"/>
    <n v="30"/>
    <x v="3908"/>
    <d v="2017-01-04T13:06:20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2"/>
    <x v="2"/>
    <n v="1486165880"/>
    <n v="1480981880"/>
    <b v="0"/>
    <n v="6"/>
    <b v="0"/>
    <x v="0"/>
    <x v="31"/>
    <n v="0.14000000000000001"/>
    <n v="11.666666666666666"/>
    <x v="3909"/>
    <d v="2017-02-03T23:51:2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x v="4"/>
    <x v="19"/>
    <n v="11.65"/>
    <n v="41.607142857142854"/>
    <x v="3910"/>
    <d v="2017-01-05T19:47:2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x v="5"/>
    <x v="11"/>
    <n v="1.0900000000000001"/>
    <n v="63.970588235294116"/>
    <x v="3911"/>
    <d v="2017-01-07T21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x v="6"/>
    <x v="15"/>
    <n v="1.03"/>
    <n v="34.745762711864408"/>
    <x v="3912"/>
    <d v="2017-01-06T13:05:05"/>
  </r>
  <r>
    <n v="1188"/>
    <s v="Because Dance."/>
    <s v="A photobook of young dancers and their inspiring stories, photographed in beautiful and unique locations."/>
    <n v="2000"/>
    <n v="3211"/>
    <x v="0"/>
    <x v="2"/>
    <x v="2"/>
    <n v="1482943740"/>
    <n v="1481129340"/>
    <b v="0"/>
    <n v="85"/>
    <b v="1"/>
    <x v="5"/>
    <x v="11"/>
    <n v="1.61"/>
    <n v="37.776470588235291"/>
    <x v="3913"/>
    <d v="2016-12-28T16:49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9"/>
    <x v="11"/>
    <n v="1486317653"/>
    <n v="1481133653"/>
    <b v="0"/>
    <n v="6"/>
    <b v="0"/>
    <x v="3"/>
    <x v="25"/>
    <n v="0.04"/>
    <n v="591.66666666666663"/>
    <x v="3914"/>
    <d v="2017-02-05T18:00:5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x v="0"/>
    <x v="0"/>
    <n v="1.22"/>
    <n v="709.41860465116281"/>
    <x v="3915"/>
    <d v="2017-01-06T19:05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x v="0"/>
    <n v="1485905520"/>
    <n v="1481150949"/>
    <b v="0"/>
    <n v="7"/>
    <b v="0"/>
    <x v="3"/>
    <x v="25"/>
    <n v="0.06"/>
    <n v="119.57142857142857"/>
    <x v="3916"/>
    <d v="2017-01-31T23:32:0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x v="0"/>
    <n v="1483748232"/>
    <n v="1481156232"/>
    <b v="0"/>
    <n v="0"/>
    <b v="0"/>
    <x v="0"/>
    <x v="34"/>
    <n v="0"/>
    <n v="0"/>
    <x v="3917"/>
    <d v="2017-01-07T00:17:1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x v="6"/>
    <x v="15"/>
    <n v="1.01"/>
    <n v="65.161290322580641"/>
    <x v="3918"/>
    <d v="2016-12-31T16:59:00"/>
  </r>
  <r>
    <n v="2122"/>
    <s v="CapitÃ¡n Kalani y el sindicato robÃ³tico"/>
    <s v="Captain Kalani it's a retro game full of nostalgia for the old gamers but interesting for the new ones"/>
    <n v="80000"/>
    <n v="310"/>
    <x v="1"/>
    <x v="19"/>
    <x v="11"/>
    <n v="1483773169"/>
    <n v="1481181169"/>
    <b v="0"/>
    <n v="3"/>
    <b v="0"/>
    <x v="4"/>
    <x v="9"/>
    <n v="0"/>
    <n v="103.33333333333333"/>
    <x v="3919"/>
    <d v="2017-01-07T07:12:49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x v="0"/>
    <n v="1483137311"/>
    <n v="1481322911"/>
    <b v="0"/>
    <n v="21"/>
    <b v="0"/>
    <x v="1"/>
    <x v="3"/>
    <n v="0.75"/>
    <n v="35.714285714285715"/>
    <x v="3920"/>
    <d v="2016-12-30T22:35:1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x v="0"/>
    <n v="1483088400"/>
    <n v="1481324760"/>
    <b v="0"/>
    <n v="0"/>
    <b v="0"/>
    <x v="0"/>
    <x v="34"/>
    <n v="0"/>
    <n v="0"/>
    <x v="3921"/>
    <d v="2016-12-30T09:00:00"/>
  </r>
  <r>
    <n v="488"/>
    <s v="City Animals independent cartoon series"/>
    <s v="When humans left the earth, the animals took over the city. What could go wrong? Well...everything!"/>
    <n v="12000"/>
    <n v="0"/>
    <x v="1"/>
    <x v="0"/>
    <x v="0"/>
    <n v="1483924700"/>
    <n v="1481332700"/>
    <b v="0"/>
    <n v="0"/>
    <b v="0"/>
    <x v="0"/>
    <x v="2"/>
    <n v="0"/>
    <n v="0"/>
    <x v="3922"/>
    <d v="2017-01-09T01:18:2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x v="0"/>
    <n v="1485254052"/>
    <n v="1481366052"/>
    <b v="0"/>
    <n v="775"/>
    <b v="0"/>
    <x v="3"/>
    <x v="25"/>
    <n v="215.35"/>
    <n v="1389.3561935483872"/>
    <x v="3923"/>
    <d v="2017-01-24T10:34:1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2"/>
    <x v="4"/>
    <n v="1484065881"/>
    <n v="1481473881"/>
    <b v="0"/>
    <n v="31"/>
    <b v="0"/>
    <x v="3"/>
    <x v="25"/>
    <n v="0.03"/>
    <n v="13"/>
    <x v="3924"/>
    <d v="2017-01-10T16:31:21"/>
  </r>
  <r>
    <n v="2121"/>
    <s v="Legend of Decay"/>
    <s v="Join us on an epic journey to discover a millennia old secret which will change the world forever."/>
    <n v="50000"/>
    <n v="284"/>
    <x v="1"/>
    <x v="14"/>
    <x v="9"/>
    <n v="1484156948"/>
    <n v="1481564948"/>
    <b v="0"/>
    <n v="10"/>
    <b v="0"/>
    <x v="4"/>
    <x v="9"/>
    <n v="0.01"/>
    <n v="28.4"/>
    <x v="3925"/>
    <d v="2017-01-11T17:49:08"/>
  </r>
  <r>
    <n v="2395"/>
    <s v="VENT it out (Canceled)"/>
    <s v="I am making a social website where people can anonymously or openly vent, All walks of life all over the world"/>
    <n v="33000"/>
    <n v="0"/>
    <x v="2"/>
    <x v="0"/>
    <x v="0"/>
    <n v="1484038620"/>
    <n v="1481597687"/>
    <b v="0"/>
    <n v="0"/>
    <b v="0"/>
    <x v="3"/>
    <x v="37"/>
    <n v="0"/>
    <n v="0"/>
    <x v="3926"/>
    <d v="2017-01-10T08:57:00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x v="0"/>
    <n v="1484348700"/>
    <n v="1481756855"/>
    <b v="0"/>
    <n v="1"/>
    <b v="0"/>
    <x v="6"/>
    <x v="15"/>
    <n v="0.01"/>
    <n v="34.950000000000003"/>
    <x v="3927"/>
    <d v="2017-01-13T23:05:00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x v="1"/>
    <x v="1"/>
    <n v="1.1200000000000001"/>
    <n v="47.756097560975611"/>
    <x v="3928"/>
    <d v="2017-01-14T21:48:0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1"/>
    <x v="4"/>
    <n v="1484444119"/>
    <n v="1481852119"/>
    <b v="0"/>
    <n v="109"/>
    <b v="1"/>
    <x v="1"/>
    <x v="1"/>
    <n v="1.71"/>
    <n v="62.871559633027523"/>
    <x v="3929"/>
    <d v="2017-01-15T01:35:1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x v="1"/>
    <n v="1485796613"/>
    <n v="1481908613"/>
    <b v="0"/>
    <n v="4"/>
    <b v="0"/>
    <x v="3"/>
    <x v="25"/>
    <n v="1.04"/>
    <n v="1300"/>
    <x v="3930"/>
    <d v="2017-01-30T17:16:53"/>
  </r>
  <r>
    <n v="166"/>
    <s v="Pressure"/>
    <s v="A young teen makes a bad decision after joining gang and the film expresses his choices that led him to that point."/>
    <n v="5000"/>
    <n v="3000"/>
    <x v="1"/>
    <x v="0"/>
    <x v="0"/>
    <n v="1484531362"/>
    <n v="1481939362"/>
    <b v="0"/>
    <n v="1"/>
    <b v="0"/>
    <x v="0"/>
    <x v="34"/>
    <n v="0.6"/>
    <n v="3000"/>
    <x v="3931"/>
    <d v="2017-01-16T01:49:22"/>
  </r>
  <r>
    <n v="92"/>
    <s v="Euphoria"/>
    <s v="Euphoria is an adventure film that follows adrenaline filled athletes on their hunt for the sublime while balancing family and careers."/>
    <n v="5000"/>
    <n v="5260"/>
    <x v="0"/>
    <x v="2"/>
    <x v="2"/>
    <n v="1485936000"/>
    <n v="1481949983"/>
    <b v="0"/>
    <n v="43"/>
    <b v="1"/>
    <x v="0"/>
    <x v="10"/>
    <n v="1.05"/>
    <n v="122.32558139534883"/>
    <x v="3932"/>
    <d v="2017-02-01T08:00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2"/>
    <x v="2"/>
    <n v="1485147540"/>
    <n v="1481951853"/>
    <b v="0"/>
    <n v="14"/>
    <b v="0"/>
    <x v="3"/>
    <x v="25"/>
    <n v="0.46"/>
    <n v="164"/>
    <x v="3933"/>
    <d v="2017-01-23T04:59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x v="0"/>
    <n v="1484684186"/>
    <n v="1482092186"/>
    <b v="0"/>
    <n v="3"/>
    <b v="0"/>
    <x v="6"/>
    <x v="15"/>
    <n v="0.05"/>
    <n v="90.333333333333329"/>
    <x v="3934"/>
    <d v="2017-01-17T20:16: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x v="6"/>
    <x v="15"/>
    <n v="1.25"/>
    <n v="50"/>
    <x v="3935"/>
    <d v="2017-01-17T21:10:3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x v="1"/>
    <x v="1"/>
    <n v="1.39"/>
    <n v="40.349243306169967"/>
    <x v="3936"/>
    <d v="2017-01-18T15:16:3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x v="6"/>
    <x v="13"/>
    <n v="1.05"/>
    <n v="63.2289156626506"/>
    <x v="3937"/>
    <d v="2017-01-19T15:57:5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2"/>
    <x v="2"/>
    <n v="1484110800"/>
    <n v="1482281094"/>
    <b v="0"/>
    <n v="18"/>
    <b v="1"/>
    <x v="6"/>
    <x v="15"/>
    <n v="1.3"/>
    <n v="86.944444444444443"/>
    <x v="3938"/>
    <d v="2017-01-11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x v="4"/>
    <x v="19"/>
    <n v="7.2"/>
    <n v="107.82155688622754"/>
    <x v="3939"/>
    <d v="2017-01-10T21:59:00"/>
  </r>
  <r>
    <n v="704"/>
    <s v="ZNITCH- The Evolution in Helmet Safety"/>
    <s v="Turn you helmet into the safest helmet and don't worry about a thing,you will always have the right fit!!"/>
    <n v="55000"/>
    <n v="481"/>
    <x v="1"/>
    <x v="2"/>
    <x v="2"/>
    <n v="1487565468"/>
    <n v="1482381468"/>
    <b v="0"/>
    <n v="4"/>
    <b v="0"/>
    <x v="3"/>
    <x v="25"/>
    <n v="0.01"/>
    <n v="120.25"/>
    <x v="3940"/>
    <d v="2017-02-20T04:37:48"/>
  </r>
  <r>
    <n v="705"/>
    <s v="SomnoScope"/>
    <s v="The closest thing ever to the Holy Grail of wearables technology"/>
    <n v="100000"/>
    <n v="977"/>
    <x v="1"/>
    <x v="4"/>
    <x v="4"/>
    <n v="1484999278"/>
    <n v="1482407278"/>
    <b v="0"/>
    <n v="5"/>
    <b v="0"/>
    <x v="3"/>
    <x v="25"/>
    <n v="0.01"/>
    <n v="195.4"/>
    <x v="3941"/>
    <d v="2017-01-21T11:47:58"/>
  </r>
  <r>
    <n v="2857"/>
    <s v="Los Tradicionales"/>
    <s v="Somos una compaÃ±Ã­a de teatro independiente. Y en el 2017 queremos arrancar con el montaje de 3 obras._x000a_3 elencos, 3 espacios."/>
    <n v="38000"/>
    <n v="7500"/>
    <x v="1"/>
    <x v="19"/>
    <x v="11"/>
    <n v="1487613600"/>
    <n v="1482444295"/>
    <b v="0"/>
    <n v="15"/>
    <b v="0"/>
    <x v="6"/>
    <x v="15"/>
    <n v="0.2"/>
    <n v="500"/>
    <x v="3942"/>
    <d v="2017-02-20T18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x v="3"/>
    <x v="7"/>
    <n v="2.17"/>
    <n v="78.834261818181815"/>
    <x v="3943"/>
    <d v="2017-01-23T17:05:4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x v="0"/>
    <n v="1484239320"/>
    <n v="1482609088"/>
    <b v="0"/>
    <n v="4"/>
    <b v="0"/>
    <x v="7"/>
    <x v="27"/>
    <n v="0.04"/>
    <n v="10.5"/>
    <x v="3944"/>
    <d v="2017-01-12T16:42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x v="0"/>
    <n v="1485380482"/>
    <n v="1482788482"/>
    <b v="0"/>
    <n v="0"/>
    <b v="0"/>
    <x v="6"/>
    <x v="15"/>
    <n v="0"/>
    <n v="0"/>
    <x v="3945"/>
    <d v="2017-01-25T21:41:2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x v="5"/>
    <x v="11"/>
    <n v="1.02"/>
    <n v="61.527777777777779"/>
    <x v="3946"/>
    <d v="2017-01-31T18:08: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0"/>
    <x v="4"/>
    <n v="1488067789"/>
    <n v="1482883789"/>
    <b v="0"/>
    <n v="0"/>
    <b v="0"/>
    <x v="7"/>
    <x v="38"/>
    <n v="0"/>
    <n v="0"/>
    <x v="3947"/>
    <d v="2017-02-26T00:09:49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4"/>
    <x v="9"/>
    <n v="1485480408"/>
    <n v="1482888408"/>
    <b v="0"/>
    <n v="0"/>
    <b v="0"/>
    <x v="3"/>
    <x v="25"/>
    <n v="0"/>
    <n v="0"/>
    <x v="3948"/>
    <d v="2017-01-27T01:26:48"/>
  </r>
  <r>
    <n v="4078"/>
    <s v="Theatre Memoire"/>
    <s v="Theatre Memoire are a High Wycombe based theatre company. Performing plays about multi-culturalism and interconectedness."/>
    <n v="250"/>
    <n v="0"/>
    <x v="1"/>
    <x v="1"/>
    <x v="1"/>
    <n v="1485543242"/>
    <n v="1482951242"/>
    <b v="0"/>
    <n v="0"/>
    <b v="0"/>
    <x v="6"/>
    <x v="15"/>
    <n v="0"/>
    <n v="0"/>
    <x v="3949"/>
    <d v="2017-01-27T18:54:02"/>
  </r>
  <r>
    <n v="945"/>
    <s v="CT BAND"/>
    <s v="Make your watch Smart ! CT Band is an ultra-thin, high-tech smart watch-strap awarded twice at CES 2017 las vegas"/>
    <n v="100000"/>
    <n v="2484"/>
    <x v="1"/>
    <x v="11"/>
    <x v="4"/>
    <n v="1487462340"/>
    <n v="1482958626"/>
    <b v="0"/>
    <n v="16"/>
    <b v="0"/>
    <x v="3"/>
    <x v="25"/>
    <n v="0.02"/>
    <n v="155.25"/>
    <x v="3950"/>
    <d v="2017-02-18T2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x v="6"/>
    <x v="15"/>
    <n v="1.01"/>
    <n v="45.108108108108105"/>
    <x v="3951"/>
    <d v="2017-01-18T12:01:58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x v="5"/>
    <x v="11"/>
    <n v="1.1599999999999999"/>
    <n v="414.28571428571428"/>
    <x v="3952"/>
    <d v="2017-01-28T19:29:00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x v="2"/>
    <x v="14"/>
    <n v="1.06"/>
    <n v="95.963636363636368"/>
    <x v="3953"/>
    <d v="2017-01-28T22:35:30"/>
  </r>
  <r>
    <n v="714"/>
    <s v="Prep Packs Survival Belt"/>
    <s v="The Prep Packs Survival Belt allows you to carry all of the essentials for outdoor survival inside your belt buckle"/>
    <n v="15000"/>
    <n v="2249"/>
    <x v="1"/>
    <x v="0"/>
    <x v="0"/>
    <n v="1488308082"/>
    <n v="1483124082"/>
    <b v="0"/>
    <n v="28"/>
    <b v="0"/>
    <x v="3"/>
    <x v="25"/>
    <n v="0.15"/>
    <n v="80.321428571428569"/>
    <x v="3954"/>
    <d v="2017-02-28T18:54:4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x v="6"/>
    <x v="15"/>
    <n v="1"/>
    <n v="34.91921739130435"/>
    <x v="3955"/>
    <d v="2017-02-01T23:31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x v="8"/>
    <n v="1486313040"/>
    <n v="1483131966"/>
    <b v="0"/>
    <n v="4"/>
    <b v="0"/>
    <x v="7"/>
    <x v="27"/>
    <n v="0.01"/>
    <n v="501.25"/>
    <x v="3956"/>
    <d v="2017-02-05T16:44:0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x v="5"/>
    <x v="11"/>
    <n v="2.82"/>
    <n v="52.793750000000003"/>
    <x v="3957"/>
    <d v="2017-02-01T00:0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x v="0"/>
    <n v="1485035131"/>
    <n v="1483307131"/>
    <b v="0"/>
    <n v="4"/>
    <b v="0"/>
    <x v="4"/>
    <x v="28"/>
    <n v="0"/>
    <n v="31.25"/>
    <x v="3958"/>
    <d v="2017-01-21T21:45:31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x v="1"/>
    <n v="1488546319"/>
    <n v="1483362319"/>
    <b v="0"/>
    <n v="5"/>
    <b v="0"/>
    <x v="1"/>
    <x v="6"/>
    <n v="0.22"/>
    <n v="24.6"/>
    <x v="3959"/>
    <d v="2017-03-03T13:05:19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x v="0"/>
    <n v="1485964559"/>
    <n v="1483372559"/>
    <b v="0"/>
    <n v="7"/>
    <b v="0"/>
    <x v="3"/>
    <x v="25"/>
    <n v="0"/>
    <n v="84.285714285714292"/>
    <x v="3960"/>
    <d v="2017-02-01T15:55:5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4"/>
    <x v="9"/>
    <n v="1485989940"/>
    <n v="1483393836"/>
    <b v="0"/>
    <n v="46"/>
    <b v="1"/>
    <x v="6"/>
    <x v="15"/>
    <n v="1.06"/>
    <n v="115.02173913043478"/>
    <x v="3961"/>
    <d v="2017-02-01T22:59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x v="0"/>
    <n v="1486046761"/>
    <n v="1483454761"/>
    <b v="0"/>
    <n v="3"/>
    <b v="0"/>
    <x v="0"/>
    <x v="2"/>
    <n v="0.01"/>
    <n v="68.333333333333329"/>
    <x v="3962"/>
    <d v="2017-02-02T14:46:0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x v="7"/>
    <x v="26"/>
    <n v="1.55"/>
    <n v="69.268656716417908"/>
    <x v="3963"/>
    <d v="2017-02-02T16:36:49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x v="0"/>
    <n v="1487617200"/>
    <n v="1483634335"/>
    <b v="0"/>
    <n v="110"/>
    <b v="0"/>
    <x v="3"/>
    <x v="25"/>
    <n v="0.42"/>
    <n v="364.35454545454547"/>
    <x v="3964"/>
    <d v="2017-02-20T19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x v="6"/>
    <x v="13"/>
    <n v="1.03"/>
    <n v="94.408602150537632"/>
    <x v="3965"/>
    <d v="2017-01-27T20:05:3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x v="5"/>
    <x v="11"/>
    <n v="1.05"/>
    <n v="61.562666666666665"/>
    <x v="3966"/>
    <d v="2017-02-06T14:23:3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x v="5"/>
    <x v="11"/>
    <n v="5.59"/>
    <n v="58.379104477611939"/>
    <x v="3967"/>
    <d v="2017-02-05T16:25:39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x v="1"/>
    <n v="1487365200"/>
    <n v="1483734100"/>
    <b v="0"/>
    <n v="8"/>
    <b v="0"/>
    <x v="0"/>
    <x v="34"/>
    <n v="0.1"/>
    <n v="32.75"/>
    <x v="3968"/>
    <d v="2017-02-17T21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x v="0"/>
    <n v="1488340800"/>
    <n v="1483768497"/>
    <b v="0"/>
    <n v="2"/>
    <b v="0"/>
    <x v="4"/>
    <x v="28"/>
    <n v="0.01"/>
    <n v="62.5"/>
    <x v="3969"/>
    <d v="2017-03-01T04:00:00"/>
  </r>
  <r>
    <n v="969"/>
    <s v="Make 100 | Geek &amp; Chic: Smart Safety Jewelry."/>
    <s v="Geek &amp; Chic Smart Jewelry Collection, Wearables Meet Style!"/>
    <n v="30000"/>
    <n v="14000"/>
    <x v="1"/>
    <x v="19"/>
    <x v="11"/>
    <n v="1486624607"/>
    <n v="1483773407"/>
    <b v="0"/>
    <n v="11"/>
    <b v="0"/>
    <x v="3"/>
    <x v="25"/>
    <n v="0.47"/>
    <n v="1272.7272727272727"/>
    <x v="3970"/>
    <d v="2017-02-09T07:16:47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x v="0"/>
    <n v="1486830030"/>
    <n v="1483806030"/>
    <b v="1"/>
    <n v="96"/>
    <b v="0"/>
    <x v="5"/>
    <x v="11"/>
    <n v="0.41"/>
    <n v="120.77083333333333"/>
    <x v="3971"/>
    <d v="2017-02-11T16:20:30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x v="1"/>
    <n v="1486547945"/>
    <n v="1483955945"/>
    <b v="1"/>
    <n v="35"/>
    <b v="0"/>
    <x v="6"/>
    <x v="13"/>
    <n v="0.24"/>
    <n v="23.62857142857143"/>
    <x v="3972"/>
    <d v="2017-02-08T09:59:0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x v="0"/>
    <n v="1486590035"/>
    <n v="1483998035"/>
    <b v="0"/>
    <n v="2"/>
    <b v="0"/>
    <x v="7"/>
    <x v="27"/>
    <n v="0.01"/>
    <n v="29.5"/>
    <x v="3973"/>
    <d v="2017-02-08T21:40:35"/>
  </r>
  <r>
    <n v="3110"/>
    <s v="Hip Justice Catmunity Center"/>
    <s v="Cat People Unite! It's time we get a space of our own to relax, socialize and learn! Join the Catmunity!"/>
    <n v="25000"/>
    <n v="10"/>
    <x v="1"/>
    <x v="0"/>
    <x v="0"/>
    <n v="1487465119"/>
    <n v="1484009119"/>
    <b v="0"/>
    <n v="1"/>
    <b v="0"/>
    <x v="6"/>
    <x v="13"/>
    <n v="0"/>
    <n v="10"/>
    <x v="3974"/>
    <d v="2017-02-19T00:45:1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x v="4"/>
    <x v="19"/>
    <n v="4.8899999999999997"/>
    <n v="31.566308243727597"/>
    <x v="3975"/>
    <d v="2017-02-09T05:00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x v="1"/>
    <x v="1"/>
    <n v="1.22"/>
    <n v="64.366735294117646"/>
    <x v="3976"/>
    <d v="2017-02-10T05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2"/>
    <x v="2"/>
    <n v="1488390735"/>
    <n v="1484070735"/>
    <b v="0"/>
    <n v="113"/>
    <b v="1"/>
    <x v="3"/>
    <x v="7"/>
    <n v="1.45"/>
    <n v="511.65486725663715"/>
    <x v="3977"/>
    <d v="2017-03-01T17:52:15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x v="3"/>
    <n v="1488805200"/>
    <n v="1484094498"/>
    <b v="0"/>
    <n v="1"/>
    <b v="0"/>
    <x v="7"/>
    <x v="27"/>
    <n v="0"/>
    <n v="10"/>
    <x v="3978"/>
    <d v="2017-03-06T13:00:00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x v="6"/>
    <x v="15"/>
    <n v="1.06"/>
    <n v="184.78260869565219"/>
    <x v="3979"/>
    <d v="2017-02-25T01:22:1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x v="0"/>
    <n v="1486693145"/>
    <n v="1484101145"/>
    <b v="0"/>
    <n v="31"/>
    <b v="0"/>
    <x v="3"/>
    <x v="25"/>
    <n v="0.02"/>
    <n v="37.451612903225808"/>
    <x v="3980"/>
    <d v="2017-02-10T02:19:0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x v="6"/>
    <x v="15"/>
    <n v="1.08"/>
    <n v="44.090909090909093"/>
    <x v="3981"/>
    <d v="2017-02-18T04:59:00"/>
  </r>
  <r>
    <n v="1917"/>
    <s v="Chronovisor:The MOST innovative watch for night time reading"/>
    <s v="Let's build a legendary brand altogether"/>
    <n v="390000"/>
    <n v="205025"/>
    <x v="1"/>
    <x v="18"/>
    <x v="10"/>
    <n v="1486708133"/>
    <n v="1484116133"/>
    <b v="0"/>
    <n v="70"/>
    <b v="0"/>
    <x v="3"/>
    <x v="30"/>
    <n v="0.53"/>
    <n v="2928.9285714285716"/>
    <x v="3982"/>
    <d v="2017-02-10T06:28:5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x v="1"/>
    <n v="1489376405"/>
    <n v="1484196005"/>
    <b v="0"/>
    <n v="104"/>
    <b v="0"/>
    <x v="3"/>
    <x v="25"/>
    <n v="0.4"/>
    <n v="152.41346153846155"/>
    <x v="3983"/>
    <d v="2017-03-13T03:40:0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x v="1"/>
    <x v="1"/>
    <n v="1.1599999999999999"/>
    <n v="48.70967741935484"/>
    <x v="3984"/>
    <d v="2017-02-03T04:11:0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x v="5"/>
    <x v="11"/>
    <n v="2.9"/>
    <n v="19.333333333333332"/>
    <x v="3985"/>
    <d v="2017-02-11T12:09:3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x v="0"/>
    <n v="1489537560"/>
    <n v="1484357160"/>
    <b v="0"/>
    <n v="6"/>
    <b v="0"/>
    <x v="3"/>
    <x v="25"/>
    <n v="0.02"/>
    <n v="3304"/>
    <x v="3986"/>
    <d v="2017-03-15T0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x v="1"/>
    <n v="1488271860"/>
    <n v="1484484219"/>
    <b v="0"/>
    <n v="5"/>
    <b v="0"/>
    <x v="6"/>
    <x v="15"/>
    <n v="0.11"/>
    <n v="80"/>
    <x v="3987"/>
    <d v="2017-02-28T08:51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0"/>
    <x v="4"/>
    <n v="1487113140"/>
    <n v="1484570885"/>
    <b v="1"/>
    <n v="196"/>
    <b v="1"/>
    <x v="5"/>
    <x v="11"/>
    <n v="1.24"/>
    <n v="110.39397959183674"/>
    <x v="3988"/>
    <d v="2017-02-14T22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x v="1"/>
    <x v="1"/>
    <n v="1.22"/>
    <n v="53.882352941176471"/>
    <x v="3989"/>
    <d v="2017-03-01T03:00:00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x v="4"/>
    <x v="19"/>
    <n v="4.5999999999999996"/>
    <n v="11.67005076142132"/>
    <x v="3990"/>
    <d v="2017-01-24T15:32:4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x v="6"/>
    <x v="13"/>
    <n v="1"/>
    <n v="62.5"/>
    <x v="3991"/>
    <d v="2017-01-31T18:00:00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x v="0"/>
    <n v="1487397540"/>
    <n v="1484684247"/>
    <b v="0"/>
    <n v="4"/>
    <b v="0"/>
    <x v="3"/>
    <x v="25"/>
    <n v="0.01"/>
    <n v="22.5"/>
    <x v="3992"/>
    <d v="2017-02-18T05:59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x v="6"/>
    <x v="15"/>
    <n v="1.01"/>
    <n v="63.829113924050631"/>
    <x v="3993"/>
    <d v="2017-02-17T16:05:00"/>
  </r>
  <r>
    <n v="474"/>
    <s v="TAO Mr. Fantastic!!"/>
    <s v="Time travel the light Mr. Fantastic!  Spin the dimensions toward other continuums and worlds.  Hold onto your panties."/>
    <n v="3300"/>
    <n v="1"/>
    <x v="1"/>
    <x v="0"/>
    <x v="0"/>
    <n v="1487318029"/>
    <n v="1484726029"/>
    <b v="0"/>
    <n v="1"/>
    <b v="0"/>
    <x v="0"/>
    <x v="2"/>
    <n v="0"/>
    <n v="1"/>
    <x v="3994"/>
    <d v="2017-02-17T07:53: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2"/>
    <x v="2"/>
    <n v="1485838800"/>
    <n v="1484756245"/>
    <b v="0"/>
    <n v="4"/>
    <b v="0"/>
    <x v="3"/>
    <x v="37"/>
    <n v="0.01"/>
    <n v="8.75"/>
    <x v="3995"/>
    <d v="2017-01-31T05:0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x v="6"/>
    <x v="15"/>
    <n v="1.01"/>
    <n v="88.735294117647058"/>
    <x v="3996"/>
    <d v="2017-02-16T23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x v="0"/>
    <n v="1488958200"/>
    <n v="1484912974"/>
    <b v="0"/>
    <n v="16"/>
    <b v="0"/>
    <x v="4"/>
    <x v="28"/>
    <n v="0.08"/>
    <n v="90.9375"/>
    <x v="3997"/>
    <d v="2017-03-08T07:3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x v="1"/>
    <x v="20"/>
    <n v="1.17"/>
    <n v="45.988235294117644"/>
    <x v="3998"/>
    <d v="2017-03-06T20:00:00"/>
  </r>
  <r>
    <n v="3881"/>
    <s v="My Real Mother's Name is... (Canceled)"/>
    <s v="A musical journey coming to the Blue Venue at the 2017 Orlando Fringe Festival!"/>
    <n v="500"/>
    <n v="25"/>
    <x v="2"/>
    <x v="0"/>
    <x v="0"/>
    <n v="1487550399"/>
    <n v="1484958399"/>
    <b v="0"/>
    <n v="1"/>
    <b v="0"/>
    <x v="6"/>
    <x v="29"/>
    <n v="0.05"/>
    <n v="25"/>
    <x v="3999"/>
    <d v="2017-02-20T00:26:39"/>
  </r>
  <r>
    <n v="1524"/>
    <s v="Heath - Limited Edition Split Zine - Make 100"/>
    <s v="Limited edition split zine by photographers AdeY and Kersti K. 100 signed and hand numbered copies!"/>
    <n v="3000"/>
    <n v="6210"/>
    <x v="0"/>
    <x v="7"/>
    <x v="7"/>
    <n v="1487592090"/>
    <n v="1485000090"/>
    <b v="1"/>
    <n v="28"/>
    <b v="1"/>
    <x v="5"/>
    <x v="11"/>
    <n v="2.0699999999999998"/>
    <n v="221.78571428571428"/>
    <x v="4000"/>
    <d v="2017-02-20T12:01:30"/>
  </r>
  <r>
    <n v="2703"/>
    <s v="Bisagra Teatro: Foro Multidisciplinario"/>
    <s v="Â¡Tu nuevo espacio cultural multidisciplinario en el centro de Pachuca, Hidalgo"/>
    <n v="40000"/>
    <n v="41500"/>
    <x v="3"/>
    <x v="19"/>
    <x v="11"/>
    <n v="1490196830"/>
    <n v="1485016430"/>
    <b v="0"/>
    <n v="45"/>
    <b v="0"/>
    <x v="6"/>
    <x v="13"/>
    <n v="1.04"/>
    <n v="922.22222222222217"/>
    <x v="4001"/>
    <d v="2017-03-22T15:33:5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3"/>
    <x v="3"/>
    <n v="1487738622"/>
    <n v="1485146622"/>
    <b v="1"/>
    <n v="1596"/>
    <b v="1"/>
    <x v="0"/>
    <x v="0"/>
    <n v="1.47"/>
    <n v="92.251735588972423"/>
    <x v="4002"/>
    <d v="2017-02-22T04:43:4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x v="6"/>
    <x v="15"/>
    <n v="1.33"/>
    <n v="26.608400000000003"/>
    <x v="4003"/>
    <d v="2017-02-20T08:50:0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x v="6"/>
    <x v="15"/>
    <n v="1.06"/>
    <n v="51.853414634146333"/>
    <x v="4004"/>
    <d v="2017-02-22T13:25:52"/>
  </r>
  <r>
    <n v="1749"/>
    <s v="E FOTOGRAFESCHE RECKBLECK - 367 DEEG AM AUSLAND ASAZ"/>
    <s v="Help me fund the production run of my first book by local Photographer Sandro Ortolani."/>
    <n v="10050"/>
    <n v="12410.5"/>
    <x v="0"/>
    <x v="15"/>
    <x v="4"/>
    <n v="1488394800"/>
    <n v="1485213921"/>
    <b v="0"/>
    <n v="131"/>
    <b v="1"/>
    <x v="5"/>
    <x v="11"/>
    <n v="1.23"/>
    <n v="94.736641221374043"/>
    <x v="4005"/>
    <d v="2017-03-01T19:00:0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x v="0"/>
    <x v="0"/>
    <n v="1.57"/>
    <n v="87.685606557377056"/>
    <x v="4006"/>
    <d v="2017-02-27T02:01:00"/>
  </r>
  <r>
    <n v="638"/>
    <s v="W (Canceled)"/>
    <s v="O0"/>
    <n v="200000"/>
    <n v="18"/>
    <x v="2"/>
    <x v="10"/>
    <x v="4"/>
    <n v="1490447662"/>
    <n v="1485267262"/>
    <b v="0"/>
    <n v="6"/>
    <b v="0"/>
    <x v="3"/>
    <x v="37"/>
    <n v="0"/>
    <n v="3"/>
    <x v="4007"/>
    <d v="2017-03-25T13:14:22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x v="1"/>
    <x v="1"/>
    <n v="1.05"/>
    <n v="73.771929824561397"/>
    <x v="4008"/>
    <d v="2017-03-01T02:0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3"/>
    <x v="3"/>
    <n v="1487093020"/>
    <n v="1485278620"/>
    <b v="0"/>
    <n v="210"/>
    <b v="1"/>
    <x v="4"/>
    <x v="19"/>
    <n v="7.8"/>
    <n v="37.11904761904762"/>
    <x v="4009"/>
    <d v="2017-02-14T17:23:40"/>
  </r>
  <r>
    <n v="2595"/>
    <s v="Food Truck for Little Fox Bakery"/>
    <s v="Looking to put the best baked goods in Bowling Green on wheels"/>
    <n v="15000"/>
    <n v="1825"/>
    <x v="1"/>
    <x v="0"/>
    <x v="0"/>
    <n v="1487915500"/>
    <n v="1485323500"/>
    <b v="0"/>
    <n v="19"/>
    <b v="0"/>
    <x v="7"/>
    <x v="27"/>
    <n v="0.12"/>
    <n v="96.05263157894737"/>
    <x v="4010"/>
    <d v="2017-02-24T05:51:40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x v="0"/>
    <x v="0"/>
    <n v="1.07"/>
    <n v="71.899281437125751"/>
    <x v="4011"/>
    <d v="2017-02-24T11:58:28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11"/>
    <x v="4"/>
    <n v="1488013307"/>
    <n v="1485421307"/>
    <b v="0"/>
    <n v="0"/>
    <b v="0"/>
    <x v="3"/>
    <x v="37"/>
    <n v="0"/>
    <n v="0"/>
    <x v="4012"/>
    <d v="2017-02-25T09:01:4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x v="5"/>
    <x v="11"/>
    <n v="1.06"/>
    <n v="138.2608695652174"/>
    <x v="4013"/>
    <d v="2017-02-25T20:18:25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x v="7"/>
    <x v="26"/>
    <n v="1.81"/>
    <n v="40.492537313432834"/>
    <x v="4014"/>
    <d v="2017-02-25T23:03:59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x v="6"/>
    <x v="15"/>
    <n v="0"/>
    <n v="0"/>
    <x v="4015"/>
    <d v="2017-03-27T23:58:54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x v="1"/>
    <n v="1488114358"/>
    <n v="1485522358"/>
    <b v="0"/>
    <n v="14"/>
    <b v="0"/>
    <x v="6"/>
    <x v="15"/>
    <n v="0.27"/>
    <n v="38.714285714285715"/>
    <x v="4016"/>
    <d v="2017-02-26T13:05:58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x v="6"/>
    <x v="15"/>
    <n v="1.1200000000000001"/>
    <n v="69.18518518518519"/>
    <x v="4017"/>
    <d v="2017-02-28T05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x v="1"/>
    <n v="1488063840"/>
    <n v="1485558318"/>
    <b v="0"/>
    <n v="0"/>
    <b v="0"/>
    <x v="3"/>
    <x v="37"/>
    <n v="0"/>
    <n v="0"/>
    <x v="4018"/>
    <d v="2017-02-25T23:04:00"/>
  </r>
  <r>
    <n v="3871"/>
    <s v="Pocket Monsters: A Musical Parody (Canceled)"/>
    <s v="Our musical is finally ready to come to life, and we're raising funds to help make that happen!"/>
    <n v="1500"/>
    <n v="40"/>
    <x v="2"/>
    <x v="0"/>
    <x v="0"/>
    <n v="1490809450"/>
    <n v="1485629050"/>
    <b v="0"/>
    <n v="3"/>
    <b v="0"/>
    <x v="6"/>
    <x v="29"/>
    <n v="0.03"/>
    <n v="13.333333333333334"/>
    <x v="4019"/>
    <d v="2017-03-29T17:44:1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x v="0"/>
    <x v="22"/>
    <n v="1.43"/>
    <n v="185.48101265822785"/>
    <x v="4020"/>
    <d v="2017-03-02T14:24:4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x v="0"/>
    <n v="1489500155"/>
    <n v="1485874955"/>
    <b v="0"/>
    <n v="188"/>
    <b v="0"/>
    <x v="3"/>
    <x v="25"/>
    <n v="0.46"/>
    <n v="136.46276595744681"/>
    <x v="4021"/>
    <d v="2017-03-14T14:02:35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x v="6"/>
    <x v="15"/>
    <n v="1.19"/>
    <n v="97.377049180327873"/>
    <x v="4022"/>
    <d v="2017-03-02T19:19:15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x v="4"/>
    <x v="19"/>
    <n v="8.06"/>
    <n v="49.472392638036808"/>
    <x v="4023"/>
    <d v="2017-03-02T19:51:4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2"/>
    <x v="2"/>
    <n v="1488495478"/>
    <n v="1485903478"/>
    <b v="0"/>
    <n v="2"/>
    <b v="0"/>
    <x v="6"/>
    <x v="13"/>
    <n v="0"/>
    <n v="52.5"/>
    <x v="4024"/>
    <d v="2017-03-02T22:57:5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x v="0"/>
    <n v="1488517200"/>
    <n v="1485909937"/>
    <b v="0"/>
    <n v="1"/>
    <b v="0"/>
    <x v="6"/>
    <x v="15"/>
    <n v="0.02"/>
    <n v="59"/>
    <x v="4025"/>
    <d v="2017-03-03T05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x v="0"/>
    <n v="1488549079"/>
    <n v="1485957079"/>
    <b v="0"/>
    <n v="140"/>
    <b v="0"/>
    <x v="3"/>
    <x v="25"/>
    <n v="0.49"/>
    <n v="176.36428571428573"/>
    <x v="4026"/>
    <d v="2017-03-03T13:51:19"/>
  </r>
  <r>
    <n v="2656"/>
    <s v="MoonWatcher: A 24/7 Live Video of the Moon for Everyone (Canceled)"/>
    <s v="MoonWatcher will be bringing the Moon closer to all of us."/>
    <n v="150000"/>
    <n v="17155"/>
    <x v="2"/>
    <x v="0"/>
    <x v="0"/>
    <n v="1489345200"/>
    <n v="1485966688"/>
    <b v="0"/>
    <n v="152"/>
    <b v="0"/>
    <x v="3"/>
    <x v="21"/>
    <n v="0.11"/>
    <n v="112.86184210526316"/>
    <x v="4027"/>
    <d v="2017-03-12T19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x v="3"/>
    <x v="21"/>
    <n v="2.2400000000000002"/>
    <n v="58.92763157894737"/>
    <x v="4028"/>
    <d v="2017-03-15T00:00:00"/>
  </r>
  <r>
    <n v="186"/>
    <s v="Feature Film: The Wolfes"/>
    <s v="My film is about a boy who discovers the truth about his fathers dissapearance through the dark secrets of his mothers past."/>
    <n v="5000"/>
    <n v="0"/>
    <x v="1"/>
    <x v="0"/>
    <x v="0"/>
    <n v="1488571200"/>
    <n v="1485977434"/>
    <b v="0"/>
    <n v="0"/>
    <b v="0"/>
    <x v="0"/>
    <x v="34"/>
    <n v="0"/>
    <n v="0"/>
    <x v="4029"/>
    <d v="2017-03-03T20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5"/>
    <x v="5"/>
    <n v="1488622352"/>
    <n v="1486030352"/>
    <b v="0"/>
    <n v="91"/>
    <b v="1"/>
    <x v="6"/>
    <x v="15"/>
    <n v="1.7"/>
    <n v="84.285714285714292"/>
    <x v="4030"/>
    <d v="2017-03-04T10:12: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x v="4"/>
    <x v="19"/>
    <n v="1.2"/>
    <n v="35.92"/>
    <x v="4031"/>
    <d v="2017-02-14T20:00:2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x v="0"/>
    <n v="1487811600"/>
    <n v="1486077481"/>
    <b v="0"/>
    <n v="7"/>
    <b v="0"/>
    <x v="6"/>
    <x v="15"/>
    <n v="7.0000000000000007E-2"/>
    <n v="30.714285714285715"/>
    <x v="4032"/>
    <d v="2017-02-23T01:00:00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x v="6"/>
    <x v="15"/>
    <n v="1.02"/>
    <n v="136.84821428571428"/>
    <x v="4033"/>
    <d v="2017-02-24T13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x v="1"/>
    <x v="8"/>
    <n v="1.07"/>
    <n v="177.5"/>
    <x v="4034"/>
    <d v="2017-03-05T19:26:2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x v="7"/>
    <x v="26"/>
    <n v="1.01"/>
    <n v="271.50769230769231"/>
    <x v="4035"/>
    <d v="2017-03-11T04:50:0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x v="0"/>
    <n v="1488783507"/>
    <n v="1486191507"/>
    <b v="0"/>
    <n v="10"/>
    <b v="0"/>
    <x v="6"/>
    <x v="15"/>
    <n v="0.24"/>
    <n v="41"/>
    <x v="4036"/>
    <d v="2017-03-06T06:58:27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x v="0"/>
    <x v="0"/>
    <n v="1.25"/>
    <n v="146.34782608695653"/>
    <x v="4037"/>
    <d v="2017-03-08T21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6"/>
    <x v="4"/>
    <n v="1489238940"/>
    <n v="1486406253"/>
    <b v="0"/>
    <n v="32"/>
    <b v="1"/>
    <x v="5"/>
    <x v="11"/>
    <n v="1.1499999999999999"/>
    <n v="32.34375"/>
    <x v="4038"/>
    <d v="2017-03-11T13:29:00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x v="6"/>
    <x v="15"/>
    <n v="1.01"/>
    <n v="256.37288135593218"/>
    <x v="4039"/>
    <d v="2017-03-12T21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x v="4"/>
    <x v="19"/>
    <n v="1.53"/>
    <n v="57.773584905660378"/>
    <x v="4040"/>
    <d v="2017-02-21T00:07:33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x v="6"/>
    <x v="13"/>
    <n v="0.11"/>
    <n v="217.375"/>
    <x v="4041"/>
    <d v="2017-03-24T20:59:1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x v="1"/>
    <x v="33"/>
    <n v="1.01"/>
    <n v="74.575090497737563"/>
    <x v="4042"/>
    <d v="2017-03-29T02:00:00"/>
  </r>
  <r>
    <n v="2780"/>
    <s v="Travel with baby"/>
    <s v="Turn the World with my kids, and then write a book with the advice for traveling with baby"/>
    <n v="100000"/>
    <n v="0"/>
    <x v="1"/>
    <x v="13"/>
    <x v="4"/>
    <n v="1489142688"/>
    <n v="1486550688"/>
    <b v="0"/>
    <n v="0"/>
    <b v="0"/>
    <x v="2"/>
    <x v="18"/>
    <n v="0"/>
    <n v="0"/>
    <x v="4043"/>
    <d v="2017-03-10T10:44:48"/>
  </r>
  <r>
    <n v="2238"/>
    <s v="28mm Fantasy Miniature range Feral Orcs!"/>
    <s v="28mm Fantasy Miniature Range in leadfree white metal: Orcs, wolves and more."/>
    <n v="4000"/>
    <n v="5496"/>
    <x v="0"/>
    <x v="10"/>
    <x v="4"/>
    <n v="1489157716"/>
    <n v="1486565716"/>
    <b v="0"/>
    <n v="79"/>
    <b v="1"/>
    <x v="4"/>
    <x v="19"/>
    <n v="1.37"/>
    <n v="69.569620253164558"/>
    <x v="4044"/>
    <d v="2017-03-10T14:55: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x v="0"/>
    <n v="1489172435"/>
    <n v="1486580435"/>
    <b v="1"/>
    <n v="52"/>
    <b v="0"/>
    <x v="3"/>
    <x v="21"/>
    <n v="0.02"/>
    <n v="39.480769230769234"/>
    <x v="4045"/>
    <d v="2017-03-10T19:00:35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x v="0"/>
    <n v="1488773332"/>
    <n v="1486613332"/>
    <b v="0"/>
    <n v="1"/>
    <b v="0"/>
    <x v="8"/>
    <x v="39"/>
    <n v="0.01"/>
    <n v="15"/>
    <x v="4046"/>
    <d v="2017-03-06T04:08:5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x v="0"/>
    <x v="0"/>
    <n v="1.1299999999999999"/>
    <n v="147.17167680278018"/>
    <x v="4047"/>
    <d v="2017-03-14T22:57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x v="6"/>
    <x v="15"/>
    <n v="1.21"/>
    <n v="33.666666666666664"/>
    <x v="4048"/>
    <d v="2017-03-11T12:21:3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x v="6"/>
    <x v="13"/>
    <n v="1.04"/>
    <n v="90.2"/>
    <x v="4049"/>
    <d v="2017-02-27T04:59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x v="1"/>
    <n v="1488394800"/>
    <n v="1486681708"/>
    <b v="0"/>
    <n v="14"/>
    <b v="0"/>
    <x v="6"/>
    <x v="15"/>
    <n v="0.38"/>
    <n v="32.357142857142854"/>
    <x v="4050"/>
    <d v="2017-03-01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x v="4"/>
    <x v="19"/>
    <n v="1.03"/>
    <n v="148.08247422680412"/>
    <x v="4051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x v="4"/>
    <x v="19"/>
    <n v="18.02"/>
    <n v="49.934589800443462"/>
    <x v="4052"/>
    <d v="2017-03-07T05:00:00"/>
  </r>
  <r>
    <n v="682"/>
    <s v="Deception Belt"/>
    <s v="The Deception Belt is an innovative belt with app capability, designed to assist any user gain control over their appetite."/>
    <n v="50000"/>
    <n v="53"/>
    <x v="1"/>
    <x v="0"/>
    <x v="0"/>
    <n v="1489512122"/>
    <n v="1486923722"/>
    <b v="0"/>
    <n v="4"/>
    <b v="0"/>
    <x v="3"/>
    <x v="25"/>
    <n v="0"/>
    <n v="13.25"/>
    <x v="4053"/>
    <d v="2017-03-14T17:22:0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x v="1"/>
    <x v="33"/>
    <n v="0"/>
    <n v="0"/>
    <x v="4054"/>
    <d v="2017-04-14T04:07:4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x v="6"/>
    <x v="15"/>
    <n v="1.19"/>
    <n v="17.254901960784313"/>
    <x v="4055"/>
    <d v="2017-02-28T00:00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x v="7"/>
    <x v="26"/>
    <n v="1.1499999999999999"/>
    <n v="62.06989247311828"/>
    <x v="4056"/>
    <d v="2017-03-05T21:48:1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x v="5"/>
    <x v="11"/>
    <n v="1.1000000000000001"/>
    <n v="55.222142857142863"/>
    <x v="4057"/>
    <d v="2017-03-14T13:24:46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11"/>
    <x v="4"/>
    <n v="1489680061"/>
    <n v="1487091661"/>
    <b v="0"/>
    <n v="15"/>
    <b v="0"/>
    <x v="3"/>
    <x v="25"/>
    <n v="0.16"/>
    <n v="214.06666666666666"/>
    <x v="4058"/>
    <d v="2017-03-16T16:01:01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x v="6"/>
    <x v="13"/>
    <n v="1.19"/>
    <n v="80.25"/>
    <x v="4059"/>
    <d v="2017-03-01T02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x v="6"/>
    <x v="15"/>
    <n v="1.0900000000000001"/>
    <n v="139.23931623931625"/>
    <x v="4060"/>
    <d v="2017-03-16T18:49:01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x v="1"/>
    <x v="33"/>
    <n v="1"/>
    <n v="171.42857142857142"/>
    <x v="4061"/>
    <d v="2017-03-16T21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2"/>
    <x v="2"/>
    <n v="1489320642"/>
    <n v="1487164242"/>
    <b v="0"/>
    <n v="147"/>
    <b v="1"/>
    <x v="4"/>
    <x v="19"/>
    <n v="2.2000000000000002"/>
    <n v="37.476190476190474"/>
    <x v="4062"/>
    <d v="2017-03-12T12:10:42"/>
  </r>
  <r>
    <n v="1547"/>
    <s v="Sound Photography"/>
    <s v="I have produced a limited number (100) of five 8x10 prints of mixed photography I would like to share with you."/>
    <n v="20"/>
    <n v="0"/>
    <x v="1"/>
    <x v="0"/>
    <x v="0"/>
    <n v="1487844882"/>
    <n v="1487240082"/>
    <b v="0"/>
    <n v="0"/>
    <b v="0"/>
    <x v="5"/>
    <x v="40"/>
    <n v="0"/>
    <n v="0"/>
    <x v="4063"/>
    <d v="2017-02-23T10:14:4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x v="6"/>
    <x v="13"/>
    <n v="1.43"/>
    <n v="51.6"/>
    <x v="4064"/>
    <d v="2017-03-03T11:01:32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x v="6"/>
    <x v="15"/>
    <n v="0.02"/>
    <n v="15"/>
    <x v="4065"/>
    <d v="2017-03-19T11:18:59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x v="1"/>
    <x v="33"/>
    <n v="1.0900000000000001"/>
    <n v="86.43564356435644"/>
    <x v="4066"/>
    <d v="2017-03-17T18:34:0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9"/>
    <x v="11"/>
    <n v="1490416380"/>
    <n v="1487485760"/>
    <b v="0"/>
    <n v="6"/>
    <b v="0"/>
    <x v="6"/>
    <x v="15"/>
    <n v="0.05"/>
    <n v="450"/>
    <x v="4067"/>
    <d v="2017-03-25T04:33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2"/>
    <x v="2"/>
    <n v="1491019140"/>
    <n v="1487548802"/>
    <b v="0"/>
    <n v="3"/>
    <b v="0"/>
    <x v="2"/>
    <x v="5"/>
    <n v="0.02"/>
    <n v="74.333333333333329"/>
    <x v="4068"/>
    <d v="2017-04-01T03:59:00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x v="6"/>
    <x v="15"/>
    <n v="0"/>
    <n v="10"/>
    <x v="4069"/>
    <d v="2017-04-21T07:24:2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x v="6"/>
    <x v="13"/>
    <n v="0.06"/>
    <n v="163.57142857142858"/>
    <x v="4070"/>
    <d v="2017-04-05T19:41:54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x v="1"/>
    <x v="33"/>
    <n v="0.48"/>
    <n v="159.33333333333334"/>
    <x v="4071"/>
    <d v="2017-03-26T23:59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x v="1"/>
    <x v="33"/>
    <n v="1.03"/>
    <n v="24"/>
    <x v="4072"/>
    <d v="2017-03-24T05:00:2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x v="6"/>
    <x v="15"/>
    <n v="1.08"/>
    <n v="33.75"/>
    <x v="4073"/>
    <d v="2017-03-24T12:33:54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x v="6"/>
    <x v="15"/>
    <n v="1.28"/>
    <n v="29.045454545454547"/>
    <x v="4074"/>
    <d v="2017-03-31T22:59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x v="0"/>
    <n v="1489669203"/>
    <n v="1487944803"/>
    <b v="0"/>
    <n v="0"/>
    <b v="0"/>
    <x v="6"/>
    <x v="13"/>
    <n v="0"/>
    <n v="0"/>
    <x v="4075"/>
    <d v="2017-03-16T13:00:0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x v="7"/>
    <x v="26"/>
    <n v="0.21"/>
    <n v="25.491803278688526"/>
    <x v="4076"/>
    <d v="2017-03-26T20:14:45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2"/>
    <x v="2"/>
    <n v="1490560177"/>
    <n v="1487971777"/>
    <b v="0"/>
    <n v="0"/>
    <b v="0"/>
    <x v="3"/>
    <x v="37"/>
    <n v="0"/>
    <n v="0"/>
    <x v="4077"/>
    <d v="2017-03-26T20:29:3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x v="1"/>
    <x v="33"/>
    <n v="0"/>
    <n v="5"/>
    <x v="4078"/>
    <d v="2017-03-27T04:36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2"/>
    <x v="2"/>
    <n v="1493320519"/>
    <n v="1488140119"/>
    <b v="0"/>
    <n v="1"/>
    <b v="0"/>
    <x v="1"/>
    <x v="33"/>
    <n v="0"/>
    <n v="18"/>
    <x v="4079"/>
    <d v="2017-04-27T19:15:19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x v="1"/>
    <x v="1"/>
    <n v="1"/>
    <n v="21.857142857142858"/>
    <x v="4080"/>
    <d v="2017-03-02T16:49:1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x v="7"/>
    <x v="26"/>
    <n v="0.08"/>
    <n v="11.428571428571429"/>
    <x v="4081"/>
    <d v="2017-03-29T23:32:1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11"/>
    <x v="4"/>
    <n v="1492270947"/>
    <n v="1488386547"/>
    <b v="0"/>
    <n v="0"/>
    <b v="0"/>
    <x v="2"/>
    <x v="35"/>
    <n v="0"/>
    <n v="0"/>
    <x v="4082"/>
    <d v="2017-04-15T15:42:2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x v="1"/>
    <x v="33"/>
    <n v="0.33"/>
    <n v="264.26315789473682"/>
    <x v="4083"/>
    <d v="2017-04-03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x v="1"/>
    <x v="33"/>
    <n v="0"/>
    <n v="0"/>
    <x v="4084"/>
    <d v="2017-04-01T00:40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x v="1"/>
    <x v="33"/>
    <n v="0.26"/>
    <n v="65.974683544303801"/>
    <x v="4085"/>
    <d v="2017-04-01T04:00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x v="1"/>
    <x v="33"/>
    <n v="0"/>
    <n v="0"/>
    <x v="4086"/>
    <d v="2017-03-26T03:33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x v="6"/>
    <x v="15"/>
    <n v="0.75"/>
    <n v="251.33333333333334"/>
    <x v="4087"/>
    <d v="2017-03-19T06:00:00"/>
  </r>
  <r>
    <n v="3146"/>
    <s v="SoÃ±Ã© una ciudad amurallada"/>
    <s v="Somos... Podemos... Amamos... Nuestra muralla, nuestra utopÃ­a. Que el amor sea el lÃ­mite"/>
    <n v="50000"/>
    <n v="5250"/>
    <x v="3"/>
    <x v="19"/>
    <x v="11"/>
    <n v="1492356166"/>
    <n v="1488471766"/>
    <b v="0"/>
    <n v="12"/>
    <b v="0"/>
    <x v="6"/>
    <x v="15"/>
    <n v="0.11"/>
    <n v="437.5"/>
    <x v="4088"/>
    <d v="2017-04-16T15:22:46"/>
  </r>
  <r>
    <n v="2321"/>
    <s v="WienerWÃ¼rze"/>
    <s v="Universal organic liquid seasoning brewed all natural from lupine, oat, salt and water for soups, salads, stews and more"/>
    <n v="10557"/>
    <n v="4130"/>
    <x v="3"/>
    <x v="16"/>
    <x v="4"/>
    <n v="1491282901"/>
    <n v="1488694501"/>
    <b v="0"/>
    <n v="64"/>
    <b v="0"/>
    <x v="7"/>
    <x v="26"/>
    <n v="0.39"/>
    <n v="64.53125"/>
    <x v="4089"/>
    <d v="2017-04-04T05:15:0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x v="6"/>
    <x v="15"/>
    <n v="0.23"/>
    <n v="18.75"/>
    <x v="4090"/>
    <d v="2017-03-27T16:16:5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x v="4"/>
    <x v="19"/>
    <n v="9302.5"/>
    <n v="4.5712530712530715"/>
    <x v="4091"/>
    <d v="2017-03-13T03:00:0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x v="4"/>
    <n v="1492372800"/>
    <n v="1488823488"/>
    <b v="0"/>
    <n v="8"/>
    <b v="0"/>
    <x v="6"/>
    <x v="15"/>
    <n v="0.52"/>
    <n v="32.25"/>
    <x v="4092"/>
    <d v="2017-04-16T2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x v="6"/>
    <x v="13"/>
    <n v="0.34"/>
    <n v="132.34615384615384"/>
    <x v="4093"/>
    <d v="2017-04-05T18:14:3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x v="1"/>
    <x v="33"/>
    <n v="0.12"/>
    <n v="61.086956521739133"/>
    <x v="4094"/>
    <d v="2017-04-10T01:00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x v="1"/>
    <x v="33"/>
    <n v="0.25"/>
    <n v="57.727272727272727"/>
    <x v="4095"/>
    <d v="2017-04-06T09:20:4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9"/>
    <x v="4"/>
    <n v="1491586534"/>
    <n v="1488911734"/>
    <b v="0"/>
    <n v="46"/>
    <b v="0"/>
    <x v="6"/>
    <x v="13"/>
    <n v="0.46"/>
    <n v="34.130434782608695"/>
    <x v="4096"/>
    <d v="2017-04-07T17:35:3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x v="1"/>
    <x v="33"/>
    <n v="0.31"/>
    <n v="80.128205128205124"/>
    <x v="4097"/>
    <d v="2017-04-10T20:15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1"/>
    <x v="4"/>
    <n v="1491581703"/>
    <n v="1488993303"/>
    <b v="0"/>
    <n v="4"/>
    <b v="0"/>
    <x v="6"/>
    <x v="15"/>
    <n v="0.01"/>
    <n v="24"/>
    <x v="4098"/>
    <d v="2017-04-07T16:15:03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x v="6"/>
    <x v="15"/>
    <n v="0.16"/>
    <n v="53.75"/>
    <x v="4099"/>
    <d v="2017-04-08T12:54:0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x v="6"/>
    <x v="15"/>
    <n v="0.01"/>
    <n v="10"/>
    <x v="4100"/>
    <d v="2017-04-18T19:13:3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x v="1"/>
    <x v="33"/>
    <n v="0.09"/>
    <n v="35"/>
    <x v="4101"/>
    <d v="2017-04-09T20:00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x v="7"/>
    <x v="26"/>
    <n v="0.01"/>
    <n v="108"/>
    <x v="4102"/>
    <d v="2017-04-30T17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x v="1"/>
    <x v="33"/>
    <n v="0.44"/>
    <n v="253.14285714285714"/>
    <x v="4103"/>
    <d v="2017-04-09T11:49:5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x v="7"/>
    <x v="26"/>
    <n v="0.03"/>
    <n v="21.25"/>
    <x v="4104"/>
    <d v="2017-04-09T20:29: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x v="1"/>
    <x v="33"/>
    <n v="0.2"/>
    <n v="114.81818181818181"/>
    <x v="4105"/>
    <d v="2017-04-09T23:47: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x v="1"/>
    <x v="33"/>
    <n v="0.04"/>
    <n v="54"/>
    <x v="4106"/>
    <d v="2017-04-11T20:44:0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x v="6"/>
    <x v="15"/>
    <n v="0.21"/>
    <n v="23.142857142857142"/>
    <x v="4107"/>
    <d v="2017-04-04T03:38:4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x v="7"/>
    <x v="26"/>
    <n v="0.48"/>
    <n v="30"/>
    <x v="4108"/>
    <d v="2017-03-20T18:07:2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x v="6"/>
    <x v="15"/>
    <n v="0.03"/>
    <n v="50"/>
    <x v="4109"/>
    <d v="2017-05-03T19:12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x v="6"/>
    <x v="15"/>
    <n v="0"/>
    <n v="0"/>
    <x v="4110"/>
    <d v="2017-04-09T08:35:5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x v="6"/>
    <x v="15"/>
    <n v="0.04"/>
    <n v="93.75"/>
    <x v="4111"/>
    <d v="2017-04-14T04:59:00"/>
  </r>
  <r>
    <n v="1683"/>
    <s v="Manman doudou tÃ©moignage d'une mÃ¨re Album"/>
    <s v="Rendre tÃ©moignage de ce que Dieu fait chaque jour pour moi et venir en  aide  aux autres, c'est  mon but."/>
    <n v="3500"/>
    <n v="760"/>
    <x v="3"/>
    <x v="11"/>
    <x v="4"/>
    <n v="1491590738"/>
    <n v="1489517138"/>
    <b v="0"/>
    <n v="10"/>
    <b v="0"/>
    <x v="1"/>
    <x v="33"/>
    <n v="0.22"/>
    <n v="76"/>
    <x v="4112"/>
    <d v="2017-04-07T18:45:38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x v="6"/>
    <x v="15"/>
    <n v="0"/>
    <n v="0"/>
    <x v="4113"/>
    <d v="2017-04-03T15:30: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3A4B53-0864-48B8-943A-E458D5B1FC36}" name="PivotTable1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21">
    <pivotField showAll="0"/>
    <pivotField showAll="0"/>
    <pivotField showAll="0"/>
    <pivotField numFmtId="164" showAll="0"/>
    <pivotField numFmtId="44" showAll="0"/>
    <pivotField axis="axisCol" dataField="1" showAll="0">
      <items count="5">
        <item x="2"/>
        <item x="1"/>
        <item x="3"/>
        <item x="0"/>
        <item t="default"/>
      </items>
    </pivotField>
    <pivotField axis="axisPage" multipleItemSelectionAllowed="1" showAll="0">
      <items count="22">
        <item h="1" x="16"/>
        <item h="1" x="3"/>
        <item h="1" x="17"/>
        <item h="1" x="2"/>
        <item h="1" x="14"/>
        <item h="1" x="10"/>
        <item h="1" x="6"/>
        <item h="1" x="12"/>
        <item h="1" x="11"/>
        <item h="1" x="1"/>
        <item h="1" x="18"/>
        <item h="1" x="9"/>
        <item h="1" x="13"/>
        <item h="1" x="15"/>
        <item h="1" x="19"/>
        <item h="1" x="4"/>
        <item h="1" x="8"/>
        <item h="1" x="5"/>
        <item h="1" x="7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4"/>
        <item x="8"/>
        <item x="1"/>
        <item x="5"/>
        <item x="2"/>
        <item x="3"/>
        <item x="6"/>
        <item t="default"/>
      </items>
    </pivotField>
    <pivotField showAll="0"/>
    <pivotField numFmtId="9" showAll="0"/>
    <pivotField numFmtId="4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7D157E-0D0B-4DA2-BBBD-1812895093D8}" name="PivotTable2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3" firstHeaderRow="1" firstDataRow="2" firstDataCol="1" rowPageCount="2" colPageCount="1"/>
  <pivotFields count="21">
    <pivotField showAll="0"/>
    <pivotField showAll="0"/>
    <pivotField showAll="0"/>
    <pivotField numFmtId="164" showAll="0"/>
    <pivotField numFmtId="44" showAll="0"/>
    <pivotField axis="axisCol" dataField="1" showAll="0">
      <items count="5">
        <item x="2"/>
        <item x="1"/>
        <item x="3"/>
        <item x="0"/>
        <item t="default"/>
      </items>
    </pivotField>
    <pivotField axis="axisPage" showAll="0">
      <items count="22">
        <item x="16"/>
        <item x="3"/>
        <item x="17"/>
        <item x="2"/>
        <item x="14"/>
        <item x="10"/>
        <item x="6"/>
        <item x="12"/>
        <item x="11"/>
        <item x="1"/>
        <item x="18"/>
        <item x="9"/>
        <item x="13"/>
        <item x="15"/>
        <item x="19"/>
        <item x="4"/>
        <item x="8"/>
        <item x="5"/>
        <item x="7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1"/>
        <item x="5"/>
        <item x="2"/>
        <item x="3"/>
        <item x="6"/>
        <item t="default"/>
      </items>
    </pivotField>
    <pivotField axis="axisRow" showAll="0">
      <items count="42">
        <item x="2"/>
        <item x="5"/>
        <item x="39"/>
        <item x="18"/>
        <item x="8"/>
        <item x="0"/>
        <item x="34"/>
        <item x="20"/>
        <item x="33"/>
        <item x="4"/>
        <item x="27"/>
        <item x="30"/>
        <item x="7"/>
        <item x="3"/>
        <item x="6"/>
        <item x="24"/>
        <item x="23"/>
        <item x="28"/>
        <item x="29"/>
        <item x="40"/>
        <item x="14"/>
        <item x="36"/>
        <item x="11"/>
        <item x="32"/>
        <item x="15"/>
        <item x="12"/>
        <item x="17"/>
        <item x="38"/>
        <item x="1"/>
        <item x="31"/>
        <item x="10"/>
        <item x="26"/>
        <item x="21"/>
        <item x="13"/>
        <item x="19"/>
        <item x="22"/>
        <item x="35"/>
        <item x="9"/>
        <item x="25"/>
        <item x="37"/>
        <item x="16"/>
        <item t="default"/>
      </items>
    </pivotField>
    <pivotField numFmtId="9" showAll="0"/>
    <pivotField numFmtId="4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4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CAD9F4-84A6-40F6-B54D-BFE5D7FFC29B}" name="PivotTable4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3" colPageCount="1"/>
  <pivotFields count="21">
    <pivotField showAll="0"/>
    <pivotField showAll="0"/>
    <pivotField showAll="0"/>
    <pivotField numFmtId="164" showAll="0"/>
    <pivotField numFmtId="44" showAll="0"/>
    <pivotField axis="axisCol" dataField="1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1"/>
        <item x="5"/>
        <item x="2"/>
        <item x="3"/>
        <item x="6"/>
        <item t="default"/>
      </items>
    </pivotField>
    <pivotField axis="axisPage" showAll="0">
      <items count="42">
        <item x="2"/>
        <item x="5"/>
        <item x="39"/>
        <item x="18"/>
        <item x="8"/>
        <item x="0"/>
        <item x="34"/>
        <item x="20"/>
        <item x="33"/>
        <item x="4"/>
        <item x="27"/>
        <item x="30"/>
        <item x="7"/>
        <item x="3"/>
        <item x="6"/>
        <item x="24"/>
        <item x="23"/>
        <item x="28"/>
        <item x="29"/>
        <item x="40"/>
        <item x="14"/>
        <item x="36"/>
        <item x="11"/>
        <item x="32"/>
        <item x="15"/>
        <item x="12"/>
        <item x="17"/>
        <item x="38"/>
        <item x="1"/>
        <item x="31"/>
        <item x="10"/>
        <item x="26"/>
        <item x="21"/>
        <item x="13"/>
        <item x="19"/>
        <item x="22"/>
        <item x="35"/>
        <item x="9"/>
        <item x="25"/>
        <item x="37"/>
        <item x="16"/>
        <item t="default"/>
      </items>
    </pivotField>
    <pivotField numFmtId="9" showAll="0"/>
    <pivotField numFmtId="4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3">
    <pageField fld="20" hier="-1"/>
    <pageField fld="13" item="8" hier="-1"/>
    <pageField fld="14" item="24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505589-B5C8-4586-97DC-BD0AB7E01744}" name="PivotTable6" cacheId="172" applyNumberFormats="0" applyBorderFormats="0" applyFontFormats="0" applyPatternFormats="0" applyAlignmentFormats="0" applyWidthHeightFormats="1" dataCaption="Values" updatedVersion="6" minRefreshableVersion="3" useAutoFormatting="1" subtotalHiddenItems="1" rowGrandTotals="0" colGrandTotals="0" itemPrintTitles="1" createdVersion="6" indent="0" outline="1" outlineData="1" multipleFieldFilters="0">
  <location ref="A5:E18" firstHeaderRow="0" firstDataRow="1" firstDataCol="1" rowPageCount="2" colPageCount="1"/>
  <pivotFields count="8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3">
        <item x="0"/>
        <item x="1"/>
        <item x="2"/>
      </items>
    </pivotField>
  </pivotFields>
  <rowFields count="2">
    <field x="7"/>
    <field x="0"/>
  </rowFields>
  <rowItems count="13">
    <i>
      <x/>
    </i>
    <i r="1">
      <x/>
    </i>
    <i r="1">
      <x v="1"/>
    </i>
    <i r="1">
      <x v="2"/>
    </i>
    <i>
      <x v="1"/>
    </i>
    <i r="1">
      <x v="1"/>
    </i>
    <i r="1">
      <x v="3"/>
    </i>
    <i r="1">
      <x v="2"/>
    </i>
    <i>
      <x v="2"/>
    </i>
    <i r="1">
      <x/>
    </i>
    <i r="1">
      <x v="1"/>
    </i>
    <i r="1">
      <x v="3"/>
    </i>
    <i r="1">
      <x v="2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1" hier="6" name="[Table1].[country].&amp;[US]" cap="US"/>
    <pageField fld="6" hier="13" name="[Table1].[Parent Category].&amp;[theater]" cap="theater"/>
  </pageFields>
  <dataFields count="4">
    <dataField name="Mean of Goal" fld="3" subtotal="average" baseField="0" baseItem="2" numFmtId="44"/>
    <dataField fld="2" subtotal="count" baseField="0" baseItem="0" numFmtId="44"/>
    <dataField name="Mean of Pledged" fld="5" subtotal="average" baseField="0" baseItem="2" numFmtId="44"/>
    <dataField fld="4" subtotal="count" baseField="0" baseItem="0" numFmtId="44"/>
  </dataFields>
  <pivotHierarchies count="27"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Mean of Goal"/>
    <pivotHierarchy dragToData="1" caption="Mean of Pledged"/>
  </pivotHierarchies>
  <pivotTableStyleInfo name="PivotStyleLight16" showRowHeaders="1" showColHeaders="1" showRowStripes="0" showColStripes="0" showLastColumn="1"/>
  <rowHierarchiesUsage count="2">
    <rowHierarchyUsage hierarchyUsage="14"/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-1-1-3-StarterBook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228DC78-91A3-490A-A3F0-D9E77A8D1765}" name="Table1" displayName="Table1" ref="A1:S4115" totalsRowShown="0" headerRowDxfId="20">
  <autoFilter ref="A1:S4115" xr:uid="{11720BB2-4E17-4D23-B8A4-DA84074AA113}">
    <filterColumn colId="5">
      <filters>
        <filter val="successful"/>
      </filters>
    </filterColumn>
    <filterColumn colId="6">
      <filters>
        <filter val="US"/>
      </filters>
    </filterColumn>
    <filterColumn colId="13">
      <filters>
        <filter val="theater"/>
      </filters>
    </filterColumn>
  </autoFilter>
  <sortState xmlns:xlrd2="http://schemas.microsoft.com/office/spreadsheetml/2017/richdata2" ref="A2:S4115">
    <sortCondition ref="A1:A4115"/>
  </sortState>
  <tableColumns count="19">
    <tableColumn id="1" xr3:uid="{579B1722-CC0B-405C-A531-4CCAE5DDC417}" name="id"/>
    <tableColumn id="2" xr3:uid="{72B60CBE-87C3-44AB-8B14-CFE4848231EA}" name="name" dataDxfId="19"/>
    <tableColumn id="3" xr3:uid="{09487F50-CCE2-44E6-99CD-12E9F7274784}" name="blurb" dataDxfId="18"/>
    <tableColumn id="4" xr3:uid="{8826A683-07AA-4BFA-A070-89F26F918973}" name="goal" dataDxfId="17"/>
    <tableColumn id="5" xr3:uid="{4E165FE0-B23D-4471-B8D4-3EB895825023}" name="pledged" dataDxfId="16"/>
    <tableColumn id="6" xr3:uid="{F0E209A9-89A6-42A5-9AC0-4EF168B7F3EA}" name="outcomes"/>
    <tableColumn id="7" xr3:uid="{57D6C578-F64D-469F-8F76-20214F543665}" name="country"/>
    <tableColumn id="8" xr3:uid="{0FCB6326-70D4-40BD-8DE2-5C94800C3747}" name="currency"/>
    <tableColumn id="9" xr3:uid="{D1E7DBF5-AFD0-4B70-895D-0EEE07875F21}" name="deadline"/>
    <tableColumn id="10" xr3:uid="{1F091B84-4D6F-40BD-B014-4BC8D98B8CA5}" name="launched_at"/>
    <tableColumn id="11" xr3:uid="{12DE4A0F-7E4A-4846-BFEA-015AB6E86DA9}" name="staff_pick"/>
    <tableColumn id="12" xr3:uid="{758AA139-129E-4257-84C7-75C72237E009}" name="backers_count"/>
    <tableColumn id="13" xr3:uid="{44E44C75-587B-4F97-9FBA-0ECE4E42FA39}" name="spotlight"/>
    <tableColumn id="14" xr3:uid="{5DA31BA8-EDE7-453E-A97E-A667CF04A24D}" name="Parent Category "/>
    <tableColumn id="17" xr3:uid="{39A7ADA1-C832-407A-BAD6-0352C7694E00}" name="Subcategory"/>
    <tableColumn id="15" xr3:uid="{9EEB2495-7936-49A1-9B2F-819016C1EF29}" name="Percentage Funded" dataDxfId="15">
      <calculatedColumnFormula>ROUND(Table1[[#This Row],[pledged]]/Table1[[#This Row],[goal]],2)</calculatedColumnFormula>
    </tableColumn>
    <tableColumn id="16" xr3:uid="{43588CA2-C3D7-42BD-A1FD-CF13D835F21D}" name="Average Donation" dataDxfId="14">
      <calculatedColumnFormula>IFERROR(Table1[[#This Row],[pledged]]/Table1[[#This Row],[backers_count]],0)</calculatedColumnFormula>
    </tableColumn>
    <tableColumn id="18" xr3:uid="{AB4EE0B2-8B42-449C-96ED-266F2F2EB904}" name="Date Created Conversion" dataDxfId="13">
      <calculatedColumnFormula>(((J2/60)/60)/24)+DATE(1970,1,1)</calculatedColumnFormula>
    </tableColumn>
    <tableColumn id="19" xr3:uid="{DDCCEB29-2876-4BC0-98EF-436B56FD56F0}" name="Date Deadline Conversion" dataDxfId="12">
      <calculatedColumnFormula>(((I2/60)/60)/24)+DATE(1970,1,1)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5DD6E22-6C99-46D6-93AE-442C7A863DEF}" name="Suc" displayName="Suc" ref="A1:S413" totalsRowShown="0" dataDxfId="21" headerRowBorderDxfId="42" tableBorderDxfId="43" totalsRowBorderDxfId="41">
  <autoFilter ref="A1:S413" xr:uid="{881B44CB-6C55-4681-9EAB-D966D983C78A}"/>
  <tableColumns count="19">
    <tableColumn id="1" xr3:uid="{61E8585F-F89F-4363-B224-A6370C436DA0}" name="id" dataDxfId="40"/>
    <tableColumn id="2" xr3:uid="{53CF369C-F0C2-4066-BF66-1D31745A9EFA}" name="name" dataDxfId="39"/>
    <tableColumn id="3" xr3:uid="{2FDDA32C-84A5-4439-9E72-F5355BCE8799}" name="blurb" dataDxfId="38"/>
    <tableColumn id="4" xr3:uid="{8A7D6347-D872-408E-A078-F8171E432EC2}" name="goal" dataDxfId="37"/>
    <tableColumn id="5" xr3:uid="{EA54E2E5-764E-4F4B-BB55-EC3D5124247E}" name="pledged" dataDxfId="36"/>
    <tableColumn id="6" xr3:uid="{BC74DB50-9808-40C4-BC63-C9364F467F24}" name="outcomes" dataDxfId="35"/>
    <tableColumn id="7" xr3:uid="{F922D8F0-4D65-4784-83AE-F7A73D4CA251}" name="country" dataDxfId="34"/>
    <tableColumn id="8" xr3:uid="{DA9F3121-0021-48A8-A9E0-14A2B562EA08}" name="currency" dataDxfId="33"/>
    <tableColumn id="9" xr3:uid="{746DC659-E504-4CD0-A9C2-5A29EB367B21}" name="deadline" dataDxfId="32"/>
    <tableColumn id="10" xr3:uid="{9559B701-B62E-4B6A-9FFB-553B344266C5}" name="launched_at" dataDxfId="31"/>
    <tableColumn id="11" xr3:uid="{E4CD82AC-B70D-458B-8AA5-3909B1BACDF6}" name="staff_pick" dataDxfId="30"/>
    <tableColumn id="12" xr3:uid="{C2BC970D-F4B0-4AE9-A87A-D1032B821A69}" name="backers_count" dataDxfId="29"/>
    <tableColumn id="13" xr3:uid="{025B57DF-0AA2-4D2C-87E2-E0682610173D}" name="spotlight" dataDxfId="28"/>
    <tableColumn id="14" xr3:uid="{0956E12E-3495-423E-9E8D-CC4FB9D77CE7}" name="Parent Category " dataDxfId="27"/>
    <tableColumn id="15" xr3:uid="{5BA2EE1B-4B5C-49EF-BA11-6608F876DD8F}" name="Subcategory" dataDxfId="26"/>
    <tableColumn id="16" xr3:uid="{C5E0C592-3657-439D-B7C6-469E4597235B}" name="Percentage Funded" dataDxfId="25"/>
    <tableColumn id="17" xr3:uid="{71EC6405-8AE9-4F2F-9797-46B0D3447E06}" name="Average Donation" dataDxfId="24"/>
    <tableColumn id="18" xr3:uid="{F56EB835-46E4-44E3-90FE-2A528F4EDCD2}" name="Date Created Conversion" dataDxfId="23"/>
    <tableColumn id="19" xr3:uid="{191E4C2D-F309-4D16-A623-761A4B8C91DE}" name="Date Deadline Conversion" dataDxfId="2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opLeftCell="A3821" zoomScale="85" zoomScaleNormal="85" workbookViewId="0">
      <selection activeCell="E523" sqref="E523:E3841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7.109375" style="14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5" width="41.109375" customWidth="1"/>
    <col min="16" max="16" width="21.88671875" customWidth="1"/>
    <col min="17" max="17" width="22.109375" style="14" customWidth="1"/>
    <col min="18" max="18" width="28.5546875" style="19" customWidth="1"/>
    <col min="19" max="19" width="29.5546875" style="19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13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8317</v>
      </c>
      <c r="O1" s="1" t="s">
        <v>8316</v>
      </c>
      <c r="P1" s="1" t="s">
        <v>8264</v>
      </c>
      <c r="Q1" s="13" t="s">
        <v>8265</v>
      </c>
      <c r="R1" s="18" t="s">
        <v>8323</v>
      </c>
      <c r="S1" s="18" t="s">
        <v>8324</v>
      </c>
    </row>
    <row r="2" spans="1:19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1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8266</v>
      </c>
      <c r="O2" t="s">
        <v>8267</v>
      </c>
      <c r="P2" s="11">
        <f>ROUND(Table1[[#This Row],[pledged]]/Table1[[#This Row],[goal]],2)</f>
        <v>1.37</v>
      </c>
      <c r="Q2" s="14">
        <f>IFERROR(Table1[[#This Row],[pledged]]/Table1[[#This Row],[backers_count]],0)</f>
        <v>63.917582417582416</v>
      </c>
      <c r="R2" s="19">
        <f>(((J2/60)/60)/24)+DATE(1970,1,1)</f>
        <v>42177.007071759261</v>
      </c>
      <c r="S2" s="19">
        <f>(((I2/60)/60)/24)+DATE(1970,1,1)</f>
        <v>42208.125</v>
      </c>
    </row>
    <row r="3" spans="1:19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1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8266</v>
      </c>
      <c r="O3" t="s">
        <v>8267</v>
      </c>
      <c r="P3" s="12">
        <f>ROUND(Table1[[#This Row],[pledged]]/Table1[[#This Row],[goal]],2)</f>
        <v>1.43</v>
      </c>
      <c r="Q3" s="14">
        <f>IFERROR(Table1[[#This Row],[pledged]]/Table1[[#This Row],[backers_count]],0)</f>
        <v>185.48101265822785</v>
      </c>
      <c r="R3" s="19">
        <f>(((J3/60)/60)/24)+DATE(1970,1,1)</f>
        <v>42766.600497685184</v>
      </c>
      <c r="S3" s="19">
        <f>(((I3/60)/60)/24)+DATE(1970,1,1)</f>
        <v>42796.600497685184</v>
      </c>
    </row>
    <row r="4" spans="1:19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1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8266</v>
      </c>
      <c r="O4" t="s">
        <v>8267</v>
      </c>
      <c r="P4" s="12">
        <f>ROUND(Table1[[#This Row],[pledged]]/Table1[[#This Row],[goal]],2)</f>
        <v>1.05</v>
      </c>
      <c r="Q4" s="14">
        <f>IFERROR(Table1[[#This Row],[pledged]]/Table1[[#This Row],[backers_count]],0)</f>
        <v>15</v>
      </c>
      <c r="R4" s="19">
        <f>(((J4/60)/60)/24)+DATE(1970,1,1)</f>
        <v>42405.702349537038</v>
      </c>
      <c r="S4" s="19">
        <f>(((I4/60)/60)/24)+DATE(1970,1,1)</f>
        <v>42415.702349537038</v>
      </c>
    </row>
    <row r="5" spans="1:19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1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8266</v>
      </c>
      <c r="O5" t="s">
        <v>8267</v>
      </c>
      <c r="P5" s="12">
        <f>ROUND(Table1[[#This Row],[pledged]]/Table1[[#This Row],[goal]],2)</f>
        <v>1.04</v>
      </c>
      <c r="Q5" s="14">
        <f>IFERROR(Table1[[#This Row],[pledged]]/Table1[[#This Row],[backers_count]],0)</f>
        <v>69.266666666666666</v>
      </c>
      <c r="R5" s="19">
        <f>(((J5/60)/60)/24)+DATE(1970,1,1)</f>
        <v>41828.515127314815</v>
      </c>
      <c r="S5" s="19">
        <f>(((I5/60)/60)/24)+DATE(1970,1,1)</f>
        <v>41858.515127314815</v>
      </c>
    </row>
    <row r="6" spans="1:19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1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8266</v>
      </c>
      <c r="O6" t="s">
        <v>8267</v>
      </c>
      <c r="P6" s="12">
        <f>ROUND(Table1[[#This Row],[pledged]]/Table1[[#This Row],[goal]],2)</f>
        <v>1.23</v>
      </c>
      <c r="Q6" s="14">
        <f>IFERROR(Table1[[#This Row],[pledged]]/Table1[[#This Row],[backers_count]],0)</f>
        <v>190.55028169014085</v>
      </c>
      <c r="R6" s="19">
        <f>(((J6/60)/60)/24)+DATE(1970,1,1)</f>
        <v>42327.834247685183</v>
      </c>
      <c r="S6" s="19">
        <f>(((I6/60)/60)/24)+DATE(1970,1,1)</f>
        <v>42357.834247685183</v>
      </c>
    </row>
    <row r="7" spans="1:19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1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8266</v>
      </c>
      <c r="O7" t="s">
        <v>8267</v>
      </c>
      <c r="P7" s="12">
        <f>ROUND(Table1[[#This Row],[pledged]]/Table1[[#This Row],[goal]],2)</f>
        <v>1.1000000000000001</v>
      </c>
      <c r="Q7" s="14">
        <f>IFERROR(Table1[[#This Row],[pledged]]/Table1[[#This Row],[backers_count]],0)</f>
        <v>93.40425531914893</v>
      </c>
      <c r="R7" s="19">
        <f>(((J7/60)/60)/24)+DATE(1970,1,1)</f>
        <v>42563.932951388888</v>
      </c>
      <c r="S7" s="19">
        <f>(((I7/60)/60)/24)+DATE(1970,1,1)</f>
        <v>42580.232638888891</v>
      </c>
    </row>
    <row r="8" spans="1:19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1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8266</v>
      </c>
      <c r="O8" t="s">
        <v>8267</v>
      </c>
      <c r="P8" s="12">
        <f>ROUND(Table1[[#This Row],[pledged]]/Table1[[#This Row],[goal]],2)</f>
        <v>1.06</v>
      </c>
      <c r="Q8" s="14">
        <f>IFERROR(Table1[[#This Row],[pledged]]/Table1[[#This Row],[backers_count]],0)</f>
        <v>146.87931034482759</v>
      </c>
      <c r="R8" s="19">
        <f>(((J8/60)/60)/24)+DATE(1970,1,1)</f>
        <v>41794.072337962964</v>
      </c>
      <c r="S8" s="19">
        <f>(((I8/60)/60)/24)+DATE(1970,1,1)</f>
        <v>41804.072337962964</v>
      </c>
    </row>
    <row r="9" spans="1:19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1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8266</v>
      </c>
      <c r="O9" t="s">
        <v>8267</v>
      </c>
      <c r="P9" s="12">
        <f>ROUND(Table1[[#This Row],[pledged]]/Table1[[#This Row],[goal]],2)</f>
        <v>1.01</v>
      </c>
      <c r="Q9" s="14">
        <f>IFERROR(Table1[[#This Row],[pledged]]/Table1[[#This Row],[backers_count]],0)</f>
        <v>159.82456140350877</v>
      </c>
      <c r="R9" s="19">
        <f>(((J9/60)/60)/24)+DATE(1970,1,1)</f>
        <v>42516.047071759262</v>
      </c>
      <c r="S9" s="19">
        <f>(((I9/60)/60)/24)+DATE(1970,1,1)</f>
        <v>42556.047071759262</v>
      </c>
    </row>
    <row r="10" spans="1:19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1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8266</v>
      </c>
      <c r="O10" t="s">
        <v>8267</v>
      </c>
      <c r="P10" s="12">
        <f>ROUND(Table1[[#This Row],[pledged]]/Table1[[#This Row],[goal]],2)</f>
        <v>1</v>
      </c>
      <c r="Q10" s="14">
        <f>IFERROR(Table1[[#This Row],[pledged]]/Table1[[#This Row],[backers_count]],0)</f>
        <v>291.79333333333335</v>
      </c>
      <c r="R10" s="19">
        <f>(((J10/60)/60)/24)+DATE(1970,1,1)</f>
        <v>42468.94458333333</v>
      </c>
      <c r="S10" s="19">
        <f>(((I10/60)/60)/24)+DATE(1970,1,1)</f>
        <v>42475.875</v>
      </c>
    </row>
    <row r="11" spans="1:19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1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8266</v>
      </c>
      <c r="O11" t="s">
        <v>8267</v>
      </c>
      <c r="P11" s="12">
        <f>ROUND(Table1[[#This Row],[pledged]]/Table1[[#This Row],[goal]],2)</f>
        <v>1.26</v>
      </c>
      <c r="Q11" s="14">
        <f>IFERROR(Table1[[#This Row],[pledged]]/Table1[[#This Row],[backers_count]],0)</f>
        <v>31.499500000000001</v>
      </c>
      <c r="R11" s="19">
        <f>(((J11/60)/60)/24)+DATE(1970,1,1)</f>
        <v>42447.103518518517</v>
      </c>
      <c r="S11" s="19">
        <f>(((I11/60)/60)/24)+DATE(1970,1,1)</f>
        <v>42477.103518518517</v>
      </c>
    </row>
    <row r="12" spans="1:19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1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8266</v>
      </c>
      <c r="O12" t="s">
        <v>8267</v>
      </c>
      <c r="P12" s="12">
        <f>ROUND(Table1[[#This Row],[pledged]]/Table1[[#This Row],[goal]],2)</f>
        <v>1.01</v>
      </c>
      <c r="Q12" s="14">
        <f>IFERROR(Table1[[#This Row],[pledged]]/Table1[[#This Row],[backers_count]],0)</f>
        <v>158.68421052631578</v>
      </c>
      <c r="R12" s="19">
        <f>(((J12/60)/60)/24)+DATE(1970,1,1)</f>
        <v>41780.068043981482</v>
      </c>
      <c r="S12" s="19">
        <f>(((I12/60)/60)/24)+DATE(1970,1,1)</f>
        <v>41815.068043981482</v>
      </c>
    </row>
    <row r="13" spans="1:19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1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8266</v>
      </c>
      <c r="O13" t="s">
        <v>8267</v>
      </c>
      <c r="P13" s="12">
        <f>ROUND(Table1[[#This Row],[pledged]]/Table1[[#This Row],[goal]],2)</f>
        <v>1.21</v>
      </c>
      <c r="Q13" s="14">
        <f>IFERROR(Table1[[#This Row],[pledged]]/Table1[[#This Row],[backers_count]],0)</f>
        <v>80.333333333333329</v>
      </c>
      <c r="R13" s="19">
        <f>(((J13/60)/60)/24)+DATE(1970,1,1)</f>
        <v>42572.778495370367</v>
      </c>
      <c r="S13" s="19">
        <f>(((I13/60)/60)/24)+DATE(1970,1,1)</f>
        <v>42604.125</v>
      </c>
    </row>
    <row r="14" spans="1:19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8266</v>
      </c>
      <c r="O14" t="s">
        <v>8267</v>
      </c>
      <c r="P14" s="12">
        <f>ROUND(Table1[[#This Row],[pledged]]/Table1[[#This Row],[goal]],2)</f>
        <v>1.65</v>
      </c>
      <c r="Q14" s="14">
        <f>IFERROR(Table1[[#This Row],[pledged]]/Table1[[#This Row],[backers_count]],0)</f>
        <v>59.961305925030231</v>
      </c>
      <c r="R14" s="19">
        <f>(((J14/60)/60)/24)+DATE(1970,1,1)</f>
        <v>41791.713252314818</v>
      </c>
      <c r="S14" s="19">
        <f>(((I14/60)/60)/24)+DATE(1970,1,1)</f>
        <v>41836.125</v>
      </c>
    </row>
    <row r="15" spans="1:19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1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8266</v>
      </c>
      <c r="O15" t="s">
        <v>8267</v>
      </c>
      <c r="P15" s="12">
        <f>ROUND(Table1[[#This Row],[pledged]]/Table1[[#This Row],[goal]],2)</f>
        <v>1.6</v>
      </c>
      <c r="Q15" s="14">
        <f>IFERROR(Table1[[#This Row],[pledged]]/Table1[[#This Row],[backers_count]],0)</f>
        <v>109.78431372549019</v>
      </c>
      <c r="R15" s="19">
        <f>(((J15/60)/60)/24)+DATE(1970,1,1)</f>
        <v>42508.677187499998</v>
      </c>
      <c r="S15" s="19">
        <f>(((I15/60)/60)/24)+DATE(1970,1,1)</f>
        <v>42544.852083333331</v>
      </c>
    </row>
    <row r="16" spans="1:19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1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8266</v>
      </c>
      <c r="O16" t="s">
        <v>8267</v>
      </c>
      <c r="P16" s="12">
        <f>ROUND(Table1[[#This Row],[pledged]]/Table1[[#This Row],[goal]],2)</f>
        <v>1.01</v>
      </c>
      <c r="Q16" s="14">
        <f>IFERROR(Table1[[#This Row],[pledged]]/Table1[[#This Row],[backers_count]],0)</f>
        <v>147.70731707317074</v>
      </c>
      <c r="R16" s="19">
        <f>(((J16/60)/60)/24)+DATE(1970,1,1)</f>
        <v>41808.02648148148</v>
      </c>
      <c r="S16" s="19">
        <f>(((I16/60)/60)/24)+DATE(1970,1,1)</f>
        <v>41833.582638888889</v>
      </c>
    </row>
    <row r="17" spans="1:19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1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8266</v>
      </c>
      <c r="O17" t="s">
        <v>8267</v>
      </c>
      <c r="P17" s="12">
        <f>ROUND(Table1[[#This Row],[pledged]]/Table1[[#This Row],[goal]],2)</f>
        <v>1.07</v>
      </c>
      <c r="Q17" s="14">
        <f>IFERROR(Table1[[#This Row],[pledged]]/Table1[[#This Row],[backers_count]],0)</f>
        <v>21.755102040816325</v>
      </c>
      <c r="R17" s="19">
        <f>(((J17/60)/60)/24)+DATE(1970,1,1)</f>
        <v>42256.391875000001</v>
      </c>
      <c r="S17" s="19">
        <f>(((I17/60)/60)/24)+DATE(1970,1,1)</f>
        <v>42274.843055555553</v>
      </c>
    </row>
    <row r="18" spans="1:19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1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8266</v>
      </c>
      <c r="O18" t="s">
        <v>8267</v>
      </c>
      <c r="P18" s="12">
        <f>ROUND(Table1[[#This Row],[pledged]]/Table1[[#This Row],[goal]],2)</f>
        <v>1</v>
      </c>
      <c r="Q18" s="14">
        <f>IFERROR(Table1[[#This Row],[pledged]]/Table1[[#This Row],[backers_count]],0)</f>
        <v>171.84285714285716</v>
      </c>
      <c r="R18" s="19">
        <f>(((J18/60)/60)/24)+DATE(1970,1,1)</f>
        <v>41760.796423611115</v>
      </c>
      <c r="S18" s="19">
        <f>(((I18/60)/60)/24)+DATE(1970,1,1)</f>
        <v>41806.229166666664</v>
      </c>
    </row>
    <row r="19" spans="1:19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1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8266</v>
      </c>
      <c r="O19" t="s">
        <v>8267</v>
      </c>
      <c r="P19" s="12">
        <f>ROUND(Table1[[#This Row],[pledged]]/Table1[[#This Row],[goal]],2)</f>
        <v>1.01</v>
      </c>
      <c r="Q19" s="14">
        <f>IFERROR(Table1[[#This Row],[pledged]]/Table1[[#This Row],[backers_count]],0)</f>
        <v>41.944444444444443</v>
      </c>
      <c r="R19" s="19">
        <f>(((J19/60)/60)/24)+DATE(1970,1,1)</f>
        <v>41917.731736111113</v>
      </c>
      <c r="S19" s="19">
        <f>(((I19/60)/60)/24)+DATE(1970,1,1)</f>
        <v>41947.773402777777</v>
      </c>
    </row>
    <row r="20" spans="1:19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1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8266</v>
      </c>
      <c r="O20" t="s">
        <v>8267</v>
      </c>
      <c r="P20" s="12">
        <f>ROUND(Table1[[#This Row],[pledged]]/Table1[[#This Row],[goal]],2)</f>
        <v>1.06</v>
      </c>
      <c r="Q20" s="14">
        <f>IFERROR(Table1[[#This Row],[pledged]]/Table1[[#This Row],[backers_count]],0)</f>
        <v>93.264122807017543</v>
      </c>
      <c r="R20" s="19">
        <f>(((J20/60)/60)/24)+DATE(1970,1,1)</f>
        <v>41869.542314814818</v>
      </c>
      <c r="S20" s="19">
        <f>(((I20/60)/60)/24)+DATE(1970,1,1)</f>
        <v>41899.542314814818</v>
      </c>
    </row>
    <row r="21" spans="1:19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1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8266</v>
      </c>
      <c r="O21" t="s">
        <v>8267</v>
      </c>
      <c r="P21" s="12">
        <f>ROUND(Table1[[#This Row],[pledged]]/Table1[[#This Row],[goal]],2)</f>
        <v>1.45</v>
      </c>
      <c r="Q21" s="14">
        <f>IFERROR(Table1[[#This Row],[pledged]]/Table1[[#This Row],[backers_count]],0)</f>
        <v>56.136363636363633</v>
      </c>
      <c r="R21" s="19">
        <f>(((J21/60)/60)/24)+DATE(1970,1,1)</f>
        <v>42175.816365740742</v>
      </c>
      <c r="S21" s="19">
        <f>(((I21/60)/60)/24)+DATE(1970,1,1)</f>
        <v>42205.816365740742</v>
      </c>
    </row>
    <row r="22" spans="1:19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1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8266</v>
      </c>
      <c r="O22" t="s">
        <v>8267</v>
      </c>
      <c r="P22" s="12">
        <f>ROUND(Table1[[#This Row],[pledged]]/Table1[[#This Row],[goal]],2)</f>
        <v>1</v>
      </c>
      <c r="Q22" s="14">
        <f>IFERROR(Table1[[#This Row],[pledged]]/Table1[[#This Row],[backers_count]],0)</f>
        <v>80.16</v>
      </c>
      <c r="R22" s="19">
        <f>(((J22/60)/60)/24)+DATE(1970,1,1)</f>
        <v>42200.758240740746</v>
      </c>
      <c r="S22" s="19">
        <f>(((I22/60)/60)/24)+DATE(1970,1,1)</f>
        <v>42260.758240740746</v>
      </c>
    </row>
    <row r="23" spans="1:19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1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8266</v>
      </c>
      <c r="O23" t="s">
        <v>8267</v>
      </c>
      <c r="P23" s="12">
        <f>ROUND(Table1[[#This Row],[pledged]]/Table1[[#This Row],[goal]],2)</f>
        <v>1.0900000000000001</v>
      </c>
      <c r="Q23" s="14">
        <f>IFERROR(Table1[[#This Row],[pledged]]/Table1[[#This Row],[backers_count]],0)</f>
        <v>199.9009900990099</v>
      </c>
      <c r="R23" s="19">
        <f>(((J23/60)/60)/24)+DATE(1970,1,1)</f>
        <v>41878.627187500002</v>
      </c>
      <c r="S23" s="19">
        <f>(((I23/60)/60)/24)+DATE(1970,1,1)</f>
        <v>41908.627187500002</v>
      </c>
    </row>
    <row r="24" spans="1:19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1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8266</v>
      </c>
      <c r="O24" t="s">
        <v>8267</v>
      </c>
      <c r="P24" s="12">
        <f>ROUND(Table1[[#This Row],[pledged]]/Table1[[#This Row],[goal]],2)</f>
        <v>1.17</v>
      </c>
      <c r="Q24" s="14">
        <f>IFERROR(Table1[[#This Row],[pledged]]/Table1[[#This Row],[backers_count]],0)</f>
        <v>51.25</v>
      </c>
      <c r="R24" s="19">
        <f>(((J24/60)/60)/24)+DATE(1970,1,1)</f>
        <v>41989.91134259259</v>
      </c>
      <c r="S24" s="19">
        <f>(((I24/60)/60)/24)+DATE(1970,1,1)</f>
        <v>42005.332638888889</v>
      </c>
    </row>
    <row r="25" spans="1:19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1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8266</v>
      </c>
      <c r="O25" t="s">
        <v>8267</v>
      </c>
      <c r="P25" s="12">
        <f>ROUND(Table1[[#This Row],[pledged]]/Table1[[#This Row],[goal]],2)</f>
        <v>1.19</v>
      </c>
      <c r="Q25" s="14">
        <f>IFERROR(Table1[[#This Row],[pledged]]/Table1[[#This Row],[backers_count]],0)</f>
        <v>103.04347826086956</v>
      </c>
      <c r="R25" s="19">
        <f>(((J25/60)/60)/24)+DATE(1970,1,1)</f>
        <v>42097.778946759259</v>
      </c>
      <c r="S25" s="19">
        <f>(((I25/60)/60)/24)+DATE(1970,1,1)</f>
        <v>42124.638888888891</v>
      </c>
    </row>
    <row r="26" spans="1:19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1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8266</v>
      </c>
      <c r="O26" t="s">
        <v>8267</v>
      </c>
      <c r="P26" s="12">
        <f>ROUND(Table1[[#This Row],[pledged]]/Table1[[#This Row],[goal]],2)</f>
        <v>1.0900000000000001</v>
      </c>
      <c r="Q26" s="14">
        <f>IFERROR(Table1[[#This Row],[pledged]]/Table1[[#This Row],[backers_count]],0)</f>
        <v>66.346149825783982</v>
      </c>
      <c r="R26" s="19">
        <f>(((J26/60)/60)/24)+DATE(1970,1,1)</f>
        <v>42229.820173611108</v>
      </c>
      <c r="S26" s="19">
        <f>(((I26/60)/60)/24)+DATE(1970,1,1)</f>
        <v>42262.818750000006</v>
      </c>
    </row>
    <row r="27" spans="1:19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1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8266</v>
      </c>
      <c r="O27" t="s">
        <v>8267</v>
      </c>
      <c r="P27" s="12">
        <f>ROUND(Table1[[#This Row],[pledged]]/Table1[[#This Row],[goal]],2)</f>
        <v>1.33</v>
      </c>
      <c r="Q27" s="14">
        <f>IFERROR(Table1[[#This Row],[pledged]]/Table1[[#This Row],[backers_count]],0)</f>
        <v>57.142857142857146</v>
      </c>
      <c r="R27" s="19">
        <f>(((J27/60)/60)/24)+DATE(1970,1,1)</f>
        <v>42318.025011574078</v>
      </c>
      <c r="S27" s="19">
        <f>(((I27/60)/60)/24)+DATE(1970,1,1)</f>
        <v>42378.025011574078</v>
      </c>
    </row>
    <row r="28" spans="1:19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1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8266</v>
      </c>
      <c r="O28" t="s">
        <v>8267</v>
      </c>
      <c r="P28" s="12">
        <f>ROUND(Table1[[#This Row],[pledged]]/Table1[[#This Row],[goal]],2)</f>
        <v>1.55</v>
      </c>
      <c r="Q28" s="14">
        <f>IFERROR(Table1[[#This Row],[pledged]]/Table1[[#This Row],[backers_count]],0)</f>
        <v>102.10526315789474</v>
      </c>
      <c r="R28" s="19">
        <f>(((J28/60)/60)/24)+DATE(1970,1,1)</f>
        <v>41828.515555555554</v>
      </c>
      <c r="S28" s="19">
        <f>(((I28/60)/60)/24)+DATE(1970,1,1)</f>
        <v>41868.515555555554</v>
      </c>
    </row>
    <row r="29" spans="1:19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1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8266</v>
      </c>
      <c r="O29" t="s">
        <v>8267</v>
      </c>
      <c r="P29" s="12">
        <f>ROUND(Table1[[#This Row],[pledged]]/Table1[[#This Row],[goal]],2)</f>
        <v>1.1200000000000001</v>
      </c>
      <c r="Q29" s="14">
        <f>IFERROR(Table1[[#This Row],[pledged]]/Table1[[#This Row],[backers_count]],0)</f>
        <v>148.96666666666667</v>
      </c>
      <c r="R29" s="19">
        <f>(((J29/60)/60)/24)+DATE(1970,1,1)</f>
        <v>41929.164733796293</v>
      </c>
      <c r="S29" s="19">
        <f>(((I29/60)/60)/24)+DATE(1970,1,1)</f>
        <v>41959.206400462965</v>
      </c>
    </row>
    <row r="30" spans="1:19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1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8266</v>
      </c>
      <c r="O30" t="s">
        <v>8267</v>
      </c>
      <c r="P30" s="12">
        <f>ROUND(Table1[[#This Row],[pledged]]/Table1[[#This Row],[goal]],2)</f>
        <v>1</v>
      </c>
      <c r="Q30" s="14">
        <f>IFERROR(Table1[[#This Row],[pledged]]/Table1[[#This Row],[backers_count]],0)</f>
        <v>169.6056338028169</v>
      </c>
      <c r="R30" s="19">
        <f>(((J30/60)/60)/24)+DATE(1970,1,1)</f>
        <v>42324.96393518518</v>
      </c>
      <c r="S30" s="19">
        <f>(((I30/60)/60)/24)+DATE(1970,1,1)</f>
        <v>42354.96393518518</v>
      </c>
    </row>
    <row r="31" spans="1:19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1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8266</v>
      </c>
      <c r="O31" t="s">
        <v>8267</v>
      </c>
      <c r="P31" s="12">
        <f>ROUND(Table1[[#This Row],[pledged]]/Table1[[#This Row],[goal]],2)</f>
        <v>1.23</v>
      </c>
      <c r="Q31" s="14">
        <f>IFERROR(Table1[[#This Row],[pledged]]/Table1[[#This Row],[backers_count]],0)</f>
        <v>31.623931623931625</v>
      </c>
      <c r="R31" s="19">
        <f>(((J31/60)/60)/24)+DATE(1970,1,1)</f>
        <v>41812.67324074074</v>
      </c>
      <c r="S31" s="19">
        <f>(((I31/60)/60)/24)+DATE(1970,1,1)</f>
        <v>41842.67324074074</v>
      </c>
    </row>
    <row r="32" spans="1:19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1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8266</v>
      </c>
      <c r="O32" t="s">
        <v>8267</v>
      </c>
      <c r="P32" s="12">
        <f>ROUND(Table1[[#This Row],[pledged]]/Table1[[#This Row],[goal]],2)</f>
        <v>1.01</v>
      </c>
      <c r="Q32" s="14">
        <f>IFERROR(Table1[[#This Row],[pledged]]/Table1[[#This Row],[backers_count]],0)</f>
        <v>76.45264150943396</v>
      </c>
      <c r="R32" s="19">
        <f>(((J32/60)/60)/24)+DATE(1970,1,1)</f>
        <v>41842.292997685188</v>
      </c>
      <c r="S32" s="19">
        <f>(((I32/60)/60)/24)+DATE(1970,1,1)</f>
        <v>41872.292997685188</v>
      </c>
    </row>
    <row r="33" spans="1:19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1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8266</v>
      </c>
      <c r="O33" t="s">
        <v>8267</v>
      </c>
      <c r="P33" s="12">
        <f>ROUND(Table1[[#This Row],[pledged]]/Table1[[#This Row],[goal]],2)</f>
        <v>1</v>
      </c>
      <c r="Q33" s="14">
        <f>IFERROR(Table1[[#This Row],[pledged]]/Table1[[#This Row],[backers_count]],0)</f>
        <v>13</v>
      </c>
      <c r="R33" s="19">
        <f>(((J33/60)/60)/24)+DATE(1970,1,1)</f>
        <v>42376.79206018518</v>
      </c>
      <c r="S33" s="19">
        <f>(((I33/60)/60)/24)+DATE(1970,1,1)</f>
        <v>42394.79206018518</v>
      </c>
    </row>
    <row r="34" spans="1:19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1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8266</v>
      </c>
      <c r="O34" t="s">
        <v>8267</v>
      </c>
      <c r="P34" s="12">
        <f>ROUND(Table1[[#This Row],[pledged]]/Table1[[#This Row],[goal]],2)</f>
        <v>1</v>
      </c>
      <c r="Q34" s="14">
        <f>IFERROR(Table1[[#This Row],[pledged]]/Table1[[#This Row],[backers_count]],0)</f>
        <v>320.44943820224717</v>
      </c>
      <c r="R34" s="19">
        <f>(((J34/60)/60)/24)+DATE(1970,1,1)</f>
        <v>42461.627511574072</v>
      </c>
      <c r="S34" s="19">
        <f>(((I34/60)/60)/24)+DATE(1970,1,1)</f>
        <v>42503.165972222225</v>
      </c>
    </row>
    <row r="35" spans="1:19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1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8266</v>
      </c>
      <c r="O35" t="s">
        <v>8267</v>
      </c>
      <c r="P35" s="12">
        <f>ROUND(Table1[[#This Row],[pledged]]/Table1[[#This Row],[goal]],2)</f>
        <v>1.02</v>
      </c>
      <c r="Q35" s="14">
        <f>IFERROR(Table1[[#This Row],[pledged]]/Table1[[#This Row],[backers_count]],0)</f>
        <v>83.75</v>
      </c>
      <c r="R35" s="19">
        <f>(((J35/60)/60)/24)+DATE(1970,1,1)</f>
        <v>42286.660891203705</v>
      </c>
      <c r="S35" s="19">
        <f>(((I35/60)/60)/24)+DATE(1970,1,1)</f>
        <v>42316.702557870376</v>
      </c>
    </row>
    <row r="36" spans="1:19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1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8266</v>
      </c>
      <c r="O36" t="s">
        <v>8267</v>
      </c>
      <c r="P36" s="12">
        <f>ROUND(Table1[[#This Row],[pledged]]/Table1[[#This Row],[goal]],2)</f>
        <v>1.3</v>
      </c>
      <c r="Q36" s="14">
        <f>IFERROR(Table1[[#This Row],[pledged]]/Table1[[#This Row],[backers_count]],0)</f>
        <v>49.882352941176471</v>
      </c>
      <c r="R36" s="19">
        <f>(((J36/60)/60)/24)+DATE(1970,1,1)</f>
        <v>41841.321770833332</v>
      </c>
      <c r="S36" s="19">
        <f>(((I36/60)/60)/24)+DATE(1970,1,1)</f>
        <v>41856.321770833332</v>
      </c>
    </row>
    <row r="37" spans="1:19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1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8266</v>
      </c>
      <c r="O37" t="s">
        <v>8267</v>
      </c>
      <c r="P37" s="12">
        <f>ROUND(Table1[[#This Row],[pledged]]/Table1[[#This Row],[goal]],2)</f>
        <v>1.67</v>
      </c>
      <c r="Q37" s="14">
        <f>IFERROR(Table1[[#This Row],[pledged]]/Table1[[#This Row],[backers_count]],0)</f>
        <v>59.464285714285715</v>
      </c>
      <c r="R37" s="19">
        <f>(((J37/60)/60)/24)+DATE(1970,1,1)</f>
        <v>42098.291828703703</v>
      </c>
      <c r="S37" s="19">
        <f>(((I37/60)/60)/24)+DATE(1970,1,1)</f>
        <v>42122</v>
      </c>
    </row>
    <row r="38" spans="1:19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1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8266</v>
      </c>
      <c r="O38" t="s">
        <v>8267</v>
      </c>
      <c r="P38" s="12">
        <f>ROUND(Table1[[#This Row],[pledged]]/Table1[[#This Row],[goal]],2)</f>
        <v>1.42</v>
      </c>
      <c r="Q38" s="14">
        <f>IFERROR(Table1[[#This Row],[pledged]]/Table1[[#This Row],[backers_count]],0)</f>
        <v>193.84090909090909</v>
      </c>
      <c r="R38" s="19">
        <f>(((J38/60)/60)/24)+DATE(1970,1,1)</f>
        <v>42068.307002314818</v>
      </c>
      <c r="S38" s="19">
        <f>(((I38/60)/60)/24)+DATE(1970,1,1)</f>
        <v>42098.265335648146</v>
      </c>
    </row>
    <row r="39" spans="1:19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1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8266</v>
      </c>
      <c r="O39" t="s">
        <v>8267</v>
      </c>
      <c r="P39" s="12">
        <f>ROUND(Table1[[#This Row],[pledged]]/Table1[[#This Row],[goal]],2)</f>
        <v>1.83</v>
      </c>
      <c r="Q39" s="14">
        <f>IFERROR(Table1[[#This Row],[pledged]]/Table1[[#This Row],[backers_count]],0)</f>
        <v>159.51383399209487</v>
      </c>
      <c r="R39" s="19">
        <f>(((J39/60)/60)/24)+DATE(1970,1,1)</f>
        <v>42032.693043981482</v>
      </c>
      <c r="S39" s="19">
        <f>(((I39/60)/60)/24)+DATE(1970,1,1)</f>
        <v>42062.693043981482</v>
      </c>
    </row>
    <row r="40" spans="1:19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1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8266</v>
      </c>
      <c r="O40" t="s">
        <v>8267</v>
      </c>
      <c r="P40" s="12">
        <f>ROUND(Table1[[#This Row],[pledged]]/Table1[[#This Row],[goal]],2)</f>
        <v>1.1000000000000001</v>
      </c>
      <c r="Q40" s="14">
        <f>IFERROR(Table1[[#This Row],[pledged]]/Table1[[#This Row],[backers_count]],0)</f>
        <v>41.68181818181818</v>
      </c>
      <c r="R40" s="19">
        <f>(((J40/60)/60)/24)+DATE(1970,1,1)</f>
        <v>41375.057222222218</v>
      </c>
      <c r="S40" s="19">
        <f>(((I40/60)/60)/24)+DATE(1970,1,1)</f>
        <v>41405.057222222218</v>
      </c>
    </row>
    <row r="41" spans="1:19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1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8266</v>
      </c>
      <c r="O41" t="s">
        <v>8267</v>
      </c>
      <c r="P41" s="12">
        <f>ROUND(Table1[[#This Row],[pledged]]/Table1[[#This Row],[goal]],2)</f>
        <v>1.31</v>
      </c>
      <c r="Q41" s="14">
        <f>IFERROR(Table1[[#This Row],[pledged]]/Table1[[#This Row],[backers_count]],0)</f>
        <v>150.89861751152074</v>
      </c>
      <c r="R41" s="19">
        <f>(((J41/60)/60)/24)+DATE(1970,1,1)</f>
        <v>41754.047083333331</v>
      </c>
      <c r="S41" s="19">
        <f>(((I41/60)/60)/24)+DATE(1970,1,1)</f>
        <v>41784.957638888889</v>
      </c>
    </row>
    <row r="42" spans="1:19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1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8266</v>
      </c>
      <c r="O42" t="s">
        <v>8267</v>
      </c>
      <c r="P42" s="12">
        <f>ROUND(Table1[[#This Row],[pledged]]/Table1[[#This Row],[goal]],2)</f>
        <v>1.01</v>
      </c>
      <c r="Q42" s="14">
        <f>IFERROR(Table1[[#This Row],[pledged]]/Table1[[#This Row],[backers_count]],0)</f>
        <v>126.6875</v>
      </c>
      <c r="R42" s="19">
        <f>(((J42/60)/60)/24)+DATE(1970,1,1)</f>
        <v>41789.21398148148</v>
      </c>
      <c r="S42" s="19">
        <f>(((I42/60)/60)/24)+DATE(1970,1,1)</f>
        <v>41809.166666666664</v>
      </c>
    </row>
    <row r="43" spans="1:19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1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8266</v>
      </c>
      <c r="O43" t="s">
        <v>8267</v>
      </c>
      <c r="P43" s="12">
        <f>ROUND(Table1[[#This Row],[pledged]]/Table1[[#This Row],[goal]],2)</f>
        <v>1</v>
      </c>
      <c r="Q43" s="14">
        <f>IFERROR(Table1[[#This Row],[pledged]]/Table1[[#This Row],[backers_count]],0)</f>
        <v>105.26315789473684</v>
      </c>
      <c r="R43" s="19">
        <f>(((J43/60)/60)/24)+DATE(1970,1,1)</f>
        <v>41887.568912037037</v>
      </c>
      <c r="S43" s="19">
        <f>(((I43/60)/60)/24)+DATE(1970,1,1)</f>
        <v>41917.568912037037</v>
      </c>
    </row>
    <row r="44" spans="1:19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1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8266</v>
      </c>
      <c r="O44" t="s">
        <v>8267</v>
      </c>
      <c r="P44" s="12">
        <f>ROUND(Table1[[#This Row],[pledged]]/Table1[[#This Row],[goal]],2)</f>
        <v>1.42</v>
      </c>
      <c r="Q44" s="14">
        <f>IFERROR(Table1[[#This Row],[pledged]]/Table1[[#This Row],[backers_count]],0)</f>
        <v>117.51479289940828</v>
      </c>
      <c r="R44" s="19">
        <f>(((J44/60)/60)/24)+DATE(1970,1,1)</f>
        <v>41971.639189814814</v>
      </c>
      <c r="S44" s="19">
        <f>(((I44/60)/60)/24)+DATE(1970,1,1)</f>
        <v>42001.639189814814</v>
      </c>
    </row>
    <row r="45" spans="1:19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1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8266</v>
      </c>
      <c r="O45" t="s">
        <v>8267</v>
      </c>
      <c r="P45" s="12">
        <f>ROUND(Table1[[#This Row],[pledged]]/Table1[[#This Row],[goal]],2)</f>
        <v>3.09</v>
      </c>
      <c r="Q45" s="14">
        <f>IFERROR(Table1[[#This Row],[pledged]]/Table1[[#This Row],[backers_count]],0)</f>
        <v>117.36121673003802</v>
      </c>
      <c r="R45" s="19">
        <f>(((J45/60)/60)/24)+DATE(1970,1,1)</f>
        <v>41802.790347222224</v>
      </c>
      <c r="S45" s="19">
        <f>(((I45/60)/60)/24)+DATE(1970,1,1)</f>
        <v>41833</v>
      </c>
    </row>
    <row r="46" spans="1:19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1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8266</v>
      </c>
      <c r="O46" t="s">
        <v>8267</v>
      </c>
      <c r="P46" s="12">
        <f>ROUND(Table1[[#This Row],[pledged]]/Table1[[#This Row],[goal]],2)</f>
        <v>1</v>
      </c>
      <c r="Q46" s="14">
        <f>IFERROR(Table1[[#This Row],[pledged]]/Table1[[#This Row],[backers_count]],0)</f>
        <v>133.33333333333334</v>
      </c>
      <c r="R46" s="19">
        <f>(((J46/60)/60)/24)+DATE(1970,1,1)</f>
        <v>41874.098807870374</v>
      </c>
      <c r="S46" s="19">
        <f>(((I46/60)/60)/24)+DATE(1970,1,1)</f>
        <v>41919.098807870374</v>
      </c>
    </row>
    <row r="47" spans="1:19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1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8266</v>
      </c>
      <c r="O47" t="s">
        <v>8267</v>
      </c>
      <c r="P47" s="12">
        <f>ROUND(Table1[[#This Row],[pledged]]/Table1[[#This Row],[goal]],2)</f>
        <v>1.2</v>
      </c>
      <c r="Q47" s="14">
        <f>IFERROR(Table1[[#This Row],[pledged]]/Table1[[#This Row],[backers_count]],0)</f>
        <v>98.360655737704917</v>
      </c>
      <c r="R47" s="19">
        <f>(((J47/60)/60)/24)+DATE(1970,1,1)</f>
        <v>42457.623923611114</v>
      </c>
      <c r="S47" s="19">
        <f>(((I47/60)/60)/24)+DATE(1970,1,1)</f>
        <v>42487.623923611114</v>
      </c>
    </row>
    <row r="48" spans="1:19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1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8266</v>
      </c>
      <c r="O48" t="s">
        <v>8267</v>
      </c>
      <c r="P48" s="12">
        <f>ROUND(Table1[[#This Row],[pledged]]/Table1[[#This Row],[goal]],2)</f>
        <v>1.04</v>
      </c>
      <c r="Q48" s="14">
        <f>IFERROR(Table1[[#This Row],[pledged]]/Table1[[#This Row],[backers_count]],0)</f>
        <v>194.44444444444446</v>
      </c>
      <c r="R48" s="19">
        <f>(((J48/60)/60)/24)+DATE(1970,1,1)</f>
        <v>42323.964976851858</v>
      </c>
      <c r="S48" s="19">
        <f>(((I48/60)/60)/24)+DATE(1970,1,1)</f>
        <v>42353.964976851858</v>
      </c>
    </row>
    <row r="49" spans="1:19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1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8266</v>
      </c>
      <c r="O49" t="s">
        <v>8267</v>
      </c>
      <c r="P49" s="12">
        <f>ROUND(Table1[[#This Row],[pledged]]/Table1[[#This Row],[goal]],2)</f>
        <v>1.08</v>
      </c>
      <c r="Q49" s="14">
        <f>IFERROR(Table1[[#This Row],[pledged]]/Table1[[#This Row],[backers_count]],0)</f>
        <v>76.865000000000009</v>
      </c>
      <c r="R49" s="19">
        <f>(((J49/60)/60)/24)+DATE(1970,1,1)</f>
        <v>41932.819525462961</v>
      </c>
      <c r="S49" s="19">
        <f>(((I49/60)/60)/24)+DATE(1970,1,1)</f>
        <v>41992.861192129625</v>
      </c>
    </row>
    <row r="50" spans="1:19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1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8266</v>
      </c>
      <c r="O50" t="s">
        <v>8267</v>
      </c>
      <c r="P50" s="12">
        <f>ROUND(Table1[[#This Row],[pledged]]/Table1[[#This Row],[goal]],2)</f>
        <v>1.08</v>
      </c>
      <c r="Q50" s="14">
        <f>IFERROR(Table1[[#This Row],[pledged]]/Table1[[#This Row],[backers_count]],0)</f>
        <v>56.815789473684212</v>
      </c>
      <c r="R50" s="19">
        <f>(((J50/60)/60)/24)+DATE(1970,1,1)</f>
        <v>42033.516898148147</v>
      </c>
      <c r="S50" s="19">
        <f>(((I50/60)/60)/24)+DATE(1970,1,1)</f>
        <v>42064.5</v>
      </c>
    </row>
    <row r="51" spans="1:19" hidden="1" x14ac:dyDescent="0.3">
      <c r="A51">
        <v>49</v>
      </c>
      <c r="B51" s="3" t="s">
        <v>51</v>
      </c>
      <c r="C51" s="3" t="s">
        <v>4160</v>
      </c>
      <c r="D51" s="6">
        <v>12000</v>
      </c>
      <c r="E51" s="1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8266</v>
      </c>
      <c r="O51" t="s">
        <v>8267</v>
      </c>
      <c r="P51" s="12">
        <f>ROUND(Table1[[#This Row],[pledged]]/Table1[[#This Row],[goal]],2)</f>
        <v>1</v>
      </c>
      <c r="Q51" s="14">
        <f>IFERROR(Table1[[#This Row],[pledged]]/Table1[[#This Row],[backers_count]],0)</f>
        <v>137.93103448275863</v>
      </c>
      <c r="R51" s="19">
        <f>(((J51/60)/60)/24)+DATE(1970,1,1)</f>
        <v>42271.176446759258</v>
      </c>
      <c r="S51" s="19">
        <f>(((I51/60)/60)/24)+DATE(1970,1,1)</f>
        <v>42301.176446759258</v>
      </c>
    </row>
    <row r="52" spans="1:19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1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8266</v>
      </c>
      <c r="O52" t="s">
        <v>8267</v>
      </c>
      <c r="P52" s="12">
        <f>ROUND(Table1[[#This Row],[pledged]]/Table1[[#This Row],[goal]],2)</f>
        <v>1</v>
      </c>
      <c r="Q52" s="14">
        <f>IFERROR(Table1[[#This Row],[pledged]]/Table1[[#This Row],[backers_count]],0)</f>
        <v>27.272727272727273</v>
      </c>
      <c r="R52" s="19">
        <f>(((J52/60)/60)/24)+DATE(1970,1,1)</f>
        <v>41995.752986111111</v>
      </c>
      <c r="S52" s="19">
        <f>(((I52/60)/60)/24)+DATE(1970,1,1)</f>
        <v>42034.708333333328</v>
      </c>
    </row>
    <row r="53" spans="1:19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1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8266</v>
      </c>
      <c r="O53" t="s">
        <v>8267</v>
      </c>
      <c r="P53" s="12">
        <f>ROUND(Table1[[#This Row],[pledged]]/Table1[[#This Row],[goal]],2)</f>
        <v>1.28</v>
      </c>
      <c r="Q53" s="14">
        <f>IFERROR(Table1[[#This Row],[pledged]]/Table1[[#This Row],[backers_count]],0)</f>
        <v>118.33613445378151</v>
      </c>
      <c r="R53" s="19">
        <f>(((J53/60)/60)/24)+DATE(1970,1,1)</f>
        <v>42196.928668981483</v>
      </c>
      <c r="S53" s="19">
        <f>(((I53/60)/60)/24)+DATE(1970,1,1)</f>
        <v>42226.928668981483</v>
      </c>
    </row>
    <row r="54" spans="1:19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1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8266</v>
      </c>
      <c r="O54" t="s">
        <v>8267</v>
      </c>
      <c r="P54" s="12">
        <f>ROUND(Table1[[#This Row],[pledged]]/Table1[[#This Row],[goal]],2)</f>
        <v>1.1599999999999999</v>
      </c>
      <c r="Q54" s="14">
        <f>IFERROR(Table1[[#This Row],[pledged]]/Table1[[#This Row],[backers_count]],0)</f>
        <v>223.48076923076923</v>
      </c>
      <c r="R54" s="19">
        <f>(((J54/60)/60)/24)+DATE(1970,1,1)</f>
        <v>41807.701921296299</v>
      </c>
      <c r="S54" s="19">
        <f>(((I54/60)/60)/24)+DATE(1970,1,1)</f>
        <v>41837.701921296299</v>
      </c>
    </row>
    <row r="55" spans="1:19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1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8266</v>
      </c>
      <c r="O55" t="s">
        <v>8267</v>
      </c>
      <c r="P55" s="12">
        <f>ROUND(Table1[[#This Row],[pledged]]/Table1[[#This Row],[goal]],2)</f>
        <v>1.1000000000000001</v>
      </c>
      <c r="Q55" s="14">
        <f>IFERROR(Table1[[#This Row],[pledged]]/Table1[[#This Row],[backers_count]],0)</f>
        <v>28.111111111111111</v>
      </c>
      <c r="R55" s="19">
        <f>(((J55/60)/60)/24)+DATE(1970,1,1)</f>
        <v>41719.549131944441</v>
      </c>
      <c r="S55" s="19">
        <f>(((I55/60)/60)/24)+DATE(1970,1,1)</f>
        <v>41733.916666666664</v>
      </c>
    </row>
    <row r="56" spans="1:19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1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8266</v>
      </c>
      <c r="O56" t="s">
        <v>8267</v>
      </c>
      <c r="P56" s="12">
        <f>ROUND(Table1[[#This Row],[pledged]]/Table1[[#This Row],[goal]],2)</f>
        <v>1.01</v>
      </c>
      <c r="Q56" s="14">
        <f>IFERROR(Table1[[#This Row],[pledged]]/Table1[[#This Row],[backers_count]],0)</f>
        <v>194.23076923076923</v>
      </c>
      <c r="R56" s="19">
        <f>(((J56/60)/60)/24)+DATE(1970,1,1)</f>
        <v>42333.713206018518</v>
      </c>
      <c r="S56" s="19">
        <f>(((I56/60)/60)/24)+DATE(1970,1,1)</f>
        <v>42363.713206018518</v>
      </c>
    </row>
    <row r="57" spans="1:19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1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8266</v>
      </c>
      <c r="O57" t="s">
        <v>8267</v>
      </c>
      <c r="P57" s="12">
        <f>ROUND(Table1[[#This Row],[pledged]]/Table1[[#This Row],[goal]],2)</f>
        <v>1.29</v>
      </c>
      <c r="Q57" s="14">
        <f>IFERROR(Table1[[#This Row],[pledged]]/Table1[[#This Row],[backers_count]],0)</f>
        <v>128.95348837209303</v>
      </c>
      <c r="R57" s="19">
        <f>(((J57/60)/60)/24)+DATE(1970,1,1)</f>
        <v>42496.968935185185</v>
      </c>
      <c r="S57" s="19">
        <f>(((I57/60)/60)/24)+DATE(1970,1,1)</f>
        <v>42517.968935185185</v>
      </c>
    </row>
    <row r="58" spans="1:19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1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8266</v>
      </c>
      <c r="O58" t="s">
        <v>8267</v>
      </c>
      <c r="P58" s="12">
        <f>ROUND(Table1[[#This Row],[pledged]]/Table1[[#This Row],[goal]],2)</f>
        <v>1.07</v>
      </c>
      <c r="Q58" s="14">
        <f>IFERROR(Table1[[#This Row],[pledged]]/Table1[[#This Row],[backers_count]],0)</f>
        <v>49.316091954022987</v>
      </c>
      <c r="R58" s="19">
        <f>(((J58/60)/60)/24)+DATE(1970,1,1)</f>
        <v>42149.548888888887</v>
      </c>
      <c r="S58" s="19">
        <f>(((I58/60)/60)/24)+DATE(1970,1,1)</f>
        <v>42163.666666666672</v>
      </c>
    </row>
    <row r="59" spans="1:19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1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8266</v>
      </c>
      <c r="O59" t="s">
        <v>8267</v>
      </c>
      <c r="P59" s="12">
        <f>ROUND(Table1[[#This Row],[pledged]]/Table1[[#This Row],[goal]],2)</f>
        <v>1.02</v>
      </c>
      <c r="Q59" s="14">
        <f>IFERROR(Table1[[#This Row],[pledged]]/Table1[[#This Row],[backers_count]],0)</f>
        <v>221.52173913043478</v>
      </c>
      <c r="R59" s="19">
        <f>(((J59/60)/60)/24)+DATE(1970,1,1)</f>
        <v>42089.83289351852</v>
      </c>
      <c r="S59" s="19">
        <f>(((I59/60)/60)/24)+DATE(1970,1,1)</f>
        <v>42119.83289351852</v>
      </c>
    </row>
    <row r="60" spans="1:19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1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8266</v>
      </c>
      <c r="O60" t="s">
        <v>8267</v>
      </c>
      <c r="P60" s="12">
        <f>ROUND(Table1[[#This Row],[pledged]]/Table1[[#This Row],[goal]],2)</f>
        <v>1.03</v>
      </c>
      <c r="Q60" s="14">
        <f>IFERROR(Table1[[#This Row],[pledged]]/Table1[[#This Row],[backers_count]],0)</f>
        <v>137.21333333333334</v>
      </c>
      <c r="R60" s="19">
        <f>(((J60/60)/60)/24)+DATE(1970,1,1)</f>
        <v>41932.745046296295</v>
      </c>
      <c r="S60" s="19">
        <f>(((I60/60)/60)/24)+DATE(1970,1,1)</f>
        <v>41962.786712962959</v>
      </c>
    </row>
    <row r="61" spans="1:19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1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8266</v>
      </c>
      <c r="O61" t="s">
        <v>8267</v>
      </c>
      <c r="P61" s="12">
        <f>ROUND(Table1[[#This Row],[pledged]]/Table1[[#This Row],[goal]],2)</f>
        <v>1</v>
      </c>
      <c r="Q61" s="14">
        <f>IFERROR(Table1[[#This Row],[pledged]]/Table1[[#This Row],[backers_count]],0)</f>
        <v>606.82242424242418</v>
      </c>
      <c r="R61" s="19">
        <f>(((J61/60)/60)/24)+DATE(1970,1,1)</f>
        <v>42230.23583333334</v>
      </c>
      <c r="S61" s="19">
        <f>(((I61/60)/60)/24)+DATE(1970,1,1)</f>
        <v>42261.875</v>
      </c>
    </row>
    <row r="62" spans="1:19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1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t="s">
        <v>8268</v>
      </c>
      <c r="P62" s="12">
        <f>ROUND(Table1[[#This Row],[pledged]]/Table1[[#This Row],[goal]],2)</f>
        <v>1.03</v>
      </c>
      <c r="Q62" s="14">
        <f>IFERROR(Table1[[#This Row],[pledged]]/Table1[[#This Row],[backers_count]],0)</f>
        <v>43.040092592592593</v>
      </c>
      <c r="R62" s="19">
        <f>(((J62/60)/60)/24)+DATE(1970,1,1)</f>
        <v>41701.901817129627</v>
      </c>
      <c r="S62" s="19">
        <f>(((I62/60)/60)/24)+DATE(1970,1,1)</f>
        <v>41721</v>
      </c>
    </row>
    <row r="63" spans="1:19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1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t="s">
        <v>8268</v>
      </c>
      <c r="P63" s="12">
        <f>ROUND(Table1[[#This Row],[pledged]]/Table1[[#This Row],[goal]],2)</f>
        <v>1.48</v>
      </c>
      <c r="Q63" s="14">
        <f>IFERROR(Table1[[#This Row],[pledged]]/Table1[[#This Row],[backers_count]],0)</f>
        <v>322.39130434782606</v>
      </c>
      <c r="R63" s="19">
        <f>(((J63/60)/60)/24)+DATE(1970,1,1)</f>
        <v>41409.814317129632</v>
      </c>
      <c r="S63" s="19">
        <f>(((I63/60)/60)/24)+DATE(1970,1,1)</f>
        <v>41431.814317129632</v>
      </c>
    </row>
    <row r="64" spans="1:19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1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t="s">
        <v>8268</v>
      </c>
      <c r="P64" s="12">
        <f>ROUND(Table1[[#This Row],[pledged]]/Table1[[#This Row],[goal]],2)</f>
        <v>1.55</v>
      </c>
      <c r="Q64" s="14">
        <f>IFERROR(Table1[[#This Row],[pledged]]/Table1[[#This Row],[backers_count]],0)</f>
        <v>96.708333333333329</v>
      </c>
      <c r="R64" s="19">
        <f>(((J64/60)/60)/24)+DATE(1970,1,1)</f>
        <v>41311.799513888887</v>
      </c>
      <c r="S64" s="19">
        <f>(((I64/60)/60)/24)+DATE(1970,1,1)</f>
        <v>41336.799513888887</v>
      </c>
    </row>
    <row r="65" spans="1:19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1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t="s">
        <v>8268</v>
      </c>
      <c r="P65" s="12">
        <f>ROUND(Table1[[#This Row],[pledged]]/Table1[[#This Row],[goal]],2)</f>
        <v>1.1399999999999999</v>
      </c>
      <c r="Q65" s="14">
        <f>IFERROR(Table1[[#This Row],[pledged]]/Table1[[#This Row],[backers_count]],0)</f>
        <v>35.474531249999998</v>
      </c>
      <c r="R65" s="19">
        <f>(((J65/60)/60)/24)+DATE(1970,1,1)</f>
        <v>41612.912187499998</v>
      </c>
      <c r="S65" s="19">
        <f>(((I65/60)/60)/24)+DATE(1970,1,1)</f>
        <v>41636.207638888889</v>
      </c>
    </row>
    <row r="66" spans="1:19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1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t="s">
        <v>8268</v>
      </c>
      <c r="P66" s="12">
        <f>ROUND(Table1[[#This Row],[pledged]]/Table1[[#This Row],[goal]],2)</f>
        <v>1.73</v>
      </c>
      <c r="Q66" s="14">
        <f>IFERROR(Table1[[#This Row],[pledged]]/Table1[[#This Row],[backers_count]],0)</f>
        <v>86.666666666666671</v>
      </c>
      <c r="R66" s="19">
        <f>(((J66/60)/60)/24)+DATE(1970,1,1)</f>
        <v>41433.01829861111</v>
      </c>
      <c r="S66" s="19">
        <f>(((I66/60)/60)/24)+DATE(1970,1,1)</f>
        <v>41463.01829861111</v>
      </c>
    </row>
    <row r="67" spans="1:19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1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t="s">
        <v>8268</v>
      </c>
      <c r="P67" s="12">
        <f>ROUND(Table1[[#This Row],[pledged]]/Table1[[#This Row],[goal]],2)</f>
        <v>1.08</v>
      </c>
      <c r="Q67" s="14">
        <f>IFERROR(Table1[[#This Row],[pledged]]/Table1[[#This Row],[backers_count]],0)</f>
        <v>132.05263157894737</v>
      </c>
      <c r="R67" s="19">
        <f>(((J67/60)/60)/24)+DATE(1970,1,1)</f>
        <v>41835.821226851855</v>
      </c>
      <c r="S67" s="19">
        <f>(((I67/60)/60)/24)+DATE(1970,1,1)</f>
        <v>41862.249305555553</v>
      </c>
    </row>
    <row r="68" spans="1:19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1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t="s">
        <v>8268</v>
      </c>
      <c r="P68" s="12">
        <f>ROUND(Table1[[#This Row],[pledged]]/Table1[[#This Row],[goal]],2)</f>
        <v>1.19</v>
      </c>
      <c r="Q68" s="14">
        <f>IFERROR(Table1[[#This Row],[pledged]]/Table1[[#This Row],[backers_count]],0)</f>
        <v>91.230769230769226</v>
      </c>
      <c r="R68" s="19">
        <f>(((J68/60)/60)/24)+DATE(1970,1,1)</f>
        <v>42539.849768518514</v>
      </c>
      <c r="S68" s="19">
        <f>(((I68/60)/60)/24)+DATE(1970,1,1)</f>
        <v>42569.849768518514</v>
      </c>
    </row>
    <row r="69" spans="1:19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1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t="s">
        <v>8268</v>
      </c>
      <c r="P69" s="12">
        <f>ROUND(Table1[[#This Row],[pledged]]/Table1[[#This Row],[goal]],2)</f>
        <v>1.1599999999999999</v>
      </c>
      <c r="Q69" s="14">
        <f>IFERROR(Table1[[#This Row],[pledged]]/Table1[[#This Row],[backers_count]],0)</f>
        <v>116.25</v>
      </c>
      <c r="R69" s="19">
        <f>(((J69/60)/60)/24)+DATE(1970,1,1)</f>
        <v>41075.583379629628</v>
      </c>
      <c r="S69" s="19">
        <f>(((I69/60)/60)/24)+DATE(1970,1,1)</f>
        <v>41105.583379629628</v>
      </c>
    </row>
    <row r="70" spans="1:19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1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t="s">
        <v>8268</v>
      </c>
      <c r="P70" s="12">
        <f>ROUND(Table1[[#This Row],[pledged]]/Table1[[#This Row],[goal]],2)</f>
        <v>1.27</v>
      </c>
      <c r="Q70" s="14">
        <f>IFERROR(Table1[[#This Row],[pledged]]/Table1[[#This Row],[backers_count]],0)</f>
        <v>21.194444444444443</v>
      </c>
      <c r="R70" s="19">
        <f>(((J70/60)/60)/24)+DATE(1970,1,1)</f>
        <v>41663.569340277776</v>
      </c>
      <c r="S70" s="19">
        <f>(((I70/60)/60)/24)+DATE(1970,1,1)</f>
        <v>41693.569340277776</v>
      </c>
    </row>
    <row r="71" spans="1:19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1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t="s">
        <v>8268</v>
      </c>
      <c r="P71" s="12">
        <f>ROUND(Table1[[#This Row],[pledged]]/Table1[[#This Row],[goal]],2)</f>
        <v>1.1100000000000001</v>
      </c>
      <c r="Q71" s="14">
        <f>IFERROR(Table1[[#This Row],[pledged]]/Table1[[#This Row],[backers_count]],0)</f>
        <v>62.327134831460668</v>
      </c>
      <c r="R71" s="19">
        <f>(((J71/60)/60)/24)+DATE(1970,1,1)</f>
        <v>40786.187789351854</v>
      </c>
      <c r="S71" s="19">
        <f>(((I71/60)/60)/24)+DATE(1970,1,1)</f>
        <v>40818.290972222225</v>
      </c>
    </row>
    <row r="72" spans="1:19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1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t="s">
        <v>8268</v>
      </c>
      <c r="P72" s="12">
        <f>ROUND(Table1[[#This Row],[pledged]]/Table1[[#This Row],[goal]],2)</f>
        <v>1.27</v>
      </c>
      <c r="Q72" s="14">
        <f>IFERROR(Table1[[#This Row],[pledged]]/Table1[[#This Row],[backers_count]],0)</f>
        <v>37.411764705882355</v>
      </c>
      <c r="R72" s="19">
        <f>(((J72/60)/60)/24)+DATE(1970,1,1)</f>
        <v>40730.896354166667</v>
      </c>
      <c r="S72" s="19">
        <f>(((I72/60)/60)/24)+DATE(1970,1,1)</f>
        <v>40790.896354166667</v>
      </c>
    </row>
    <row r="73" spans="1:19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1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t="s">
        <v>8268</v>
      </c>
      <c r="P73" s="12">
        <f>ROUND(Table1[[#This Row],[pledged]]/Table1[[#This Row],[goal]],2)</f>
        <v>1.24</v>
      </c>
      <c r="Q73" s="14">
        <f>IFERROR(Table1[[#This Row],[pledged]]/Table1[[#This Row],[backers_count]],0)</f>
        <v>69.71875</v>
      </c>
      <c r="R73" s="19">
        <f>(((J73/60)/60)/24)+DATE(1970,1,1)</f>
        <v>40997.271493055552</v>
      </c>
      <c r="S73" s="19">
        <f>(((I73/60)/60)/24)+DATE(1970,1,1)</f>
        <v>41057.271493055552</v>
      </c>
    </row>
    <row r="74" spans="1:19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1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t="s">
        <v>8268</v>
      </c>
      <c r="P74" s="12">
        <f>ROUND(Table1[[#This Row],[pledged]]/Table1[[#This Row],[goal]],2)</f>
        <v>1.08</v>
      </c>
      <c r="Q74" s="14">
        <f>IFERROR(Table1[[#This Row],[pledged]]/Table1[[#This Row],[backers_count]],0)</f>
        <v>58.170731707317074</v>
      </c>
      <c r="R74" s="19">
        <f>(((J74/60)/60)/24)+DATE(1970,1,1)</f>
        <v>41208.010196759256</v>
      </c>
      <c r="S74" s="19">
        <f>(((I74/60)/60)/24)+DATE(1970,1,1)</f>
        <v>41228</v>
      </c>
    </row>
    <row r="75" spans="1:19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1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t="s">
        <v>8268</v>
      </c>
      <c r="P75" s="12">
        <f>ROUND(Table1[[#This Row],[pledged]]/Table1[[#This Row],[goal]],2)</f>
        <v>1</v>
      </c>
      <c r="Q75" s="14">
        <f>IFERROR(Table1[[#This Row],[pledged]]/Table1[[#This Row],[backers_count]],0)</f>
        <v>50</v>
      </c>
      <c r="R75" s="19">
        <f>(((J75/60)/60)/24)+DATE(1970,1,1)</f>
        <v>40587.75675925926</v>
      </c>
      <c r="S75" s="19">
        <f>(((I75/60)/60)/24)+DATE(1970,1,1)</f>
        <v>40666.165972222225</v>
      </c>
    </row>
    <row r="76" spans="1:19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1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t="s">
        <v>8268</v>
      </c>
      <c r="P76" s="12">
        <f>ROUND(Table1[[#This Row],[pledged]]/Table1[[#This Row],[goal]],2)</f>
        <v>1.1299999999999999</v>
      </c>
      <c r="Q76" s="14">
        <f>IFERROR(Table1[[#This Row],[pledged]]/Table1[[#This Row],[backers_count]],0)</f>
        <v>19.471034482758618</v>
      </c>
      <c r="R76" s="19">
        <f>(((J76/60)/60)/24)+DATE(1970,1,1)</f>
        <v>42360.487210648149</v>
      </c>
      <c r="S76" s="19">
        <f>(((I76/60)/60)/24)+DATE(1970,1,1)</f>
        <v>42390.487210648149</v>
      </c>
    </row>
    <row r="77" spans="1:19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1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t="s">
        <v>8268</v>
      </c>
      <c r="P77" s="12">
        <f>ROUND(Table1[[#This Row],[pledged]]/Table1[[#This Row],[goal]],2)</f>
        <v>1.1499999999999999</v>
      </c>
      <c r="Q77" s="14">
        <f>IFERROR(Table1[[#This Row],[pledged]]/Table1[[#This Row],[backers_count]],0)</f>
        <v>85.957446808510639</v>
      </c>
      <c r="R77" s="19">
        <f>(((J77/60)/60)/24)+DATE(1970,1,1)</f>
        <v>41357.209166666667</v>
      </c>
      <c r="S77" s="19">
        <f>(((I77/60)/60)/24)+DATE(1970,1,1)</f>
        <v>41387.209166666667</v>
      </c>
    </row>
    <row r="78" spans="1:19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1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t="s">
        <v>8268</v>
      </c>
      <c r="P78" s="12">
        <f>ROUND(Table1[[#This Row],[pledged]]/Table1[[#This Row],[goal]],2)</f>
        <v>1.53</v>
      </c>
      <c r="Q78" s="14">
        <f>IFERROR(Table1[[#This Row],[pledged]]/Table1[[#This Row],[backers_count]],0)</f>
        <v>30.666666666666668</v>
      </c>
      <c r="R78" s="19">
        <f>(((J78/60)/60)/24)+DATE(1970,1,1)</f>
        <v>40844.691643518519</v>
      </c>
      <c r="S78" s="19">
        <f>(((I78/60)/60)/24)+DATE(1970,1,1)</f>
        <v>40904.733310185184</v>
      </c>
    </row>
    <row r="79" spans="1:19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1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t="s">
        <v>8268</v>
      </c>
      <c r="P79" s="12">
        <f>ROUND(Table1[[#This Row],[pledged]]/Table1[[#This Row],[goal]],2)</f>
        <v>3.93</v>
      </c>
      <c r="Q79" s="14">
        <f>IFERROR(Table1[[#This Row],[pledged]]/Table1[[#This Row],[backers_count]],0)</f>
        <v>60.384615384615387</v>
      </c>
      <c r="R79" s="19">
        <f>(((J79/60)/60)/24)+DATE(1970,1,1)</f>
        <v>40997.144872685189</v>
      </c>
      <c r="S79" s="19">
        <f>(((I79/60)/60)/24)+DATE(1970,1,1)</f>
        <v>41050.124305555553</v>
      </c>
    </row>
    <row r="80" spans="1:19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1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t="s">
        <v>8268</v>
      </c>
      <c r="P80" s="12">
        <f>ROUND(Table1[[#This Row],[pledged]]/Table1[[#This Row],[goal]],2)</f>
        <v>27.02</v>
      </c>
      <c r="Q80" s="14">
        <f>IFERROR(Table1[[#This Row],[pledged]]/Table1[[#This Row],[backers_count]],0)</f>
        <v>38.6</v>
      </c>
      <c r="R80" s="19">
        <f>(((J80/60)/60)/24)+DATE(1970,1,1)</f>
        <v>42604.730567129634</v>
      </c>
      <c r="S80" s="19">
        <f>(((I80/60)/60)/24)+DATE(1970,1,1)</f>
        <v>42614.730567129634</v>
      </c>
    </row>
    <row r="81" spans="1:19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1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t="s">
        <v>8268</v>
      </c>
      <c r="P81" s="12">
        <f>ROUND(Table1[[#This Row],[pledged]]/Table1[[#This Row],[goal]],2)</f>
        <v>1.27</v>
      </c>
      <c r="Q81" s="14">
        <f>IFERROR(Table1[[#This Row],[pledged]]/Table1[[#This Row],[backers_count]],0)</f>
        <v>40.268292682926827</v>
      </c>
      <c r="R81" s="19">
        <f>(((J81/60)/60)/24)+DATE(1970,1,1)</f>
        <v>41724.776539351849</v>
      </c>
      <c r="S81" s="19">
        <f>(((I81/60)/60)/24)+DATE(1970,1,1)</f>
        <v>41754.776539351849</v>
      </c>
    </row>
    <row r="82" spans="1:19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1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t="s">
        <v>8268</v>
      </c>
      <c r="P82" s="12">
        <f>ROUND(Table1[[#This Row],[pledged]]/Table1[[#This Row],[goal]],2)</f>
        <v>1.07</v>
      </c>
      <c r="Q82" s="14">
        <f>IFERROR(Table1[[#This Row],[pledged]]/Table1[[#This Row],[backers_count]],0)</f>
        <v>273.82978723404256</v>
      </c>
      <c r="R82" s="19">
        <f>(((J82/60)/60)/24)+DATE(1970,1,1)</f>
        <v>41583.083981481483</v>
      </c>
      <c r="S82" s="19">
        <f>(((I82/60)/60)/24)+DATE(1970,1,1)</f>
        <v>41618.083981481483</v>
      </c>
    </row>
    <row r="83" spans="1:19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1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t="s">
        <v>8268</v>
      </c>
      <c r="P83" s="12">
        <f>ROUND(Table1[[#This Row],[pledged]]/Table1[[#This Row],[goal]],2)</f>
        <v>1.98</v>
      </c>
      <c r="Q83" s="14">
        <f>IFERROR(Table1[[#This Row],[pledged]]/Table1[[#This Row],[backers_count]],0)</f>
        <v>53.035714285714285</v>
      </c>
      <c r="R83" s="19">
        <f>(((J83/60)/60)/24)+DATE(1970,1,1)</f>
        <v>41100.158877314818</v>
      </c>
      <c r="S83" s="19">
        <f>(((I83/60)/60)/24)+DATE(1970,1,1)</f>
        <v>41104.126388888886</v>
      </c>
    </row>
    <row r="84" spans="1:19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1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t="s">
        <v>8268</v>
      </c>
      <c r="P84" s="12">
        <f>ROUND(Table1[[#This Row],[pledged]]/Table1[[#This Row],[goal]],2)</f>
        <v>1</v>
      </c>
      <c r="Q84" s="14">
        <f>IFERROR(Table1[[#This Row],[pledged]]/Table1[[#This Row],[backers_count]],0)</f>
        <v>40.005000000000003</v>
      </c>
      <c r="R84" s="19">
        <f>(((J84/60)/60)/24)+DATE(1970,1,1)</f>
        <v>40795.820150462961</v>
      </c>
      <c r="S84" s="19">
        <f>(((I84/60)/60)/24)+DATE(1970,1,1)</f>
        <v>40825.820150462961</v>
      </c>
    </row>
    <row r="85" spans="1:19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1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t="s">
        <v>8268</v>
      </c>
      <c r="P85" s="12">
        <f>ROUND(Table1[[#This Row],[pledged]]/Table1[[#This Row],[goal]],2)</f>
        <v>1.03</v>
      </c>
      <c r="Q85" s="14">
        <f>IFERROR(Table1[[#This Row],[pledged]]/Table1[[#This Row],[backers_count]],0)</f>
        <v>15.76923076923077</v>
      </c>
      <c r="R85" s="19">
        <f>(((J85/60)/60)/24)+DATE(1970,1,1)</f>
        <v>42042.615613425922</v>
      </c>
      <c r="S85" s="19">
        <f>(((I85/60)/60)/24)+DATE(1970,1,1)</f>
        <v>42057.479166666672</v>
      </c>
    </row>
    <row r="86" spans="1:19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1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t="s">
        <v>8268</v>
      </c>
      <c r="P86" s="12">
        <f>ROUND(Table1[[#This Row],[pledged]]/Table1[[#This Row],[goal]],2)</f>
        <v>1</v>
      </c>
      <c r="Q86" s="14">
        <f>IFERROR(Table1[[#This Row],[pledged]]/Table1[[#This Row],[backers_count]],0)</f>
        <v>71.428571428571431</v>
      </c>
      <c r="R86" s="19">
        <f>(((J86/60)/60)/24)+DATE(1970,1,1)</f>
        <v>40648.757939814815</v>
      </c>
      <c r="S86" s="19">
        <f>(((I86/60)/60)/24)+DATE(1970,1,1)</f>
        <v>40678.757939814815</v>
      </c>
    </row>
    <row r="87" spans="1:19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1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t="s">
        <v>8268</v>
      </c>
      <c r="P87" s="12">
        <f>ROUND(Table1[[#This Row],[pledged]]/Table1[[#This Row],[goal]],2)</f>
        <v>1.26</v>
      </c>
      <c r="Q87" s="14">
        <f>IFERROR(Table1[[#This Row],[pledged]]/Table1[[#This Row],[backers_count]],0)</f>
        <v>71.714285714285708</v>
      </c>
      <c r="R87" s="19">
        <f>(((J87/60)/60)/24)+DATE(1970,1,1)</f>
        <v>40779.125428240739</v>
      </c>
      <c r="S87" s="19">
        <f>(((I87/60)/60)/24)+DATE(1970,1,1)</f>
        <v>40809.125428240739</v>
      </c>
    </row>
    <row r="88" spans="1:19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1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t="s">
        <v>8268</v>
      </c>
      <c r="P88" s="12">
        <f>ROUND(Table1[[#This Row],[pledged]]/Table1[[#This Row],[goal]],2)</f>
        <v>1.06</v>
      </c>
      <c r="Q88" s="14">
        <f>IFERROR(Table1[[#This Row],[pledged]]/Table1[[#This Row],[backers_count]],0)</f>
        <v>375.76470588235293</v>
      </c>
      <c r="R88" s="19">
        <f>(((J88/60)/60)/24)+DATE(1970,1,1)</f>
        <v>42291.556076388893</v>
      </c>
      <c r="S88" s="19">
        <f>(((I88/60)/60)/24)+DATE(1970,1,1)</f>
        <v>42365.59774305555</v>
      </c>
    </row>
    <row r="89" spans="1:19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1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t="s">
        <v>8268</v>
      </c>
      <c r="P89" s="12">
        <f>ROUND(Table1[[#This Row],[pledged]]/Table1[[#This Row],[goal]],2)</f>
        <v>1.05</v>
      </c>
      <c r="Q89" s="14">
        <f>IFERROR(Table1[[#This Row],[pledged]]/Table1[[#This Row],[backers_count]],0)</f>
        <v>104.6</v>
      </c>
      <c r="R89" s="19">
        <f>(((J89/60)/60)/24)+DATE(1970,1,1)</f>
        <v>40322.53938657407</v>
      </c>
      <c r="S89" s="19">
        <f>(((I89/60)/60)/24)+DATE(1970,1,1)</f>
        <v>40332.070138888892</v>
      </c>
    </row>
    <row r="90" spans="1:19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1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t="s">
        <v>8268</v>
      </c>
      <c r="P90" s="12">
        <f>ROUND(Table1[[#This Row],[pledged]]/Table1[[#This Row],[goal]],2)</f>
        <v>1.03</v>
      </c>
      <c r="Q90" s="14">
        <f>IFERROR(Table1[[#This Row],[pledged]]/Table1[[#This Row],[backers_count]],0)</f>
        <v>60</v>
      </c>
      <c r="R90" s="19">
        <f>(((J90/60)/60)/24)+DATE(1970,1,1)</f>
        <v>41786.65892361111</v>
      </c>
      <c r="S90" s="19">
        <f>(((I90/60)/60)/24)+DATE(1970,1,1)</f>
        <v>41812.65892361111</v>
      </c>
    </row>
    <row r="91" spans="1:19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1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t="s">
        <v>8268</v>
      </c>
      <c r="P91" s="12">
        <f>ROUND(Table1[[#This Row],[pledged]]/Table1[[#This Row],[goal]],2)</f>
        <v>1.1499999999999999</v>
      </c>
      <c r="Q91" s="14">
        <f>IFERROR(Table1[[#This Row],[pledged]]/Table1[[#This Row],[backers_count]],0)</f>
        <v>123.28571428571429</v>
      </c>
      <c r="R91" s="19">
        <f>(((J91/60)/60)/24)+DATE(1970,1,1)</f>
        <v>41402.752222222225</v>
      </c>
      <c r="S91" s="19">
        <f>(((I91/60)/60)/24)+DATE(1970,1,1)</f>
        <v>41427.752222222225</v>
      </c>
    </row>
    <row r="92" spans="1:19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1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t="s">
        <v>8268</v>
      </c>
      <c r="P92" s="12">
        <f>ROUND(Table1[[#This Row],[pledged]]/Table1[[#This Row],[goal]],2)</f>
        <v>1</v>
      </c>
      <c r="Q92" s="14">
        <f>IFERROR(Table1[[#This Row],[pledged]]/Table1[[#This Row],[backers_count]],0)</f>
        <v>31.375</v>
      </c>
      <c r="R92" s="19">
        <f>(((J92/60)/60)/24)+DATE(1970,1,1)</f>
        <v>40706.297442129631</v>
      </c>
      <c r="S92" s="19">
        <f>(((I92/60)/60)/24)+DATE(1970,1,1)</f>
        <v>40736.297442129631</v>
      </c>
    </row>
    <row r="93" spans="1:19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1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t="s">
        <v>8268</v>
      </c>
      <c r="P93" s="12">
        <f>ROUND(Table1[[#This Row],[pledged]]/Table1[[#This Row],[goal]],2)</f>
        <v>1.2</v>
      </c>
      <c r="Q93" s="14">
        <f>IFERROR(Table1[[#This Row],[pledged]]/Table1[[#This Row],[backers_count]],0)</f>
        <v>78.260869565217391</v>
      </c>
      <c r="R93" s="19">
        <f>(((J93/60)/60)/24)+DATE(1970,1,1)</f>
        <v>40619.402361111112</v>
      </c>
      <c r="S93" s="19">
        <f>(((I93/60)/60)/24)+DATE(1970,1,1)</f>
        <v>40680.402361111112</v>
      </c>
    </row>
    <row r="94" spans="1:19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1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t="s">
        <v>8268</v>
      </c>
      <c r="P94" s="12">
        <f>ROUND(Table1[[#This Row],[pledged]]/Table1[[#This Row],[goal]],2)</f>
        <v>1.05</v>
      </c>
      <c r="Q94" s="14">
        <f>IFERROR(Table1[[#This Row],[pledged]]/Table1[[#This Row],[backers_count]],0)</f>
        <v>122.32558139534883</v>
      </c>
      <c r="R94" s="19">
        <f>(((J94/60)/60)/24)+DATE(1970,1,1)</f>
        <v>42721.198877314819</v>
      </c>
      <c r="S94" s="19">
        <f>(((I94/60)/60)/24)+DATE(1970,1,1)</f>
        <v>42767.333333333328</v>
      </c>
    </row>
    <row r="95" spans="1:19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1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t="s">
        <v>8268</v>
      </c>
      <c r="P95" s="12">
        <f>ROUND(Table1[[#This Row],[pledged]]/Table1[[#This Row],[goal]],2)</f>
        <v>1.1100000000000001</v>
      </c>
      <c r="Q95" s="14">
        <f>IFERROR(Table1[[#This Row],[pledged]]/Table1[[#This Row],[backers_count]],0)</f>
        <v>73.733333333333334</v>
      </c>
      <c r="R95" s="19">
        <f>(((J95/60)/60)/24)+DATE(1970,1,1)</f>
        <v>41065.858067129629</v>
      </c>
      <c r="S95" s="19">
        <f>(((I95/60)/60)/24)+DATE(1970,1,1)</f>
        <v>41093.875</v>
      </c>
    </row>
    <row r="96" spans="1:19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1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t="s">
        <v>8268</v>
      </c>
      <c r="P96" s="12">
        <f>ROUND(Table1[[#This Row],[pledged]]/Table1[[#This Row],[goal]],2)</f>
        <v>1.04</v>
      </c>
      <c r="Q96" s="14">
        <f>IFERROR(Table1[[#This Row],[pledged]]/Table1[[#This Row],[backers_count]],0)</f>
        <v>21.666666666666668</v>
      </c>
      <c r="R96" s="19">
        <f>(((J96/60)/60)/24)+DATE(1970,1,1)</f>
        <v>41716.717847222222</v>
      </c>
      <c r="S96" s="19">
        <f>(((I96/60)/60)/24)+DATE(1970,1,1)</f>
        <v>41736.717847222222</v>
      </c>
    </row>
    <row r="97" spans="1:19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1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t="s">
        <v>8268</v>
      </c>
      <c r="P97" s="12">
        <f>ROUND(Table1[[#This Row],[pledged]]/Table1[[#This Row],[goal]],2)</f>
        <v>1.31</v>
      </c>
      <c r="Q97" s="14">
        <f>IFERROR(Table1[[#This Row],[pledged]]/Table1[[#This Row],[backers_count]],0)</f>
        <v>21.904761904761905</v>
      </c>
      <c r="R97" s="19">
        <f>(((J97/60)/60)/24)+DATE(1970,1,1)</f>
        <v>40935.005104166667</v>
      </c>
      <c r="S97" s="19">
        <f>(((I97/60)/60)/24)+DATE(1970,1,1)</f>
        <v>40965.005104166667</v>
      </c>
    </row>
    <row r="98" spans="1:19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1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t="s">
        <v>8268</v>
      </c>
      <c r="P98" s="12">
        <f>ROUND(Table1[[#This Row],[pledged]]/Table1[[#This Row],[goal]],2)</f>
        <v>1.1499999999999999</v>
      </c>
      <c r="Q98" s="14">
        <f>IFERROR(Table1[[#This Row],[pledged]]/Table1[[#This Row],[backers_count]],0)</f>
        <v>50.588235294117645</v>
      </c>
      <c r="R98" s="19">
        <f>(((J98/60)/60)/24)+DATE(1970,1,1)</f>
        <v>40324.662511574075</v>
      </c>
      <c r="S98" s="19">
        <f>(((I98/60)/60)/24)+DATE(1970,1,1)</f>
        <v>40391.125</v>
      </c>
    </row>
    <row r="99" spans="1:19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1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t="s">
        <v>8268</v>
      </c>
      <c r="P99" s="12">
        <f>ROUND(Table1[[#This Row],[pledged]]/Table1[[#This Row],[goal]],2)</f>
        <v>1.06</v>
      </c>
      <c r="Q99" s="14">
        <f>IFERROR(Table1[[#This Row],[pledged]]/Table1[[#This Row],[backers_count]],0)</f>
        <v>53.125</v>
      </c>
      <c r="R99" s="19">
        <f>(((J99/60)/60)/24)+DATE(1970,1,1)</f>
        <v>40706.135208333333</v>
      </c>
      <c r="S99" s="19">
        <f>(((I99/60)/60)/24)+DATE(1970,1,1)</f>
        <v>40736.135208333333</v>
      </c>
    </row>
    <row r="100" spans="1:19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1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t="s">
        <v>8268</v>
      </c>
      <c r="P100" s="12">
        <f>ROUND(Table1[[#This Row],[pledged]]/Table1[[#This Row],[goal]],2)</f>
        <v>1.06</v>
      </c>
      <c r="Q100" s="14">
        <f>IFERROR(Table1[[#This Row],[pledged]]/Table1[[#This Row],[backers_count]],0)</f>
        <v>56.666666666666664</v>
      </c>
      <c r="R100" s="19">
        <f>(((J100/60)/60)/24)+DATE(1970,1,1)</f>
        <v>41214.79483796296</v>
      </c>
      <c r="S100" s="19">
        <f>(((I100/60)/60)/24)+DATE(1970,1,1)</f>
        <v>41250.979166666664</v>
      </c>
    </row>
    <row r="101" spans="1:19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1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t="s">
        <v>8268</v>
      </c>
      <c r="P101" s="12">
        <f>ROUND(Table1[[#This Row],[pledged]]/Table1[[#This Row],[goal]],2)</f>
        <v>1.06</v>
      </c>
      <c r="Q101" s="14">
        <f>IFERROR(Table1[[#This Row],[pledged]]/Table1[[#This Row],[backers_count]],0)</f>
        <v>40.776666666666664</v>
      </c>
      <c r="R101" s="19">
        <f>(((J101/60)/60)/24)+DATE(1970,1,1)</f>
        <v>41631.902766203704</v>
      </c>
      <c r="S101" s="19">
        <f>(((I101/60)/60)/24)+DATE(1970,1,1)</f>
        <v>41661.902766203704</v>
      </c>
    </row>
    <row r="102" spans="1:19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1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t="s">
        <v>8268</v>
      </c>
      <c r="P102" s="12">
        <f>ROUND(Table1[[#This Row],[pledged]]/Table1[[#This Row],[goal]],2)</f>
        <v>1</v>
      </c>
      <c r="Q102" s="14">
        <f>IFERROR(Table1[[#This Row],[pledged]]/Table1[[#This Row],[backers_count]],0)</f>
        <v>192.30769230769232</v>
      </c>
      <c r="R102" s="19">
        <f>(((J102/60)/60)/24)+DATE(1970,1,1)</f>
        <v>41197.753310185188</v>
      </c>
      <c r="S102" s="19">
        <f>(((I102/60)/60)/24)+DATE(1970,1,1)</f>
        <v>41217.794976851852</v>
      </c>
    </row>
    <row r="103" spans="1:19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1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t="s">
        <v>8268</v>
      </c>
      <c r="P103" s="12">
        <f>ROUND(Table1[[#This Row],[pledged]]/Table1[[#This Row],[goal]],2)</f>
        <v>1</v>
      </c>
      <c r="Q103" s="14">
        <f>IFERROR(Table1[[#This Row],[pledged]]/Table1[[#This Row],[backers_count]],0)</f>
        <v>100</v>
      </c>
      <c r="R103" s="19">
        <f>(((J103/60)/60)/24)+DATE(1970,1,1)</f>
        <v>41274.776736111111</v>
      </c>
      <c r="S103" s="19">
        <f>(((I103/60)/60)/24)+DATE(1970,1,1)</f>
        <v>41298.776736111111</v>
      </c>
    </row>
    <row r="104" spans="1:19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1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t="s">
        <v>8268</v>
      </c>
      <c r="P104" s="12">
        <f>ROUND(Table1[[#This Row],[pledged]]/Table1[[#This Row],[goal]],2)</f>
        <v>1.28</v>
      </c>
      <c r="Q104" s="14">
        <f>IFERROR(Table1[[#This Row],[pledged]]/Table1[[#This Row],[backers_count]],0)</f>
        <v>117.92307692307692</v>
      </c>
      <c r="R104" s="19">
        <f>(((J104/60)/60)/24)+DATE(1970,1,1)</f>
        <v>40505.131168981483</v>
      </c>
      <c r="S104" s="19">
        <f>(((I104/60)/60)/24)+DATE(1970,1,1)</f>
        <v>40535.131168981483</v>
      </c>
    </row>
    <row r="105" spans="1:19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1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t="s">
        <v>8268</v>
      </c>
      <c r="P105" s="12">
        <f>ROUND(Table1[[#This Row],[pledged]]/Table1[[#This Row],[goal]],2)</f>
        <v>1.05</v>
      </c>
      <c r="Q105" s="14">
        <f>IFERROR(Table1[[#This Row],[pledged]]/Table1[[#This Row],[backers_count]],0)</f>
        <v>27.897959183673468</v>
      </c>
      <c r="R105" s="19">
        <f>(((J105/60)/60)/24)+DATE(1970,1,1)</f>
        <v>41682.805902777778</v>
      </c>
      <c r="S105" s="19">
        <f>(((I105/60)/60)/24)+DATE(1970,1,1)</f>
        <v>41705.805902777778</v>
      </c>
    </row>
    <row r="106" spans="1:19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1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t="s">
        <v>8268</v>
      </c>
      <c r="P106" s="12">
        <f>ROUND(Table1[[#This Row],[pledged]]/Table1[[#This Row],[goal]],2)</f>
        <v>1.2</v>
      </c>
      <c r="Q106" s="14">
        <f>IFERROR(Table1[[#This Row],[pledged]]/Table1[[#This Row],[backers_count]],0)</f>
        <v>60</v>
      </c>
      <c r="R106" s="19">
        <f>(((J106/60)/60)/24)+DATE(1970,1,1)</f>
        <v>40612.695208333331</v>
      </c>
      <c r="S106" s="19">
        <f>(((I106/60)/60)/24)+DATE(1970,1,1)</f>
        <v>40636.041666666664</v>
      </c>
    </row>
    <row r="107" spans="1:19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1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t="s">
        <v>8268</v>
      </c>
      <c r="P107" s="12">
        <f>ROUND(Table1[[#This Row],[pledged]]/Table1[[#This Row],[goal]],2)</f>
        <v>1.07</v>
      </c>
      <c r="Q107" s="14">
        <f>IFERROR(Table1[[#This Row],[pledged]]/Table1[[#This Row],[backers_count]],0)</f>
        <v>39.383333333333333</v>
      </c>
      <c r="R107" s="19">
        <f>(((J107/60)/60)/24)+DATE(1970,1,1)</f>
        <v>42485.724768518514</v>
      </c>
      <c r="S107" s="19">
        <f>(((I107/60)/60)/24)+DATE(1970,1,1)</f>
        <v>42504</v>
      </c>
    </row>
    <row r="108" spans="1:19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1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t="s">
        <v>8268</v>
      </c>
      <c r="P108" s="12">
        <f>ROUND(Table1[[#This Row],[pledged]]/Table1[[#This Row],[goal]],2)</f>
        <v>1.01</v>
      </c>
      <c r="Q108" s="14">
        <f>IFERROR(Table1[[#This Row],[pledged]]/Table1[[#This Row],[backers_count]],0)</f>
        <v>186.11111111111111</v>
      </c>
      <c r="R108" s="19">
        <f>(((J108/60)/60)/24)+DATE(1970,1,1)</f>
        <v>40987.776631944449</v>
      </c>
      <c r="S108" s="19">
        <f>(((I108/60)/60)/24)+DATE(1970,1,1)</f>
        <v>41001.776631944449</v>
      </c>
    </row>
    <row r="109" spans="1:19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1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t="s">
        <v>8268</v>
      </c>
      <c r="P109" s="12">
        <f>ROUND(Table1[[#This Row],[pledged]]/Table1[[#This Row],[goal]],2)</f>
        <v>1.02</v>
      </c>
      <c r="Q109" s="14">
        <f>IFERROR(Table1[[#This Row],[pledged]]/Table1[[#This Row],[backers_count]],0)</f>
        <v>111.37681159420291</v>
      </c>
      <c r="R109" s="19">
        <f>(((J109/60)/60)/24)+DATE(1970,1,1)</f>
        <v>40635.982488425929</v>
      </c>
      <c r="S109" s="19">
        <f>(((I109/60)/60)/24)+DATE(1970,1,1)</f>
        <v>40657.982488425929</v>
      </c>
    </row>
    <row r="110" spans="1:19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1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t="s">
        <v>8268</v>
      </c>
      <c r="P110" s="12">
        <f>ROUND(Table1[[#This Row],[pledged]]/Table1[[#This Row],[goal]],2)</f>
        <v>2.4700000000000002</v>
      </c>
      <c r="Q110" s="14">
        <f>IFERROR(Table1[[#This Row],[pledged]]/Table1[[#This Row],[backers_count]],0)</f>
        <v>78.723404255319153</v>
      </c>
      <c r="R110" s="19">
        <f>(((J110/60)/60)/24)+DATE(1970,1,1)</f>
        <v>41365.613078703704</v>
      </c>
      <c r="S110" s="19">
        <f>(((I110/60)/60)/24)+DATE(1970,1,1)</f>
        <v>41425.613078703704</v>
      </c>
    </row>
    <row r="111" spans="1:19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1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t="s">
        <v>8268</v>
      </c>
      <c r="P111" s="12">
        <f>ROUND(Table1[[#This Row],[pledged]]/Table1[[#This Row],[goal]],2)</f>
        <v>2.2000000000000002</v>
      </c>
      <c r="Q111" s="14">
        <f>IFERROR(Table1[[#This Row],[pledged]]/Table1[[#This Row],[backers_count]],0)</f>
        <v>46.702127659574465</v>
      </c>
      <c r="R111" s="19">
        <f>(((J111/60)/60)/24)+DATE(1970,1,1)</f>
        <v>40570.025810185187</v>
      </c>
      <c r="S111" s="19">
        <f>(((I111/60)/60)/24)+DATE(1970,1,1)</f>
        <v>40600.025810185187</v>
      </c>
    </row>
    <row r="112" spans="1:19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1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t="s">
        <v>8268</v>
      </c>
      <c r="P112" s="12">
        <f>ROUND(Table1[[#This Row],[pledged]]/Table1[[#This Row],[goal]],2)</f>
        <v>1.31</v>
      </c>
      <c r="Q112" s="14">
        <f>IFERROR(Table1[[#This Row],[pledged]]/Table1[[#This Row],[backers_count]],0)</f>
        <v>65.384615384615387</v>
      </c>
      <c r="R112" s="19">
        <f>(((J112/60)/60)/24)+DATE(1970,1,1)</f>
        <v>41557.949687500004</v>
      </c>
      <c r="S112" s="19">
        <f>(((I112/60)/60)/24)+DATE(1970,1,1)</f>
        <v>41592.249305555553</v>
      </c>
    </row>
    <row r="113" spans="1:19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1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t="s">
        <v>8268</v>
      </c>
      <c r="P113" s="12">
        <f>ROUND(Table1[[#This Row],[pledged]]/Table1[[#This Row],[goal]],2)</f>
        <v>1.55</v>
      </c>
      <c r="Q113" s="14">
        <f>IFERROR(Table1[[#This Row],[pledged]]/Table1[[#This Row],[backers_count]],0)</f>
        <v>102.0754716981132</v>
      </c>
      <c r="R113" s="19">
        <f>(((J113/60)/60)/24)+DATE(1970,1,1)</f>
        <v>42125.333182870367</v>
      </c>
      <c r="S113" s="19">
        <f>(((I113/60)/60)/24)+DATE(1970,1,1)</f>
        <v>42155.333182870367</v>
      </c>
    </row>
    <row r="114" spans="1:19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t="s">
        <v>8268</v>
      </c>
      <c r="P114" s="12">
        <f>ROUND(Table1[[#This Row],[pledged]]/Table1[[#This Row],[goal]],2)</f>
        <v>1.04</v>
      </c>
      <c r="Q114" s="14">
        <f>IFERROR(Table1[[#This Row],[pledged]]/Table1[[#This Row],[backers_count]],0)</f>
        <v>64.197530864197532</v>
      </c>
      <c r="R114" s="19">
        <f>(((J114/60)/60)/24)+DATE(1970,1,1)</f>
        <v>41718.043032407404</v>
      </c>
      <c r="S114" s="19">
        <f>(((I114/60)/60)/24)+DATE(1970,1,1)</f>
        <v>41742.083333333336</v>
      </c>
    </row>
    <row r="115" spans="1:19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1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t="s">
        <v>8268</v>
      </c>
      <c r="P115" s="12">
        <f>ROUND(Table1[[#This Row],[pledged]]/Table1[[#This Row],[goal]],2)</f>
        <v>1.41</v>
      </c>
      <c r="Q115" s="14">
        <f>IFERROR(Table1[[#This Row],[pledged]]/Table1[[#This Row],[backers_count]],0)</f>
        <v>90.384615384615387</v>
      </c>
      <c r="R115" s="19">
        <f>(((J115/60)/60)/24)+DATE(1970,1,1)</f>
        <v>40753.758425925924</v>
      </c>
      <c r="S115" s="19">
        <f>(((I115/60)/60)/24)+DATE(1970,1,1)</f>
        <v>40761.625</v>
      </c>
    </row>
    <row r="116" spans="1:19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1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t="s">
        <v>8268</v>
      </c>
      <c r="P116" s="12">
        <f>ROUND(Table1[[#This Row],[pledged]]/Table1[[#This Row],[goal]],2)</f>
        <v>1.03</v>
      </c>
      <c r="Q116" s="14">
        <f>IFERROR(Table1[[#This Row],[pledged]]/Table1[[#This Row],[backers_count]],0)</f>
        <v>88.571428571428569</v>
      </c>
      <c r="R116" s="19">
        <f>(((J116/60)/60)/24)+DATE(1970,1,1)</f>
        <v>40861.27416666667</v>
      </c>
      <c r="S116" s="19">
        <f>(((I116/60)/60)/24)+DATE(1970,1,1)</f>
        <v>40921.27416666667</v>
      </c>
    </row>
    <row r="117" spans="1:19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1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t="s">
        <v>8268</v>
      </c>
      <c r="P117" s="12">
        <f>ROUND(Table1[[#This Row],[pledged]]/Table1[[#This Row],[goal]],2)</f>
        <v>1.4</v>
      </c>
      <c r="Q117" s="14">
        <f>IFERROR(Table1[[#This Row],[pledged]]/Table1[[#This Row],[backers_count]],0)</f>
        <v>28.727272727272727</v>
      </c>
      <c r="R117" s="19">
        <f>(((J117/60)/60)/24)+DATE(1970,1,1)</f>
        <v>40918.738935185182</v>
      </c>
      <c r="S117" s="19">
        <f>(((I117/60)/60)/24)+DATE(1970,1,1)</f>
        <v>40943.738935185182</v>
      </c>
    </row>
    <row r="118" spans="1:19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1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t="s">
        <v>8268</v>
      </c>
      <c r="P118" s="12">
        <f>ROUND(Table1[[#This Row],[pledged]]/Table1[[#This Row],[goal]],2)</f>
        <v>1.1399999999999999</v>
      </c>
      <c r="Q118" s="14">
        <f>IFERROR(Table1[[#This Row],[pledged]]/Table1[[#This Row],[backers_count]],0)</f>
        <v>69.78947368421052</v>
      </c>
      <c r="R118" s="19">
        <f>(((J118/60)/60)/24)+DATE(1970,1,1)</f>
        <v>40595.497164351851</v>
      </c>
      <c r="S118" s="19">
        <f>(((I118/60)/60)/24)+DATE(1970,1,1)</f>
        <v>40641.455497685187</v>
      </c>
    </row>
    <row r="119" spans="1:19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1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t="s">
        <v>8268</v>
      </c>
      <c r="P119" s="12">
        <f>ROUND(Table1[[#This Row],[pledged]]/Table1[[#This Row],[goal]],2)</f>
        <v>1</v>
      </c>
      <c r="Q119" s="14">
        <f>IFERROR(Table1[[#This Row],[pledged]]/Table1[[#This Row],[backers_count]],0)</f>
        <v>167.48962962962963</v>
      </c>
      <c r="R119" s="19">
        <f>(((J119/60)/60)/24)+DATE(1970,1,1)</f>
        <v>40248.834999999999</v>
      </c>
      <c r="S119" s="19">
        <f>(((I119/60)/60)/24)+DATE(1970,1,1)</f>
        <v>40338.791666666664</v>
      </c>
    </row>
    <row r="120" spans="1:19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1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t="s">
        <v>8268</v>
      </c>
      <c r="P120" s="12">
        <f>ROUND(Table1[[#This Row],[pledged]]/Table1[[#This Row],[goal]],2)</f>
        <v>1.1299999999999999</v>
      </c>
      <c r="Q120" s="14">
        <f>IFERROR(Table1[[#This Row],[pledged]]/Table1[[#This Row],[backers_count]],0)</f>
        <v>144.91230769230768</v>
      </c>
      <c r="R120" s="19">
        <f>(((J120/60)/60)/24)+DATE(1970,1,1)</f>
        <v>40723.053657407407</v>
      </c>
      <c r="S120" s="19">
        <f>(((I120/60)/60)/24)+DATE(1970,1,1)</f>
        <v>40753.053657407407</v>
      </c>
    </row>
    <row r="121" spans="1:19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1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t="s">
        <v>8268</v>
      </c>
      <c r="P121" s="12">
        <f>ROUND(Table1[[#This Row],[pledged]]/Table1[[#This Row],[goal]],2)</f>
        <v>1.05</v>
      </c>
      <c r="Q121" s="14">
        <f>IFERROR(Table1[[#This Row],[pledged]]/Table1[[#This Row],[backers_count]],0)</f>
        <v>91.840540540540545</v>
      </c>
      <c r="R121" s="19">
        <f>(((J121/60)/60)/24)+DATE(1970,1,1)</f>
        <v>40739.069282407407</v>
      </c>
      <c r="S121" s="19">
        <f>(((I121/60)/60)/24)+DATE(1970,1,1)</f>
        <v>40768.958333333336</v>
      </c>
    </row>
    <row r="122" spans="1:19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1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t="s">
        <v>8269</v>
      </c>
      <c r="P122" s="12">
        <f>ROUND(Table1[[#This Row],[pledged]]/Table1[[#This Row],[goal]],2)</f>
        <v>0</v>
      </c>
      <c r="Q122" s="14">
        <f>IFERROR(Table1[[#This Row],[pledged]]/Table1[[#This Row],[backers_count]],0)</f>
        <v>10</v>
      </c>
      <c r="R122" s="19">
        <f>(((J122/60)/60)/24)+DATE(1970,1,1)</f>
        <v>42616.049849537041</v>
      </c>
      <c r="S122" s="19">
        <f>(((I122/60)/60)/24)+DATE(1970,1,1)</f>
        <v>42646.049849537041</v>
      </c>
    </row>
    <row r="123" spans="1:19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1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t="s">
        <v>8269</v>
      </c>
      <c r="P123" s="12">
        <f>ROUND(Table1[[#This Row],[pledged]]/Table1[[#This Row],[goal]],2)</f>
        <v>0</v>
      </c>
      <c r="Q123" s="14">
        <f>IFERROR(Table1[[#This Row],[pledged]]/Table1[[#This Row],[backers_count]],0)</f>
        <v>1</v>
      </c>
      <c r="R123" s="19">
        <f>(((J123/60)/60)/24)+DATE(1970,1,1)</f>
        <v>42096.704976851848</v>
      </c>
      <c r="S123" s="19">
        <f>(((I123/60)/60)/24)+DATE(1970,1,1)</f>
        <v>42112.427777777775</v>
      </c>
    </row>
    <row r="124" spans="1:19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1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t="s">
        <v>8269</v>
      </c>
      <c r="P124" s="12">
        <f>ROUND(Table1[[#This Row],[pledged]]/Table1[[#This Row],[goal]],2)</f>
        <v>0</v>
      </c>
      <c r="Q124" s="14">
        <f>IFERROR(Table1[[#This Row],[pledged]]/Table1[[#This Row],[backers_count]],0)</f>
        <v>0</v>
      </c>
      <c r="R124" s="19">
        <f>(((J124/60)/60)/24)+DATE(1970,1,1)</f>
        <v>42593.431793981479</v>
      </c>
      <c r="S124" s="19">
        <f>(((I124/60)/60)/24)+DATE(1970,1,1)</f>
        <v>42653.431793981479</v>
      </c>
    </row>
    <row r="125" spans="1:19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1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t="s">
        <v>8269</v>
      </c>
      <c r="P125" s="12">
        <f>ROUND(Table1[[#This Row],[pledged]]/Table1[[#This Row],[goal]],2)</f>
        <v>0</v>
      </c>
      <c r="Q125" s="14">
        <f>IFERROR(Table1[[#This Row],[pledged]]/Table1[[#This Row],[backers_count]],0)</f>
        <v>25.166666666666668</v>
      </c>
      <c r="R125" s="19">
        <f>(((J125/60)/60)/24)+DATE(1970,1,1)</f>
        <v>41904.781990740739</v>
      </c>
      <c r="S125" s="19">
        <f>(((I125/60)/60)/24)+DATE(1970,1,1)</f>
        <v>41940.916666666664</v>
      </c>
    </row>
    <row r="126" spans="1:19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1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t="s">
        <v>8269</v>
      </c>
      <c r="P126" s="12">
        <f>ROUND(Table1[[#This Row],[pledged]]/Table1[[#This Row],[goal]],2)</f>
        <v>0</v>
      </c>
      <c r="Q126" s="14">
        <f>IFERROR(Table1[[#This Row],[pledged]]/Table1[[#This Row],[backers_count]],0)</f>
        <v>0</v>
      </c>
      <c r="R126" s="19">
        <f>(((J126/60)/60)/24)+DATE(1970,1,1)</f>
        <v>42114.928726851853</v>
      </c>
      <c r="S126" s="19">
        <f>(((I126/60)/60)/24)+DATE(1970,1,1)</f>
        <v>42139.928726851853</v>
      </c>
    </row>
    <row r="127" spans="1:19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1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t="s">
        <v>8269</v>
      </c>
      <c r="P127" s="12">
        <f>ROUND(Table1[[#This Row],[pledged]]/Table1[[#This Row],[goal]],2)</f>
        <v>0.14000000000000001</v>
      </c>
      <c r="Q127" s="14">
        <f>IFERROR(Table1[[#This Row],[pledged]]/Table1[[#This Row],[backers_count]],0)</f>
        <v>11.666666666666666</v>
      </c>
      <c r="R127" s="19">
        <f>(((J127/60)/60)/24)+DATE(1970,1,1)</f>
        <v>42709.993981481486</v>
      </c>
      <c r="S127" s="19">
        <f>(((I127/60)/60)/24)+DATE(1970,1,1)</f>
        <v>42769.993981481486</v>
      </c>
    </row>
    <row r="128" spans="1:19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1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t="s">
        <v>8269</v>
      </c>
      <c r="P128" s="12">
        <f>ROUND(Table1[[#This Row],[pledged]]/Table1[[#This Row],[goal]],2)</f>
        <v>0.06</v>
      </c>
      <c r="Q128" s="14">
        <f>IFERROR(Table1[[#This Row],[pledged]]/Table1[[#This Row],[backers_count]],0)</f>
        <v>106.69230769230769</v>
      </c>
      <c r="R128" s="19">
        <f>(((J128/60)/60)/24)+DATE(1970,1,1)</f>
        <v>42135.589548611111</v>
      </c>
      <c r="S128" s="19">
        <f>(((I128/60)/60)/24)+DATE(1970,1,1)</f>
        <v>42166.083333333328</v>
      </c>
    </row>
    <row r="129" spans="1:19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1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t="s">
        <v>8269</v>
      </c>
      <c r="P129" s="12">
        <f>ROUND(Table1[[#This Row],[pledged]]/Table1[[#This Row],[goal]],2)</f>
        <v>0.02</v>
      </c>
      <c r="Q129" s="14">
        <f>IFERROR(Table1[[#This Row],[pledged]]/Table1[[#This Row],[backers_count]],0)</f>
        <v>47.5</v>
      </c>
      <c r="R129" s="19">
        <f>(((J129/60)/60)/24)+DATE(1970,1,1)</f>
        <v>42067.62431712963</v>
      </c>
      <c r="S129" s="19">
        <f>(((I129/60)/60)/24)+DATE(1970,1,1)</f>
        <v>42097.582650462966</v>
      </c>
    </row>
    <row r="130" spans="1:19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1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t="s">
        <v>8269</v>
      </c>
      <c r="P130" s="12">
        <f>ROUND(Table1[[#This Row],[pledged]]/Table1[[#This Row],[goal]],2)</f>
        <v>0.02</v>
      </c>
      <c r="Q130" s="14">
        <f>IFERROR(Table1[[#This Row],[pledged]]/Table1[[#This Row],[backers_count]],0)</f>
        <v>311.16666666666669</v>
      </c>
      <c r="R130" s="19">
        <f>(((J130/60)/60)/24)+DATE(1970,1,1)</f>
        <v>42628.22792824074</v>
      </c>
      <c r="S130" s="19">
        <f>(((I130/60)/60)/24)+DATE(1970,1,1)</f>
        <v>42663.22792824074</v>
      </c>
    </row>
    <row r="131" spans="1:19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1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t="s">
        <v>8269</v>
      </c>
      <c r="P131" s="12">
        <f>ROUND(Table1[[#This Row],[pledged]]/Table1[[#This Row],[goal]],2)</f>
        <v>0</v>
      </c>
      <c r="Q131" s="14">
        <f>IFERROR(Table1[[#This Row],[pledged]]/Table1[[#This Row],[backers_count]],0)</f>
        <v>0</v>
      </c>
      <c r="R131" s="19">
        <f>(((J131/60)/60)/24)+DATE(1970,1,1)</f>
        <v>41882.937303240738</v>
      </c>
      <c r="S131" s="19">
        <f>(((I131/60)/60)/24)+DATE(1970,1,1)</f>
        <v>41942.937303240738</v>
      </c>
    </row>
    <row r="132" spans="1:19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1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t="s">
        <v>8269</v>
      </c>
      <c r="P132" s="12">
        <f>ROUND(Table1[[#This Row],[pledged]]/Table1[[#This Row],[goal]],2)</f>
        <v>0</v>
      </c>
      <c r="Q132" s="14">
        <f>IFERROR(Table1[[#This Row],[pledged]]/Table1[[#This Row],[backers_count]],0)</f>
        <v>0</v>
      </c>
      <c r="R132" s="19">
        <f>(((J132/60)/60)/24)+DATE(1970,1,1)</f>
        <v>41778.915416666663</v>
      </c>
      <c r="S132" s="19">
        <f>(((I132/60)/60)/24)+DATE(1970,1,1)</f>
        <v>41806.844444444447</v>
      </c>
    </row>
    <row r="133" spans="1:19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1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t="s">
        <v>8269</v>
      </c>
      <c r="P133" s="12">
        <f>ROUND(Table1[[#This Row],[pledged]]/Table1[[#This Row],[goal]],2)</f>
        <v>0</v>
      </c>
      <c r="Q133" s="14">
        <f>IFERROR(Table1[[#This Row],[pledged]]/Table1[[#This Row],[backers_count]],0)</f>
        <v>0</v>
      </c>
      <c r="R133" s="19">
        <f>(((J133/60)/60)/24)+DATE(1970,1,1)</f>
        <v>42541.837511574078</v>
      </c>
      <c r="S133" s="19">
        <f>(((I133/60)/60)/24)+DATE(1970,1,1)</f>
        <v>42557</v>
      </c>
    </row>
    <row r="134" spans="1:19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1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t="s">
        <v>8269</v>
      </c>
      <c r="P134" s="12">
        <f>ROUND(Table1[[#This Row],[pledged]]/Table1[[#This Row],[goal]],2)</f>
        <v>0.1</v>
      </c>
      <c r="Q134" s="14">
        <f>IFERROR(Table1[[#This Row],[pledged]]/Table1[[#This Row],[backers_count]],0)</f>
        <v>94.506172839506178</v>
      </c>
      <c r="R134" s="19">
        <f>(((J134/60)/60)/24)+DATE(1970,1,1)</f>
        <v>41905.812581018516</v>
      </c>
      <c r="S134" s="19">
        <f>(((I134/60)/60)/24)+DATE(1970,1,1)</f>
        <v>41950.854247685187</v>
      </c>
    </row>
    <row r="135" spans="1:19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1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t="s">
        <v>8269</v>
      </c>
      <c r="P135" s="12">
        <f>ROUND(Table1[[#This Row],[pledged]]/Table1[[#This Row],[goal]],2)</f>
        <v>0</v>
      </c>
      <c r="Q135" s="14">
        <f>IFERROR(Table1[[#This Row],[pledged]]/Table1[[#This Row],[backers_count]],0)</f>
        <v>0</v>
      </c>
      <c r="R135" s="19">
        <f>(((J135/60)/60)/24)+DATE(1970,1,1)</f>
        <v>42491.80768518518</v>
      </c>
      <c r="S135" s="19">
        <f>(((I135/60)/60)/24)+DATE(1970,1,1)</f>
        <v>42521.729861111111</v>
      </c>
    </row>
    <row r="136" spans="1:19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1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t="s">
        <v>8269</v>
      </c>
      <c r="P136" s="12">
        <f>ROUND(Table1[[#This Row],[pledged]]/Table1[[#This Row],[goal]],2)</f>
        <v>0</v>
      </c>
      <c r="Q136" s="14">
        <f>IFERROR(Table1[[#This Row],[pledged]]/Table1[[#This Row],[backers_count]],0)</f>
        <v>0</v>
      </c>
      <c r="R136" s="19">
        <f>(((J136/60)/60)/24)+DATE(1970,1,1)</f>
        <v>42221.909930555557</v>
      </c>
      <c r="S136" s="19">
        <f>(((I136/60)/60)/24)+DATE(1970,1,1)</f>
        <v>42251.708333333328</v>
      </c>
    </row>
    <row r="137" spans="1:19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1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t="s">
        <v>8269</v>
      </c>
      <c r="P137" s="12">
        <f>ROUND(Table1[[#This Row],[pledged]]/Table1[[#This Row],[goal]],2)</f>
        <v>0.13</v>
      </c>
      <c r="Q137" s="14">
        <f>IFERROR(Table1[[#This Row],[pledged]]/Table1[[#This Row],[backers_count]],0)</f>
        <v>80.599999999999994</v>
      </c>
      <c r="R137" s="19">
        <f>(((J137/60)/60)/24)+DATE(1970,1,1)</f>
        <v>41788.381909722222</v>
      </c>
      <c r="S137" s="19">
        <f>(((I137/60)/60)/24)+DATE(1970,1,1)</f>
        <v>41821.791666666664</v>
      </c>
    </row>
    <row r="138" spans="1:19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1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t="s">
        <v>8269</v>
      </c>
      <c r="P138" s="12">
        <f>ROUND(Table1[[#This Row],[pledged]]/Table1[[#This Row],[goal]],2)</f>
        <v>0</v>
      </c>
      <c r="Q138" s="14">
        <f>IFERROR(Table1[[#This Row],[pledged]]/Table1[[#This Row],[backers_count]],0)</f>
        <v>0</v>
      </c>
      <c r="R138" s="19">
        <f>(((J138/60)/60)/24)+DATE(1970,1,1)</f>
        <v>42096.410115740742</v>
      </c>
      <c r="S138" s="19">
        <f>(((I138/60)/60)/24)+DATE(1970,1,1)</f>
        <v>42140.427777777775</v>
      </c>
    </row>
    <row r="139" spans="1:19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1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t="s">
        <v>8269</v>
      </c>
      <c r="P139" s="12">
        <f>ROUND(Table1[[#This Row],[pledged]]/Table1[[#This Row],[goal]],2)</f>
        <v>0</v>
      </c>
      <c r="Q139" s="14">
        <f>IFERROR(Table1[[#This Row],[pledged]]/Table1[[#This Row],[backers_count]],0)</f>
        <v>0</v>
      </c>
      <c r="R139" s="19">
        <f>(((J139/60)/60)/24)+DATE(1970,1,1)</f>
        <v>42239.573993055557</v>
      </c>
      <c r="S139" s="19">
        <f>(((I139/60)/60)/24)+DATE(1970,1,1)</f>
        <v>42289.573993055557</v>
      </c>
    </row>
    <row r="140" spans="1:19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1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t="s">
        <v>8269</v>
      </c>
      <c r="P140" s="12">
        <f>ROUND(Table1[[#This Row],[pledged]]/Table1[[#This Row],[goal]],2)</f>
        <v>0.03</v>
      </c>
      <c r="Q140" s="14">
        <f>IFERROR(Table1[[#This Row],[pledged]]/Table1[[#This Row],[backers_count]],0)</f>
        <v>81.241379310344826</v>
      </c>
      <c r="R140" s="19">
        <f>(((J140/60)/60)/24)+DATE(1970,1,1)</f>
        <v>42186.257418981477</v>
      </c>
      <c r="S140" s="19">
        <f>(((I140/60)/60)/24)+DATE(1970,1,1)</f>
        <v>42217.207638888889</v>
      </c>
    </row>
    <row r="141" spans="1:19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1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t="s">
        <v>8269</v>
      </c>
      <c r="P141" s="12">
        <f>ROUND(Table1[[#This Row],[pledged]]/Table1[[#This Row],[goal]],2)</f>
        <v>1</v>
      </c>
      <c r="Q141" s="14">
        <f>IFERROR(Table1[[#This Row],[pledged]]/Table1[[#This Row],[backers_count]],0)</f>
        <v>500</v>
      </c>
      <c r="R141" s="19">
        <f>(((J141/60)/60)/24)+DATE(1970,1,1)</f>
        <v>42187.920972222222</v>
      </c>
      <c r="S141" s="19">
        <f>(((I141/60)/60)/24)+DATE(1970,1,1)</f>
        <v>42197.920972222222</v>
      </c>
    </row>
    <row r="142" spans="1:19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1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t="s">
        <v>8269</v>
      </c>
      <c r="P142" s="12">
        <f>ROUND(Table1[[#This Row],[pledged]]/Table1[[#This Row],[goal]],2)</f>
        <v>0</v>
      </c>
      <c r="Q142" s="14">
        <f>IFERROR(Table1[[#This Row],[pledged]]/Table1[[#This Row],[backers_count]],0)</f>
        <v>0</v>
      </c>
      <c r="R142" s="19">
        <f>(((J142/60)/60)/24)+DATE(1970,1,1)</f>
        <v>42053.198287037041</v>
      </c>
      <c r="S142" s="19">
        <f>(((I142/60)/60)/24)+DATE(1970,1,1)</f>
        <v>42083.15662037037</v>
      </c>
    </row>
    <row r="143" spans="1:19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1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t="s">
        <v>8269</v>
      </c>
      <c r="P143" s="12">
        <f>ROUND(Table1[[#This Row],[pledged]]/Table1[[#This Row],[goal]],2)</f>
        <v>0.11</v>
      </c>
      <c r="Q143" s="14">
        <f>IFERROR(Table1[[#This Row],[pledged]]/Table1[[#This Row],[backers_count]],0)</f>
        <v>46.178571428571431</v>
      </c>
      <c r="R143" s="19">
        <f>(((J143/60)/60)/24)+DATE(1970,1,1)</f>
        <v>42110.153043981481</v>
      </c>
      <c r="S143" s="19">
        <f>(((I143/60)/60)/24)+DATE(1970,1,1)</f>
        <v>42155.153043981481</v>
      </c>
    </row>
    <row r="144" spans="1:19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1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t="s">
        <v>8269</v>
      </c>
      <c r="P144" s="12">
        <f>ROUND(Table1[[#This Row],[pledged]]/Table1[[#This Row],[goal]],2)</f>
        <v>0</v>
      </c>
      <c r="Q144" s="14">
        <f>IFERROR(Table1[[#This Row],[pledged]]/Table1[[#This Row],[backers_count]],0)</f>
        <v>10</v>
      </c>
      <c r="R144" s="19">
        <f>(((J144/60)/60)/24)+DATE(1970,1,1)</f>
        <v>41938.893263888887</v>
      </c>
      <c r="S144" s="19">
        <f>(((I144/60)/60)/24)+DATE(1970,1,1)</f>
        <v>41959.934930555552</v>
      </c>
    </row>
    <row r="145" spans="1:19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1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t="s">
        <v>8269</v>
      </c>
      <c r="P145" s="12">
        <f>ROUND(Table1[[#This Row],[pledged]]/Table1[[#This Row],[goal]],2)</f>
        <v>0</v>
      </c>
      <c r="Q145" s="14">
        <f>IFERROR(Table1[[#This Row],[pledged]]/Table1[[#This Row],[backers_count]],0)</f>
        <v>0</v>
      </c>
      <c r="R145" s="19">
        <f>(((J145/60)/60)/24)+DATE(1970,1,1)</f>
        <v>42559.064143518524</v>
      </c>
      <c r="S145" s="19">
        <f>(((I145/60)/60)/24)+DATE(1970,1,1)</f>
        <v>42616.246527777781</v>
      </c>
    </row>
    <row r="146" spans="1:19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1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t="s">
        <v>8269</v>
      </c>
      <c r="P146" s="12">
        <f>ROUND(Table1[[#This Row],[pledged]]/Table1[[#This Row],[goal]],2)</f>
        <v>0.28000000000000003</v>
      </c>
      <c r="Q146" s="14">
        <f>IFERROR(Table1[[#This Row],[pledged]]/Table1[[#This Row],[backers_count]],0)</f>
        <v>55.945945945945944</v>
      </c>
      <c r="R146" s="19">
        <f>(((J146/60)/60)/24)+DATE(1970,1,1)</f>
        <v>42047.762407407412</v>
      </c>
      <c r="S146" s="19">
        <f>(((I146/60)/60)/24)+DATE(1970,1,1)</f>
        <v>42107.72074074074</v>
      </c>
    </row>
    <row r="147" spans="1:19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1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t="s">
        <v>8269</v>
      </c>
      <c r="P147" s="12">
        <f>ROUND(Table1[[#This Row],[pledged]]/Table1[[#This Row],[goal]],2)</f>
        <v>0.08</v>
      </c>
      <c r="Q147" s="14">
        <f>IFERROR(Table1[[#This Row],[pledged]]/Table1[[#This Row],[backers_count]],0)</f>
        <v>37.555555555555557</v>
      </c>
      <c r="R147" s="19">
        <f>(((J147/60)/60)/24)+DATE(1970,1,1)</f>
        <v>42200.542268518519</v>
      </c>
      <c r="S147" s="19">
        <f>(((I147/60)/60)/24)+DATE(1970,1,1)</f>
        <v>42227.542268518519</v>
      </c>
    </row>
    <row r="148" spans="1:19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1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t="s">
        <v>8269</v>
      </c>
      <c r="P148" s="12">
        <f>ROUND(Table1[[#This Row],[pledged]]/Table1[[#This Row],[goal]],2)</f>
        <v>0.01</v>
      </c>
      <c r="Q148" s="14">
        <f>IFERROR(Table1[[#This Row],[pledged]]/Table1[[#This Row],[backers_count]],0)</f>
        <v>38.333333333333336</v>
      </c>
      <c r="R148" s="19">
        <f>(((J148/60)/60)/24)+DATE(1970,1,1)</f>
        <v>42693.016180555554</v>
      </c>
      <c r="S148" s="19">
        <f>(((I148/60)/60)/24)+DATE(1970,1,1)</f>
        <v>42753.016180555554</v>
      </c>
    </row>
    <row r="149" spans="1:19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1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t="s">
        <v>8269</v>
      </c>
      <c r="P149" s="12">
        <f>ROUND(Table1[[#This Row],[pledged]]/Table1[[#This Row],[goal]],2)</f>
        <v>0</v>
      </c>
      <c r="Q149" s="14">
        <f>IFERROR(Table1[[#This Row],[pledged]]/Table1[[#This Row],[backers_count]],0)</f>
        <v>0</v>
      </c>
      <c r="R149" s="19">
        <f>(((J149/60)/60)/24)+DATE(1970,1,1)</f>
        <v>41969.767824074079</v>
      </c>
      <c r="S149" s="19">
        <f>(((I149/60)/60)/24)+DATE(1970,1,1)</f>
        <v>42012.762499999997</v>
      </c>
    </row>
    <row r="150" spans="1:19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1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t="s">
        <v>8269</v>
      </c>
      <c r="P150" s="12">
        <f>ROUND(Table1[[#This Row],[pledged]]/Table1[[#This Row],[goal]],2)</f>
        <v>0</v>
      </c>
      <c r="Q150" s="14">
        <f>IFERROR(Table1[[#This Row],[pledged]]/Table1[[#This Row],[backers_count]],0)</f>
        <v>20</v>
      </c>
      <c r="R150" s="19">
        <f>(((J150/60)/60)/24)+DATE(1970,1,1)</f>
        <v>42397.281666666662</v>
      </c>
      <c r="S150" s="19">
        <f>(((I150/60)/60)/24)+DATE(1970,1,1)</f>
        <v>42427.281666666662</v>
      </c>
    </row>
    <row r="151" spans="1:19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1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t="s">
        <v>8269</v>
      </c>
      <c r="P151" s="12">
        <f>ROUND(Table1[[#This Row],[pledged]]/Table1[[#This Row],[goal]],2)</f>
        <v>0.01</v>
      </c>
      <c r="Q151" s="14">
        <f>IFERROR(Table1[[#This Row],[pledged]]/Table1[[#This Row],[backers_count]],0)</f>
        <v>15.333333333333334</v>
      </c>
      <c r="R151" s="19">
        <f>(((J151/60)/60)/24)+DATE(1970,1,1)</f>
        <v>41968.172106481477</v>
      </c>
      <c r="S151" s="19">
        <f>(((I151/60)/60)/24)+DATE(1970,1,1)</f>
        <v>41998.333333333328</v>
      </c>
    </row>
    <row r="152" spans="1:19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1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t="s">
        <v>8269</v>
      </c>
      <c r="P152" s="12">
        <f>ROUND(Table1[[#This Row],[pledged]]/Table1[[#This Row],[goal]],2)</f>
        <v>0.23</v>
      </c>
      <c r="Q152" s="14">
        <f>IFERROR(Table1[[#This Row],[pledged]]/Table1[[#This Row],[backers_count]],0)</f>
        <v>449.43283582089555</v>
      </c>
      <c r="R152" s="19">
        <f>(((J152/60)/60)/24)+DATE(1970,1,1)</f>
        <v>42090.161828703705</v>
      </c>
      <c r="S152" s="19">
        <f>(((I152/60)/60)/24)+DATE(1970,1,1)</f>
        <v>42150.161828703705</v>
      </c>
    </row>
    <row r="153" spans="1:19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1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t="s">
        <v>8269</v>
      </c>
      <c r="P153" s="12">
        <f>ROUND(Table1[[#This Row],[pledged]]/Table1[[#This Row],[goal]],2)</f>
        <v>0</v>
      </c>
      <c r="Q153" s="14">
        <f>IFERROR(Table1[[#This Row],[pledged]]/Table1[[#This Row],[backers_count]],0)</f>
        <v>28</v>
      </c>
      <c r="R153" s="19">
        <f>(((J153/60)/60)/24)+DATE(1970,1,1)</f>
        <v>42113.550821759258</v>
      </c>
      <c r="S153" s="19">
        <f>(((I153/60)/60)/24)+DATE(1970,1,1)</f>
        <v>42173.550821759258</v>
      </c>
    </row>
    <row r="154" spans="1:19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1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t="s">
        <v>8269</v>
      </c>
      <c r="P154" s="12">
        <f>ROUND(Table1[[#This Row],[pledged]]/Table1[[#This Row],[goal]],2)</f>
        <v>0</v>
      </c>
      <c r="Q154" s="14">
        <f>IFERROR(Table1[[#This Row],[pledged]]/Table1[[#This Row],[backers_count]],0)</f>
        <v>15</v>
      </c>
      <c r="R154" s="19">
        <f>(((J154/60)/60)/24)+DATE(1970,1,1)</f>
        <v>41875.077546296299</v>
      </c>
      <c r="S154" s="19">
        <f>(((I154/60)/60)/24)+DATE(1970,1,1)</f>
        <v>41905.077546296299</v>
      </c>
    </row>
    <row r="155" spans="1:19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1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t="s">
        <v>8269</v>
      </c>
      <c r="P155" s="12">
        <f>ROUND(Table1[[#This Row],[pledged]]/Table1[[#This Row],[goal]],2)</f>
        <v>0.01</v>
      </c>
      <c r="Q155" s="14">
        <f>IFERROR(Table1[[#This Row],[pledged]]/Table1[[#This Row],[backers_count]],0)</f>
        <v>35.9</v>
      </c>
      <c r="R155" s="19">
        <f>(((J155/60)/60)/24)+DATE(1970,1,1)</f>
        <v>41933.586157407408</v>
      </c>
      <c r="S155" s="19">
        <f>(((I155/60)/60)/24)+DATE(1970,1,1)</f>
        <v>41975.627824074079</v>
      </c>
    </row>
    <row r="156" spans="1:19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1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t="s">
        <v>8269</v>
      </c>
      <c r="P156" s="12">
        <f>ROUND(Table1[[#This Row],[pledged]]/Table1[[#This Row],[goal]],2)</f>
        <v>0.03</v>
      </c>
      <c r="Q156" s="14">
        <f>IFERROR(Table1[[#This Row],[pledged]]/Table1[[#This Row],[backers_count]],0)</f>
        <v>13.333333333333334</v>
      </c>
      <c r="R156" s="19">
        <f>(((J156/60)/60)/24)+DATE(1970,1,1)</f>
        <v>42115.547395833331</v>
      </c>
      <c r="S156" s="19">
        <f>(((I156/60)/60)/24)+DATE(1970,1,1)</f>
        <v>42158.547395833331</v>
      </c>
    </row>
    <row r="157" spans="1:19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1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t="s">
        <v>8269</v>
      </c>
      <c r="P157" s="12">
        <f>ROUND(Table1[[#This Row],[pledged]]/Table1[[#This Row],[goal]],2)</f>
        <v>0</v>
      </c>
      <c r="Q157" s="14">
        <f>IFERROR(Table1[[#This Row],[pledged]]/Table1[[#This Row],[backers_count]],0)</f>
        <v>20.25</v>
      </c>
      <c r="R157" s="19">
        <f>(((J157/60)/60)/24)+DATE(1970,1,1)</f>
        <v>42168.559432870374</v>
      </c>
      <c r="S157" s="19">
        <f>(((I157/60)/60)/24)+DATE(1970,1,1)</f>
        <v>42208.559432870374</v>
      </c>
    </row>
    <row r="158" spans="1:19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1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t="s">
        <v>8269</v>
      </c>
      <c r="P158" s="12">
        <f>ROUND(Table1[[#This Row],[pledged]]/Table1[[#This Row],[goal]],2)</f>
        <v>0.05</v>
      </c>
      <c r="Q158" s="14">
        <f>IFERROR(Table1[[#This Row],[pledged]]/Table1[[#This Row],[backers_count]],0)</f>
        <v>119</v>
      </c>
      <c r="R158" s="19">
        <f>(((J158/60)/60)/24)+DATE(1970,1,1)</f>
        <v>41794.124953703707</v>
      </c>
      <c r="S158" s="19">
        <f>(((I158/60)/60)/24)+DATE(1970,1,1)</f>
        <v>41854.124953703707</v>
      </c>
    </row>
    <row r="159" spans="1:19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1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t="s">
        <v>8269</v>
      </c>
      <c r="P159" s="12">
        <f>ROUND(Table1[[#This Row],[pledged]]/Table1[[#This Row],[goal]],2)</f>
        <v>0</v>
      </c>
      <c r="Q159" s="14">
        <f>IFERROR(Table1[[#This Row],[pledged]]/Table1[[#This Row],[backers_count]],0)</f>
        <v>4</v>
      </c>
      <c r="R159" s="19">
        <f>(((J159/60)/60)/24)+DATE(1970,1,1)</f>
        <v>42396.911712962959</v>
      </c>
      <c r="S159" s="19">
        <f>(((I159/60)/60)/24)+DATE(1970,1,1)</f>
        <v>42426.911712962959</v>
      </c>
    </row>
    <row r="160" spans="1:19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1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t="s">
        <v>8269</v>
      </c>
      <c r="P160" s="12">
        <f>ROUND(Table1[[#This Row],[pledged]]/Table1[[#This Row],[goal]],2)</f>
        <v>0</v>
      </c>
      <c r="Q160" s="14">
        <f>IFERROR(Table1[[#This Row],[pledged]]/Table1[[#This Row],[backers_count]],0)</f>
        <v>0</v>
      </c>
      <c r="R160" s="19">
        <f>(((J160/60)/60)/24)+DATE(1970,1,1)</f>
        <v>41904.07671296296</v>
      </c>
      <c r="S160" s="19">
        <f>(((I160/60)/60)/24)+DATE(1970,1,1)</f>
        <v>41934.07671296296</v>
      </c>
    </row>
    <row r="161" spans="1:19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1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t="s">
        <v>8269</v>
      </c>
      <c r="P161" s="12">
        <f>ROUND(Table1[[#This Row],[pledged]]/Table1[[#This Row],[goal]],2)</f>
        <v>0</v>
      </c>
      <c r="Q161" s="14">
        <f>IFERROR(Table1[[#This Row],[pledged]]/Table1[[#This Row],[backers_count]],0)</f>
        <v>10</v>
      </c>
      <c r="R161" s="19">
        <f>(((J161/60)/60)/24)+DATE(1970,1,1)</f>
        <v>42514.434548611112</v>
      </c>
      <c r="S161" s="19">
        <f>(((I161/60)/60)/24)+DATE(1970,1,1)</f>
        <v>42554.434548611112</v>
      </c>
    </row>
    <row r="162" spans="1:19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1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s">
        <v>8270</v>
      </c>
      <c r="P162" s="12">
        <f>ROUND(Table1[[#This Row],[pledged]]/Table1[[#This Row],[goal]],2)</f>
        <v>0</v>
      </c>
      <c r="Q162" s="14">
        <f>IFERROR(Table1[[#This Row],[pledged]]/Table1[[#This Row],[backers_count]],0)</f>
        <v>0</v>
      </c>
      <c r="R162" s="19">
        <f>(((J162/60)/60)/24)+DATE(1970,1,1)</f>
        <v>42171.913090277783</v>
      </c>
      <c r="S162" s="19">
        <f>(((I162/60)/60)/24)+DATE(1970,1,1)</f>
        <v>42231.913090277783</v>
      </c>
    </row>
    <row r="163" spans="1:19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1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">
        <v>8270</v>
      </c>
      <c r="P163" s="12">
        <f>ROUND(Table1[[#This Row],[pledged]]/Table1[[#This Row],[goal]],2)</f>
        <v>0</v>
      </c>
      <c r="Q163" s="14">
        <f>IFERROR(Table1[[#This Row],[pledged]]/Table1[[#This Row],[backers_count]],0)</f>
        <v>5</v>
      </c>
      <c r="R163" s="19">
        <f>(((J163/60)/60)/24)+DATE(1970,1,1)</f>
        <v>41792.687442129631</v>
      </c>
      <c r="S163" s="19">
        <f>(((I163/60)/60)/24)+DATE(1970,1,1)</f>
        <v>41822.687442129631</v>
      </c>
    </row>
    <row r="164" spans="1:19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1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t="s">
        <v>8270</v>
      </c>
      <c r="P164" s="12">
        <f>ROUND(Table1[[#This Row],[pledged]]/Table1[[#This Row],[goal]],2)</f>
        <v>0.16</v>
      </c>
      <c r="Q164" s="14">
        <f>IFERROR(Table1[[#This Row],[pledged]]/Table1[[#This Row],[backers_count]],0)</f>
        <v>43.5</v>
      </c>
      <c r="R164" s="19">
        <f>(((J164/60)/60)/24)+DATE(1970,1,1)</f>
        <v>41835.126805555556</v>
      </c>
      <c r="S164" s="19">
        <f>(((I164/60)/60)/24)+DATE(1970,1,1)</f>
        <v>41867.987500000003</v>
      </c>
    </row>
    <row r="165" spans="1:19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1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s">
        <v>8270</v>
      </c>
      <c r="P165" s="12">
        <f>ROUND(Table1[[#This Row],[pledged]]/Table1[[#This Row],[goal]],2)</f>
        <v>0</v>
      </c>
      <c r="Q165" s="14">
        <f>IFERROR(Table1[[#This Row],[pledged]]/Table1[[#This Row],[backers_count]],0)</f>
        <v>0</v>
      </c>
      <c r="R165" s="19">
        <f>(((J165/60)/60)/24)+DATE(1970,1,1)</f>
        <v>42243.961273148147</v>
      </c>
      <c r="S165" s="19">
        <f>(((I165/60)/60)/24)+DATE(1970,1,1)</f>
        <v>42278</v>
      </c>
    </row>
    <row r="166" spans="1:19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1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t="s">
        <v>8270</v>
      </c>
      <c r="P166" s="12">
        <f>ROUND(Table1[[#This Row],[pledged]]/Table1[[#This Row],[goal]],2)</f>
        <v>0.01</v>
      </c>
      <c r="Q166" s="14">
        <f>IFERROR(Table1[[#This Row],[pledged]]/Table1[[#This Row],[backers_count]],0)</f>
        <v>91.428571428571431</v>
      </c>
      <c r="R166" s="19">
        <f>(((J166/60)/60)/24)+DATE(1970,1,1)</f>
        <v>41841.762743055559</v>
      </c>
      <c r="S166" s="19">
        <f>(((I166/60)/60)/24)+DATE(1970,1,1)</f>
        <v>41901.762743055559</v>
      </c>
    </row>
    <row r="167" spans="1:19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1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s">
        <v>8270</v>
      </c>
      <c r="P167" s="12">
        <f>ROUND(Table1[[#This Row],[pledged]]/Table1[[#This Row],[goal]],2)</f>
        <v>0</v>
      </c>
      <c r="Q167" s="14">
        <f>IFERROR(Table1[[#This Row],[pledged]]/Table1[[#This Row],[backers_count]],0)</f>
        <v>0</v>
      </c>
      <c r="R167" s="19">
        <f>(((J167/60)/60)/24)+DATE(1970,1,1)</f>
        <v>42351.658842592587</v>
      </c>
      <c r="S167" s="19">
        <f>(((I167/60)/60)/24)+DATE(1970,1,1)</f>
        <v>42381.658842592587</v>
      </c>
    </row>
    <row r="168" spans="1:19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1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t="s">
        <v>8270</v>
      </c>
      <c r="P168" s="12">
        <f>ROUND(Table1[[#This Row],[pledged]]/Table1[[#This Row],[goal]],2)</f>
        <v>0.6</v>
      </c>
      <c r="Q168" s="14">
        <f>IFERROR(Table1[[#This Row],[pledged]]/Table1[[#This Row],[backers_count]],0)</f>
        <v>3000</v>
      </c>
      <c r="R168" s="19">
        <f>(((J168/60)/60)/24)+DATE(1970,1,1)</f>
        <v>42721.075949074075</v>
      </c>
      <c r="S168" s="19">
        <f>(((I168/60)/60)/24)+DATE(1970,1,1)</f>
        <v>42751.075949074075</v>
      </c>
    </row>
    <row r="169" spans="1:19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1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">
        <v>8270</v>
      </c>
      <c r="P169" s="12">
        <f>ROUND(Table1[[#This Row],[pledged]]/Table1[[#This Row],[goal]],2)</f>
        <v>0</v>
      </c>
      <c r="Q169" s="14">
        <f>IFERROR(Table1[[#This Row],[pledged]]/Table1[[#This Row],[backers_count]],0)</f>
        <v>5.5</v>
      </c>
      <c r="R169" s="19">
        <f>(((J169/60)/60)/24)+DATE(1970,1,1)</f>
        <v>42160.927488425921</v>
      </c>
      <c r="S169" s="19">
        <f>(((I169/60)/60)/24)+DATE(1970,1,1)</f>
        <v>42220.927488425921</v>
      </c>
    </row>
    <row r="170" spans="1:19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1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t="s">
        <v>8270</v>
      </c>
      <c r="P170" s="12">
        <f>ROUND(Table1[[#This Row],[pledged]]/Table1[[#This Row],[goal]],2)</f>
        <v>0.04</v>
      </c>
      <c r="Q170" s="14">
        <f>IFERROR(Table1[[#This Row],[pledged]]/Table1[[#This Row],[backers_count]],0)</f>
        <v>108.33333333333333</v>
      </c>
      <c r="R170" s="19">
        <f>(((J170/60)/60)/24)+DATE(1970,1,1)</f>
        <v>42052.83530092593</v>
      </c>
      <c r="S170" s="19">
        <f>(((I170/60)/60)/24)+DATE(1970,1,1)</f>
        <v>42082.793634259258</v>
      </c>
    </row>
    <row r="171" spans="1:19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1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t="s">
        <v>8270</v>
      </c>
      <c r="P171" s="12">
        <f>ROUND(Table1[[#This Row],[pledged]]/Table1[[#This Row],[goal]],2)</f>
        <v>0.22</v>
      </c>
      <c r="Q171" s="14">
        <f>IFERROR(Table1[[#This Row],[pledged]]/Table1[[#This Row],[backers_count]],0)</f>
        <v>56</v>
      </c>
      <c r="R171" s="19">
        <f>(((J171/60)/60)/24)+DATE(1970,1,1)</f>
        <v>41900.505312499998</v>
      </c>
      <c r="S171" s="19">
        <f>(((I171/60)/60)/24)+DATE(1970,1,1)</f>
        <v>41930.505312499998</v>
      </c>
    </row>
    <row r="172" spans="1:19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1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t="s">
        <v>8270</v>
      </c>
      <c r="P172" s="12">
        <f>ROUND(Table1[[#This Row],[pledged]]/Table1[[#This Row],[goal]],2)</f>
        <v>0.03</v>
      </c>
      <c r="Q172" s="14">
        <f>IFERROR(Table1[[#This Row],[pledged]]/Table1[[#This Row],[backers_count]],0)</f>
        <v>32.5</v>
      </c>
      <c r="R172" s="19">
        <f>(((J172/60)/60)/24)+DATE(1970,1,1)</f>
        <v>42216.977812500001</v>
      </c>
      <c r="S172" s="19">
        <f>(((I172/60)/60)/24)+DATE(1970,1,1)</f>
        <v>42246.227777777778</v>
      </c>
    </row>
    <row r="173" spans="1:19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1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">
        <v>8270</v>
      </c>
      <c r="P173" s="12">
        <f>ROUND(Table1[[#This Row],[pledged]]/Table1[[#This Row],[goal]],2)</f>
        <v>0</v>
      </c>
      <c r="Q173" s="14">
        <f>IFERROR(Table1[[#This Row],[pledged]]/Table1[[#This Row],[backers_count]],0)</f>
        <v>1</v>
      </c>
      <c r="R173" s="19">
        <f>(((J173/60)/60)/24)+DATE(1970,1,1)</f>
        <v>42534.180717592593</v>
      </c>
      <c r="S173" s="19">
        <f>(((I173/60)/60)/24)+DATE(1970,1,1)</f>
        <v>42594.180717592593</v>
      </c>
    </row>
    <row r="174" spans="1:19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1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s">
        <v>8270</v>
      </c>
      <c r="P174" s="12">
        <f>ROUND(Table1[[#This Row],[pledged]]/Table1[[#This Row],[goal]],2)</f>
        <v>0</v>
      </c>
      <c r="Q174" s="14">
        <f>IFERROR(Table1[[#This Row],[pledged]]/Table1[[#This Row],[backers_count]],0)</f>
        <v>0</v>
      </c>
      <c r="R174" s="19">
        <f>(((J174/60)/60)/24)+DATE(1970,1,1)</f>
        <v>42047.394942129627</v>
      </c>
      <c r="S174" s="19">
        <f>(((I174/60)/60)/24)+DATE(1970,1,1)</f>
        <v>42082.353275462956</v>
      </c>
    </row>
    <row r="175" spans="1:19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1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s">
        <v>8270</v>
      </c>
      <c r="P175" s="12">
        <f>ROUND(Table1[[#This Row],[pledged]]/Table1[[#This Row],[goal]],2)</f>
        <v>0</v>
      </c>
      <c r="Q175" s="14">
        <f>IFERROR(Table1[[#This Row],[pledged]]/Table1[[#This Row],[backers_count]],0)</f>
        <v>0</v>
      </c>
      <c r="R175" s="19">
        <f>(((J175/60)/60)/24)+DATE(1970,1,1)</f>
        <v>42033.573009259257</v>
      </c>
      <c r="S175" s="19">
        <f>(((I175/60)/60)/24)+DATE(1970,1,1)</f>
        <v>42063.573009259257</v>
      </c>
    </row>
    <row r="176" spans="1:19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1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s">
        <v>8270</v>
      </c>
      <c r="P176" s="12">
        <f>ROUND(Table1[[#This Row],[pledged]]/Table1[[#This Row],[goal]],2)</f>
        <v>0</v>
      </c>
      <c r="Q176" s="14">
        <f>IFERROR(Table1[[#This Row],[pledged]]/Table1[[#This Row],[backers_count]],0)</f>
        <v>0</v>
      </c>
      <c r="R176" s="19">
        <f>(((J176/60)/60)/24)+DATE(1970,1,1)</f>
        <v>42072.758981481486</v>
      </c>
      <c r="S176" s="19">
        <f>(((I176/60)/60)/24)+DATE(1970,1,1)</f>
        <v>42132.758981481486</v>
      </c>
    </row>
    <row r="177" spans="1:19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1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t="s">
        <v>8270</v>
      </c>
      <c r="P177" s="12">
        <f>ROUND(Table1[[#This Row],[pledged]]/Table1[[#This Row],[goal]],2)</f>
        <v>0.06</v>
      </c>
      <c r="Q177" s="14">
        <f>IFERROR(Table1[[#This Row],[pledged]]/Table1[[#This Row],[backers_count]],0)</f>
        <v>49.884615384615387</v>
      </c>
      <c r="R177" s="19">
        <f>(((J177/60)/60)/24)+DATE(1970,1,1)</f>
        <v>41855.777905092589</v>
      </c>
      <c r="S177" s="19">
        <f>(((I177/60)/60)/24)+DATE(1970,1,1)</f>
        <v>41880.777905092589</v>
      </c>
    </row>
    <row r="178" spans="1:19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1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s">
        <v>8270</v>
      </c>
      <c r="P178" s="12">
        <f>ROUND(Table1[[#This Row],[pledged]]/Table1[[#This Row],[goal]],2)</f>
        <v>0</v>
      </c>
      <c r="Q178" s="14">
        <f>IFERROR(Table1[[#This Row],[pledged]]/Table1[[#This Row],[backers_count]],0)</f>
        <v>0</v>
      </c>
      <c r="R178" s="19">
        <f>(((J178/60)/60)/24)+DATE(1970,1,1)</f>
        <v>42191.824062500003</v>
      </c>
      <c r="S178" s="19">
        <f>(((I178/60)/60)/24)+DATE(1970,1,1)</f>
        <v>42221.824062500003</v>
      </c>
    </row>
    <row r="179" spans="1:19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1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t="s">
        <v>8270</v>
      </c>
      <c r="P179" s="12">
        <f>ROUND(Table1[[#This Row],[pledged]]/Table1[[#This Row],[goal]],2)</f>
        <v>0.4</v>
      </c>
      <c r="Q179" s="14">
        <f>IFERROR(Table1[[#This Row],[pledged]]/Table1[[#This Row],[backers_count]],0)</f>
        <v>25.714285714285715</v>
      </c>
      <c r="R179" s="19">
        <f>(((J179/60)/60)/24)+DATE(1970,1,1)</f>
        <v>42070.047754629632</v>
      </c>
      <c r="S179" s="19">
        <f>(((I179/60)/60)/24)+DATE(1970,1,1)</f>
        <v>42087.00608796296</v>
      </c>
    </row>
    <row r="180" spans="1:19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1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s">
        <v>8270</v>
      </c>
      <c r="P180" s="12">
        <f>ROUND(Table1[[#This Row],[pledged]]/Table1[[#This Row],[goal]],2)</f>
        <v>0</v>
      </c>
      <c r="Q180" s="14">
        <f>IFERROR(Table1[[#This Row],[pledged]]/Table1[[#This Row],[backers_count]],0)</f>
        <v>0</v>
      </c>
      <c r="R180" s="19">
        <f>(((J180/60)/60)/24)+DATE(1970,1,1)</f>
        <v>42304.955381944441</v>
      </c>
      <c r="S180" s="19">
        <f>(((I180/60)/60)/24)+DATE(1970,1,1)</f>
        <v>42334.997048611112</v>
      </c>
    </row>
    <row r="181" spans="1:19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1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t="s">
        <v>8270</v>
      </c>
      <c r="P181" s="12">
        <f>ROUND(Table1[[#This Row],[pledged]]/Table1[[#This Row],[goal]],2)</f>
        <v>0.2</v>
      </c>
      <c r="Q181" s="14">
        <f>IFERROR(Table1[[#This Row],[pledged]]/Table1[[#This Row],[backers_count]],0)</f>
        <v>100</v>
      </c>
      <c r="R181" s="19">
        <f>(((J181/60)/60)/24)+DATE(1970,1,1)</f>
        <v>42403.080497685187</v>
      </c>
      <c r="S181" s="19">
        <f>(((I181/60)/60)/24)+DATE(1970,1,1)</f>
        <v>42433.080497685187</v>
      </c>
    </row>
    <row r="182" spans="1:19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1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t="s">
        <v>8270</v>
      </c>
      <c r="P182" s="12">
        <f>ROUND(Table1[[#This Row],[pledged]]/Table1[[#This Row],[goal]],2)</f>
        <v>0.33</v>
      </c>
      <c r="Q182" s="14">
        <f>IFERROR(Table1[[#This Row],[pledged]]/Table1[[#This Row],[backers_count]],0)</f>
        <v>30.846153846153847</v>
      </c>
      <c r="R182" s="19">
        <f>(((J182/60)/60)/24)+DATE(1970,1,1)</f>
        <v>42067.991238425922</v>
      </c>
      <c r="S182" s="19">
        <f>(((I182/60)/60)/24)+DATE(1970,1,1)</f>
        <v>42107.791666666672</v>
      </c>
    </row>
    <row r="183" spans="1:19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1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t="s">
        <v>8270</v>
      </c>
      <c r="P183" s="12">
        <f>ROUND(Table1[[#This Row],[pledged]]/Table1[[#This Row],[goal]],2)</f>
        <v>0.21</v>
      </c>
      <c r="Q183" s="14">
        <f>IFERROR(Table1[[#This Row],[pledged]]/Table1[[#This Row],[backers_count]],0)</f>
        <v>180.5</v>
      </c>
      <c r="R183" s="19">
        <f>(((J183/60)/60)/24)+DATE(1970,1,1)</f>
        <v>42147.741840277777</v>
      </c>
      <c r="S183" s="19">
        <f>(((I183/60)/60)/24)+DATE(1970,1,1)</f>
        <v>42177.741840277777</v>
      </c>
    </row>
    <row r="184" spans="1:19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1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s">
        <v>8270</v>
      </c>
      <c r="P184" s="12">
        <f>ROUND(Table1[[#This Row],[pledged]]/Table1[[#This Row],[goal]],2)</f>
        <v>0</v>
      </c>
      <c r="Q184" s="14">
        <f>IFERROR(Table1[[#This Row],[pledged]]/Table1[[#This Row],[backers_count]],0)</f>
        <v>0</v>
      </c>
      <c r="R184" s="19">
        <f>(((J184/60)/60)/24)+DATE(1970,1,1)</f>
        <v>42712.011944444443</v>
      </c>
      <c r="S184" s="19">
        <f>(((I184/60)/60)/24)+DATE(1970,1,1)</f>
        <v>42742.011944444443</v>
      </c>
    </row>
    <row r="185" spans="1:19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1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t="s">
        <v>8270</v>
      </c>
      <c r="P185" s="12">
        <f>ROUND(Table1[[#This Row],[pledged]]/Table1[[#This Row],[goal]],2)</f>
        <v>0.36</v>
      </c>
      <c r="Q185" s="14">
        <f>IFERROR(Table1[[#This Row],[pledged]]/Table1[[#This Row],[backers_count]],0)</f>
        <v>373.5</v>
      </c>
      <c r="R185" s="19">
        <f>(((J185/60)/60)/24)+DATE(1970,1,1)</f>
        <v>41939.810300925928</v>
      </c>
      <c r="S185" s="19">
        <f>(((I185/60)/60)/24)+DATE(1970,1,1)</f>
        <v>41969.851967592593</v>
      </c>
    </row>
    <row r="186" spans="1:19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1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t="s">
        <v>8270</v>
      </c>
      <c r="P186" s="12">
        <f>ROUND(Table1[[#This Row],[pledged]]/Table1[[#This Row],[goal]],2)</f>
        <v>0.03</v>
      </c>
      <c r="Q186" s="14">
        <f>IFERROR(Table1[[#This Row],[pledged]]/Table1[[#This Row],[backers_count]],0)</f>
        <v>25.5</v>
      </c>
      <c r="R186" s="19">
        <f>(((J186/60)/60)/24)+DATE(1970,1,1)</f>
        <v>41825.791226851856</v>
      </c>
      <c r="S186" s="19">
        <f>(((I186/60)/60)/24)+DATE(1970,1,1)</f>
        <v>41883.165972222225</v>
      </c>
    </row>
    <row r="187" spans="1:19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1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t="s">
        <v>8270</v>
      </c>
      <c r="P187" s="12">
        <f>ROUND(Table1[[#This Row],[pledged]]/Table1[[#This Row],[goal]],2)</f>
        <v>0.06</v>
      </c>
      <c r="Q187" s="14">
        <f>IFERROR(Table1[[#This Row],[pledged]]/Table1[[#This Row],[backers_count]],0)</f>
        <v>220</v>
      </c>
      <c r="R187" s="19">
        <f>(((J187/60)/60)/24)+DATE(1970,1,1)</f>
        <v>42570.91133101852</v>
      </c>
      <c r="S187" s="19">
        <f>(((I187/60)/60)/24)+DATE(1970,1,1)</f>
        <v>42600.91133101852</v>
      </c>
    </row>
    <row r="188" spans="1:19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1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s">
        <v>8270</v>
      </c>
      <c r="P188" s="12">
        <f>ROUND(Table1[[#This Row],[pledged]]/Table1[[#This Row],[goal]],2)</f>
        <v>0</v>
      </c>
      <c r="Q188" s="14">
        <f>IFERROR(Table1[[#This Row],[pledged]]/Table1[[#This Row],[backers_count]],0)</f>
        <v>0</v>
      </c>
      <c r="R188" s="19">
        <f>(((J188/60)/60)/24)+DATE(1970,1,1)</f>
        <v>42767.812893518523</v>
      </c>
      <c r="S188" s="19">
        <f>(((I188/60)/60)/24)+DATE(1970,1,1)</f>
        <v>42797.833333333328</v>
      </c>
    </row>
    <row r="189" spans="1:19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1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t="s">
        <v>8270</v>
      </c>
      <c r="P189" s="12">
        <f>ROUND(Table1[[#This Row],[pledged]]/Table1[[#This Row],[goal]],2)</f>
        <v>0.16</v>
      </c>
      <c r="Q189" s="14">
        <f>IFERROR(Table1[[#This Row],[pledged]]/Table1[[#This Row],[backers_count]],0)</f>
        <v>160</v>
      </c>
      <c r="R189" s="19">
        <f>(((J189/60)/60)/24)+DATE(1970,1,1)</f>
        <v>42182.234456018516</v>
      </c>
      <c r="S189" s="19">
        <f>(((I189/60)/60)/24)+DATE(1970,1,1)</f>
        <v>42206.290972222225</v>
      </c>
    </row>
    <row r="190" spans="1:19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1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s">
        <v>8270</v>
      </c>
      <c r="P190" s="12">
        <f>ROUND(Table1[[#This Row],[pledged]]/Table1[[#This Row],[goal]],2)</f>
        <v>0</v>
      </c>
      <c r="Q190" s="14">
        <f>IFERROR(Table1[[#This Row],[pledged]]/Table1[[#This Row],[backers_count]],0)</f>
        <v>0</v>
      </c>
      <c r="R190" s="19">
        <f>(((J190/60)/60)/24)+DATE(1970,1,1)</f>
        <v>41857.18304398148</v>
      </c>
      <c r="S190" s="19">
        <f>(((I190/60)/60)/24)+DATE(1970,1,1)</f>
        <v>41887.18304398148</v>
      </c>
    </row>
    <row r="191" spans="1:19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1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">
        <v>8270</v>
      </c>
      <c r="P191" s="12">
        <f>ROUND(Table1[[#This Row],[pledged]]/Table1[[#This Row],[goal]],2)</f>
        <v>0</v>
      </c>
      <c r="Q191" s="14">
        <f>IFERROR(Table1[[#This Row],[pledged]]/Table1[[#This Row],[backers_count]],0)</f>
        <v>69</v>
      </c>
      <c r="R191" s="19">
        <f>(((J191/60)/60)/24)+DATE(1970,1,1)</f>
        <v>42556.690706018519</v>
      </c>
      <c r="S191" s="19">
        <f>(((I191/60)/60)/24)+DATE(1970,1,1)</f>
        <v>42616.690706018519</v>
      </c>
    </row>
    <row r="192" spans="1:19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1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">
        <v>8270</v>
      </c>
      <c r="P192" s="12">
        <f>ROUND(Table1[[#This Row],[pledged]]/Table1[[#This Row],[goal]],2)</f>
        <v>0</v>
      </c>
      <c r="Q192" s="14">
        <f>IFERROR(Table1[[#This Row],[pledged]]/Table1[[#This Row],[backers_count]],0)</f>
        <v>50</v>
      </c>
      <c r="R192" s="19">
        <f>(((J192/60)/60)/24)+DATE(1970,1,1)</f>
        <v>42527.650995370372</v>
      </c>
      <c r="S192" s="19">
        <f>(((I192/60)/60)/24)+DATE(1970,1,1)</f>
        <v>42537.650995370372</v>
      </c>
    </row>
    <row r="193" spans="1:19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1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t="s">
        <v>8270</v>
      </c>
      <c r="P193" s="12">
        <f>ROUND(Table1[[#This Row],[pledged]]/Table1[[#This Row],[goal]],2)</f>
        <v>0.05</v>
      </c>
      <c r="Q193" s="14">
        <f>IFERROR(Table1[[#This Row],[pledged]]/Table1[[#This Row],[backers_count]],0)</f>
        <v>83.333333333333329</v>
      </c>
      <c r="R193" s="19">
        <f>(((J193/60)/60)/24)+DATE(1970,1,1)</f>
        <v>42239.441412037035</v>
      </c>
      <c r="S193" s="19">
        <f>(((I193/60)/60)/24)+DATE(1970,1,1)</f>
        <v>42279.441412037035</v>
      </c>
    </row>
    <row r="194" spans="1:19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1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">
        <v>8270</v>
      </c>
      <c r="P194" s="12">
        <f>ROUND(Table1[[#This Row],[pledged]]/Table1[[#This Row],[goal]],2)</f>
        <v>0</v>
      </c>
      <c r="Q194" s="14">
        <f>IFERROR(Table1[[#This Row],[pledged]]/Table1[[#This Row],[backers_count]],0)</f>
        <v>5.666666666666667</v>
      </c>
      <c r="R194" s="19">
        <f>(((J194/60)/60)/24)+DATE(1970,1,1)</f>
        <v>41899.792037037041</v>
      </c>
      <c r="S194" s="19">
        <f>(((I194/60)/60)/24)+DATE(1970,1,1)</f>
        <v>41929.792037037041</v>
      </c>
    </row>
    <row r="195" spans="1:19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1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s">
        <v>8270</v>
      </c>
      <c r="P195" s="12">
        <f>ROUND(Table1[[#This Row],[pledged]]/Table1[[#This Row],[goal]],2)</f>
        <v>0</v>
      </c>
      <c r="Q195" s="14">
        <f>IFERROR(Table1[[#This Row],[pledged]]/Table1[[#This Row],[backers_count]],0)</f>
        <v>0</v>
      </c>
      <c r="R195" s="19">
        <f>(((J195/60)/60)/24)+DATE(1970,1,1)</f>
        <v>41911.934791666667</v>
      </c>
      <c r="S195" s="19">
        <f>(((I195/60)/60)/24)+DATE(1970,1,1)</f>
        <v>41971.976458333331</v>
      </c>
    </row>
    <row r="196" spans="1:19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1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">
        <v>8270</v>
      </c>
      <c r="P196" s="12">
        <f>ROUND(Table1[[#This Row],[pledged]]/Table1[[#This Row],[goal]],2)</f>
        <v>0</v>
      </c>
      <c r="Q196" s="14">
        <f>IFERROR(Table1[[#This Row],[pledged]]/Table1[[#This Row],[backers_count]],0)</f>
        <v>1</v>
      </c>
      <c r="R196" s="19">
        <f>(((J196/60)/60)/24)+DATE(1970,1,1)</f>
        <v>42375.996886574074</v>
      </c>
      <c r="S196" s="19">
        <f>(((I196/60)/60)/24)+DATE(1970,1,1)</f>
        <v>42435.996886574074</v>
      </c>
    </row>
    <row r="197" spans="1:19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1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s">
        <v>8270</v>
      </c>
      <c r="P197" s="12">
        <f>ROUND(Table1[[#This Row],[pledged]]/Table1[[#This Row],[goal]],2)</f>
        <v>0</v>
      </c>
      <c r="Q197" s="14">
        <f>IFERROR(Table1[[#This Row],[pledged]]/Table1[[#This Row],[backers_count]],0)</f>
        <v>0</v>
      </c>
      <c r="R197" s="19">
        <f>(((J197/60)/60)/24)+DATE(1970,1,1)</f>
        <v>42135.67050925926</v>
      </c>
      <c r="S197" s="19">
        <f>(((I197/60)/60)/24)+DATE(1970,1,1)</f>
        <v>42195.67050925926</v>
      </c>
    </row>
    <row r="198" spans="1:19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1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t="s">
        <v>8270</v>
      </c>
      <c r="P198" s="12">
        <f>ROUND(Table1[[#This Row],[pledged]]/Table1[[#This Row],[goal]],2)</f>
        <v>0.42</v>
      </c>
      <c r="Q198" s="14">
        <f>IFERROR(Table1[[#This Row],[pledged]]/Table1[[#This Row],[backers_count]],0)</f>
        <v>77.10526315789474</v>
      </c>
      <c r="R198" s="19">
        <f>(((J198/60)/60)/24)+DATE(1970,1,1)</f>
        <v>42259.542800925927</v>
      </c>
      <c r="S198" s="19">
        <f>(((I198/60)/60)/24)+DATE(1970,1,1)</f>
        <v>42287.875</v>
      </c>
    </row>
    <row r="199" spans="1:19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1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t="s">
        <v>8270</v>
      </c>
      <c r="P199" s="12">
        <f>ROUND(Table1[[#This Row],[pledged]]/Table1[[#This Row],[goal]],2)</f>
        <v>0.1</v>
      </c>
      <c r="Q199" s="14">
        <f>IFERROR(Table1[[#This Row],[pledged]]/Table1[[#This Row],[backers_count]],0)</f>
        <v>32.75</v>
      </c>
      <c r="R199" s="19">
        <f>(((J199/60)/60)/24)+DATE(1970,1,1)</f>
        <v>42741.848379629635</v>
      </c>
      <c r="S199" s="19">
        <f>(((I199/60)/60)/24)+DATE(1970,1,1)</f>
        <v>42783.875</v>
      </c>
    </row>
    <row r="200" spans="1:19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1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t="s">
        <v>8270</v>
      </c>
      <c r="P200" s="12">
        <f>ROUND(Table1[[#This Row],[pledged]]/Table1[[#This Row],[goal]],2)</f>
        <v>0.01</v>
      </c>
      <c r="Q200" s="14">
        <f>IFERROR(Table1[[#This Row],[pledged]]/Table1[[#This Row],[backers_count]],0)</f>
        <v>46.5</v>
      </c>
      <c r="R200" s="19">
        <f>(((J200/60)/60)/24)+DATE(1970,1,1)</f>
        <v>41887.383356481485</v>
      </c>
      <c r="S200" s="19">
        <f>(((I200/60)/60)/24)+DATE(1970,1,1)</f>
        <v>41917.383356481485</v>
      </c>
    </row>
    <row r="201" spans="1:19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1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s">
        <v>8270</v>
      </c>
      <c r="P201" s="12">
        <f>ROUND(Table1[[#This Row],[pledged]]/Table1[[#This Row],[goal]],2)</f>
        <v>0</v>
      </c>
      <c r="Q201" s="14">
        <f>IFERROR(Table1[[#This Row],[pledged]]/Table1[[#This Row],[backers_count]],0)</f>
        <v>0</v>
      </c>
      <c r="R201" s="19">
        <f>(((J201/60)/60)/24)+DATE(1970,1,1)</f>
        <v>42584.123865740738</v>
      </c>
      <c r="S201" s="19">
        <f>(((I201/60)/60)/24)+DATE(1970,1,1)</f>
        <v>42614.123865740738</v>
      </c>
    </row>
    <row r="202" spans="1:19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1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t="s">
        <v>8270</v>
      </c>
      <c r="P202" s="12">
        <f>ROUND(Table1[[#This Row],[pledged]]/Table1[[#This Row],[goal]],2)</f>
        <v>0.26</v>
      </c>
      <c r="Q202" s="14">
        <f>IFERROR(Table1[[#This Row],[pledged]]/Table1[[#This Row],[backers_count]],0)</f>
        <v>87.308333333333337</v>
      </c>
      <c r="R202" s="19">
        <f>(((J202/60)/60)/24)+DATE(1970,1,1)</f>
        <v>41867.083368055559</v>
      </c>
      <c r="S202" s="19">
        <f>(((I202/60)/60)/24)+DATE(1970,1,1)</f>
        <v>41897.083368055559</v>
      </c>
    </row>
    <row r="203" spans="1:19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1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t="s">
        <v>8270</v>
      </c>
      <c r="P203" s="12">
        <f>ROUND(Table1[[#This Row],[pledged]]/Table1[[#This Row],[goal]],2)</f>
        <v>0.57999999999999996</v>
      </c>
      <c r="Q203" s="14">
        <f>IFERROR(Table1[[#This Row],[pledged]]/Table1[[#This Row],[backers_count]],0)</f>
        <v>54.285714285714285</v>
      </c>
      <c r="R203" s="19">
        <f>(((J203/60)/60)/24)+DATE(1970,1,1)</f>
        <v>42023.818622685183</v>
      </c>
      <c r="S203" s="19">
        <f>(((I203/60)/60)/24)+DATE(1970,1,1)</f>
        <v>42043.818622685183</v>
      </c>
    </row>
    <row r="204" spans="1:19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1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s">
        <v>8270</v>
      </c>
      <c r="P204" s="12">
        <f>ROUND(Table1[[#This Row],[pledged]]/Table1[[#This Row],[goal]],2)</f>
        <v>0</v>
      </c>
      <c r="Q204" s="14">
        <f>IFERROR(Table1[[#This Row],[pledged]]/Table1[[#This Row],[backers_count]],0)</f>
        <v>0</v>
      </c>
      <c r="R204" s="19">
        <f>(((J204/60)/60)/24)+DATE(1970,1,1)</f>
        <v>42255.927824074075</v>
      </c>
      <c r="S204" s="19">
        <f>(((I204/60)/60)/24)+DATE(1970,1,1)</f>
        <v>42285.874305555553</v>
      </c>
    </row>
    <row r="205" spans="1:19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1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t="s">
        <v>8270</v>
      </c>
      <c r="P205" s="12">
        <f>ROUND(Table1[[#This Row],[pledged]]/Table1[[#This Row],[goal]],2)</f>
        <v>0.3</v>
      </c>
      <c r="Q205" s="14">
        <f>IFERROR(Table1[[#This Row],[pledged]]/Table1[[#This Row],[backers_count]],0)</f>
        <v>93.25</v>
      </c>
      <c r="R205" s="19">
        <f>(((J205/60)/60)/24)+DATE(1970,1,1)</f>
        <v>41973.847962962958</v>
      </c>
      <c r="S205" s="19">
        <f>(((I205/60)/60)/24)+DATE(1970,1,1)</f>
        <v>42033.847962962958</v>
      </c>
    </row>
    <row r="206" spans="1:19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1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t="s">
        <v>8270</v>
      </c>
      <c r="P206" s="12">
        <f>ROUND(Table1[[#This Row],[pledged]]/Table1[[#This Row],[goal]],2)</f>
        <v>0.51</v>
      </c>
      <c r="Q206" s="14">
        <f>IFERROR(Table1[[#This Row],[pledged]]/Table1[[#This Row],[backers_count]],0)</f>
        <v>117.68368136117556</v>
      </c>
      <c r="R206" s="19">
        <f>(((J206/60)/60)/24)+DATE(1970,1,1)</f>
        <v>42556.583368055552</v>
      </c>
      <c r="S206" s="19">
        <f>(((I206/60)/60)/24)+DATE(1970,1,1)</f>
        <v>42586.583368055552</v>
      </c>
    </row>
    <row r="207" spans="1:19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1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t="s">
        <v>8270</v>
      </c>
      <c r="P207" s="12">
        <f>ROUND(Table1[[#This Row],[pledged]]/Table1[[#This Row],[goal]],2)</f>
        <v>0.16</v>
      </c>
      <c r="Q207" s="14">
        <f>IFERROR(Table1[[#This Row],[pledged]]/Table1[[#This Row],[backers_count]],0)</f>
        <v>76.470588235294116</v>
      </c>
      <c r="R207" s="19">
        <f>(((J207/60)/60)/24)+DATE(1970,1,1)</f>
        <v>42248.632199074069</v>
      </c>
      <c r="S207" s="19">
        <f>(((I207/60)/60)/24)+DATE(1970,1,1)</f>
        <v>42283.632199074069</v>
      </c>
    </row>
    <row r="208" spans="1:19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1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s">
        <v>8270</v>
      </c>
      <c r="P208" s="12">
        <f>ROUND(Table1[[#This Row],[pledged]]/Table1[[#This Row],[goal]],2)</f>
        <v>0</v>
      </c>
      <c r="Q208" s="14">
        <f>IFERROR(Table1[[#This Row],[pledged]]/Table1[[#This Row],[backers_count]],0)</f>
        <v>0</v>
      </c>
      <c r="R208" s="19">
        <f>(((J208/60)/60)/24)+DATE(1970,1,1)</f>
        <v>42567.004432870366</v>
      </c>
      <c r="S208" s="19">
        <f>(((I208/60)/60)/24)+DATE(1970,1,1)</f>
        <v>42588.004432870366</v>
      </c>
    </row>
    <row r="209" spans="1:19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1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t="s">
        <v>8270</v>
      </c>
      <c r="P209" s="12">
        <f>ROUND(Table1[[#This Row],[pledged]]/Table1[[#This Row],[goal]],2)</f>
        <v>0.15</v>
      </c>
      <c r="Q209" s="14">
        <f>IFERROR(Table1[[#This Row],[pledged]]/Table1[[#This Row],[backers_count]],0)</f>
        <v>163.84615384615384</v>
      </c>
      <c r="R209" s="19">
        <f>(((J209/60)/60)/24)+DATE(1970,1,1)</f>
        <v>41978.197199074071</v>
      </c>
      <c r="S209" s="19">
        <f>(((I209/60)/60)/24)+DATE(1970,1,1)</f>
        <v>42008.197199074071</v>
      </c>
    </row>
    <row r="210" spans="1:19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1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s">
        <v>8270</v>
      </c>
      <c r="P210" s="12">
        <f>ROUND(Table1[[#This Row],[pledged]]/Table1[[#This Row],[goal]],2)</f>
        <v>0</v>
      </c>
      <c r="Q210" s="14">
        <f>IFERROR(Table1[[#This Row],[pledged]]/Table1[[#This Row],[backers_count]],0)</f>
        <v>0</v>
      </c>
      <c r="R210" s="19">
        <f>(((J210/60)/60)/24)+DATE(1970,1,1)</f>
        <v>41959.369988425926</v>
      </c>
      <c r="S210" s="19">
        <f>(((I210/60)/60)/24)+DATE(1970,1,1)</f>
        <v>41989.369988425926</v>
      </c>
    </row>
    <row r="211" spans="1:19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1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s">
        <v>8270</v>
      </c>
      <c r="P211" s="12">
        <f>ROUND(Table1[[#This Row],[pledged]]/Table1[[#This Row],[goal]],2)</f>
        <v>0</v>
      </c>
      <c r="Q211" s="14">
        <f>IFERROR(Table1[[#This Row],[pledged]]/Table1[[#This Row],[backers_count]],0)</f>
        <v>0</v>
      </c>
      <c r="R211" s="19">
        <f>(((J211/60)/60)/24)+DATE(1970,1,1)</f>
        <v>42165.922858796301</v>
      </c>
      <c r="S211" s="19">
        <f>(((I211/60)/60)/24)+DATE(1970,1,1)</f>
        <v>42195.922858796301</v>
      </c>
    </row>
    <row r="212" spans="1:19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1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t="s">
        <v>8270</v>
      </c>
      <c r="P212" s="12">
        <f>ROUND(Table1[[#This Row],[pledged]]/Table1[[#This Row],[goal]],2)</f>
        <v>0.25</v>
      </c>
      <c r="Q212" s="14">
        <f>IFERROR(Table1[[#This Row],[pledged]]/Table1[[#This Row],[backers_count]],0)</f>
        <v>91.818181818181813</v>
      </c>
      <c r="R212" s="19">
        <f>(((J212/60)/60)/24)+DATE(1970,1,1)</f>
        <v>42249.064722222218</v>
      </c>
      <c r="S212" s="19">
        <f>(((I212/60)/60)/24)+DATE(1970,1,1)</f>
        <v>42278.208333333328</v>
      </c>
    </row>
    <row r="213" spans="1:19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1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t="s">
        <v>8270</v>
      </c>
      <c r="P213" s="12">
        <f>ROUND(Table1[[#This Row],[pledged]]/Table1[[#This Row],[goal]],2)</f>
        <v>0.45</v>
      </c>
      <c r="Q213" s="14">
        <f>IFERROR(Table1[[#This Row],[pledged]]/Table1[[#This Row],[backers_count]],0)</f>
        <v>185.83333333333334</v>
      </c>
      <c r="R213" s="19">
        <f>(((J213/60)/60)/24)+DATE(1970,1,1)</f>
        <v>42236.159918981488</v>
      </c>
      <c r="S213" s="19">
        <f>(((I213/60)/60)/24)+DATE(1970,1,1)</f>
        <v>42266.159918981488</v>
      </c>
    </row>
    <row r="214" spans="1:19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">
        <v>8270</v>
      </c>
      <c r="P214" s="12">
        <f>ROUND(Table1[[#This Row],[pledged]]/Table1[[#This Row],[goal]],2)</f>
        <v>0</v>
      </c>
      <c r="Q214" s="14">
        <f>IFERROR(Table1[[#This Row],[pledged]]/Table1[[#This Row],[backers_count]],0)</f>
        <v>1</v>
      </c>
      <c r="R214" s="19">
        <f>(((J214/60)/60)/24)+DATE(1970,1,1)</f>
        <v>42416.881018518514</v>
      </c>
      <c r="S214" s="19">
        <f>(((I214/60)/60)/24)+DATE(1970,1,1)</f>
        <v>42476.839351851857</v>
      </c>
    </row>
    <row r="215" spans="1:19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1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">
        <v>8270</v>
      </c>
      <c r="P215" s="12">
        <f>ROUND(Table1[[#This Row],[pledged]]/Table1[[#This Row],[goal]],2)</f>
        <v>0</v>
      </c>
      <c r="Q215" s="14">
        <f>IFERROR(Table1[[#This Row],[pledged]]/Table1[[#This Row],[backers_count]],0)</f>
        <v>20</v>
      </c>
      <c r="R215" s="19">
        <f>(((J215/60)/60)/24)+DATE(1970,1,1)</f>
        <v>42202.594293981485</v>
      </c>
      <c r="S215" s="19">
        <f>(((I215/60)/60)/24)+DATE(1970,1,1)</f>
        <v>42232.587974537033</v>
      </c>
    </row>
    <row r="216" spans="1:19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1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">
        <v>8270</v>
      </c>
      <c r="P216" s="12">
        <f>ROUND(Table1[[#This Row],[pledged]]/Table1[[#This Row],[goal]],2)</f>
        <v>0</v>
      </c>
      <c r="Q216" s="14">
        <f>IFERROR(Table1[[#This Row],[pledged]]/Table1[[#This Row],[backers_count]],0)</f>
        <v>1</v>
      </c>
      <c r="R216" s="19">
        <f>(((J216/60)/60)/24)+DATE(1970,1,1)</f>
        <v>42009.64061342593</v>
      </c>
      <c r="S216" s="19">
        <f>(((I216/60)/60)/24)+DATE(1970,1,1)</f>
        <v>42069.64061342593</v>
      </c>
    </row>
    <row r="217" spans="1:19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1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">
        <v>8270</v>
      </c>
      <c r="P217" s="12">
        <f>ROUND(Table1[[#This Row],[pledged]]/Table1[[#This Row],[goal]],2)</f>
        <v>0</v>
      </c>
      <c r="Q217" s="14">
        <f>IFERROR(Table1[[#This Row],[pledged]]/Table1[[#This Row],[backers_count]],0)</f>
        <v>10</v>
      </c>
      <c r="R217" s="19">
        <f>(((J217/60)/60)/24)+DATE(1970,1,1)</f>
        <v>42375.230115740742</v>
      </c>
      <c r="S217" s="19">
        <f>(((I217/60)/60)/24)+DATE(1970,1,1)</f>
        <v>42417.999305555553</v>
      </c>
    </row>
    <row r="218" spans="1:19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1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t="s">
        <v>8270</v>
      </c>
      <c r="P218" s="12">
        <f>ROUND(Table1[[#This Row],[pledged]]/Table1[[#This Row],[goal]],2)</f>
        <v>0.56000000000000005</v>
      </c>
      <c r="Q218" s="14">
        <f>IFERROR(Table1[[#This Row],[pledged]]/Table1[[#This Row],[backers_count]],0)</f>
        <v>331.53833333333336</v>
      </c>
      <c r="R218" s="19">
        <f>(((J218/60)/60)/24)+DATE(1970,1,1)</f>
        <v>42066.958761574075</v>
      </c>
      <c r="S218" s="19">
        <f>(((I218/60)/60)/24)+DATE(1970,1,1)</f>
        <v>42116.917094907403</v>
      </c>
    </row>
    <row r="219" spans="1:19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1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t="s">
        <v>8270</v>
      </c>
      <c r="P219" s="12">
        <f>ROUND(Table1[[#This Row],[pledged]]/Table1[[#This Row],[goal]],2)</f>
        <v>0.12</v>
      </c>
      <c r="Q219" s="14">
        <f>IFERROR(Table1[[#This Row],[pledged]]/Table1[[#This Row],[backers_count]],0)</f>
        <v>314.28947368421052</v>
      </c>
      <c r="R219" s="19">
        <f>(((J219/60)/60)/24)+DATE(1970,1,1)</f>
        <v>41970.64061342593</v>
      </c>
      <c r="S219" s="19">
        <f>(((I219/60)/60)/24)+DATE(1970,1,1)</f>
        <v>42001.64061342593</v>
      </c>
    </row>
    <row r="220" spans="1:19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1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t="s">
        <v>8270</v>
      </c>
      <c r="P220" s="12">
        <f>ROUND(Table1[[#This Row],[pledged]]/Table1[[#This Row],[goal]],2)</f>
        <v>0.02</v>
      </c>
      <c r="Q220" s="14">
        <f>IFERROR(Table1[[#This Row],[pledged]]/Table1[[#This Row],[backers_count]],0)</f>
        <v>100</v>
      </c>
      <c r="R220" s="19">
        <f>(((J220/60)/60)/24)+DATE(1970,1,1)</f>
        <v>42079.628344907411</v>
      </c>
      <c r="S220" s="19">
        <f>(((I220/60)/60)/24)+DATE(1970,1,1)</f>
        <v>42139.628344907411</v>
      </c>
    </row>
    <row r="221" spans="1:19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1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t="s">
        <v>8270</v>
      </c>
      <c r="P221" s="12">
        <f>ROUND(Table1[[#This Row],[pledged]]/Table1[[#This Row],[goal]],2)</f>
        <v>0.18</v>
      </c>
      <c r="Q221" s="14">
        <f>IFERROR(Table1[[#This Row],[pledged]]/Table1[[#This Row],[backers_count]],0)</f>
        <v>115.98684210526316</v>
      </c>
      <c r="R221" s="19">
        <f>(((J221/60)/60)/24)+DATE(1970,1,1)</f>
        <v>42429.326678240745</v>
      </c>
      <c r="S221" s="19">
        <f>(((I221/60)/60)/24)+DATE(1970,1,1)</f>
        <v>42461.290972222225</v>
      </c>
    </row>
    <row r="222" spans="1:19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1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t="s">
        <v>8270</v>
      </c>
      <c r="P222" s="12">
        <f>ROUND(Table1[[#This Row],[pledged]]/Table1[[#This Row],[goal]],2)</f>
        <v>0.01</v>
      </c>
      <c r="Q222" s="14">
        <f>IFERROR(Table1[[#This Row],[pledged]]/Table1[[#This Row],[backers_count]],0)</f>
        <v>120</v>
      </c>
      <c r="R222" s="19">
        <f>(((J222/60)/60)/24)+DATE(1970,1,1)</f>
        <v>42195.643865740742</v>
      </c>
      <c r="S222" s="19">
        <f>(((I222/60)/60)/24)+DATE(1970,1,1)</f>
        <v>42236.837499999994</v>
      </c>
    </row>
    <row r="223" spans="1:19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1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s">
        <v>8270</v>
      </c>
      <c r="P223" s="12">
        <f>ROUND(Table1[[#This Row],[pledged]]/Table1[[#This Row],[goal]],2)</f>
        <v>0</v>
      </c>
      <c r="Q223" s="14">
        <f>IFERROR(Table1[[#This Row],[pledged]]/Table1[[#This Row],[backers_count]],0)</f>
        <v>0</v>
      </c>
      <c r="R223" s="19">
        <f>(((J223/60)/60)/24)+DATE(1970,1,1)</f>
        <v>42031.837546296301</v>
      </c>
      <c r="S223" s="19">
        <f>(((I223/60)/60)/24)+DATE(1970,1,1)</f>
        <v>42091.79587962963</v>
      </c>
    </row>
    <row r="224" spans="1:19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1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t="s">
        <v>8270</v>
      </c>
      <c r="P224" s="12">
        <f>ROUND(Table1[[#This Row],[pledged]]/Table1[[#This Row],[goal]],2)</f>
        <v>0.13</v>
      </c>
      <c r="Q224" s="14">
        <f>IFERROR(Table1[[#This Row],[pledged]]/Table1[[#This Row],[backers_count]],0)</f>
        <v>65</v>
      </c>
      <c r="R224" s="19">
        <f>(((J224/60)/60)/24)+DATE(1970,1,1)</f>
        <v>42031.769884259258</v>
      </c>
      <c r="S224" s="19">
        <f>(((I224/60)/60)/24)+DATE(1970,1,1)</f>
        <v>42090.110416666663</v>
      </c>
    </row>
    <row r="225" spans="1:19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1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s">
        <v>8270</v>
      </c>
      <c r="P225" s="12">
        <f>ROUND(Table1[[#This Row],[pledged]]/Table1[[#This Row],[goal]],2)</f>
        <v>0</v>
      </c>
      <c r="Q225" s="14">
        <f>IFERROR(Table1[[#This Row],[pledged]]/Table1[[#This Row],[backers_count]],0)</f>
        <v>0</v>
      </c>
      <c r="R225" s="19">
        <f>(((J225/60)/60)/24)+DATE(1970,1,1)</f>
        <v>42482.048032407409</v>
      </c>
      <c r="S225" s="19">
        <f>(((I225/60)/60)/24)+DATE(1970,1,1)</f>
        <v>42512.045138888891</v>
      </c>
    </row>
    <row r="226" spans="1:19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1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s">
        <v>8270</v>
      </c>
      <c r="P226" s="12">
        <f>ROUND(Table1[[#This Row],[pledged]]/Table1[[#This Row],[goal]],2)</f>
        <v>0</v>
      </c>
      <c r="Q226" s="14">
        <f>IFERROR(Table1[[#This Row],[pledged]]/Table1[[#This Row],[backers_count]],0)</f>
        <v>0</v>
      </c>
      <c r="R226" s="19">
        <f>(((J226/60)/60)/24)+DATE(1970,1,1)</f>
        <v>42135.235254629632</v>
      </c>
      <c r="S226" s="19">
        <f>(((I226/60)/60)/24)+DATE(1970,1,1)</f>
        <v>42195.235254629632</v>
      </c>
    </row>
    <row r="227" spans="1:19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1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s">
        <v>8270</v>
      </c>
      <c r="P227" s="12">
        <f>ROUND(Table1[[#This Row],[pledged]]/Table1[[#This Row],[goal]],2)</f>
        <v>0</v>
      </c>
      <c r="Q227" s="14">
        <f>IFERROR(Table1[[#This Row],[pledged]]/Table1[[#This Row],[backers_count]],0)</f>
        <v>0</v>
      </c>
      <c r="R227" s="19">
        <f>(((J227/60)/60)/24)+DATE(1970,1,1)</f>
        <v>42438.961273148147</v>
      </c>
      <c r="S227" s="19">
        <f>(((I227/60)/60)/24)+DATE(1970,1,1)</f>
        <v>42468.919606481482</v>
      </c>
    </row>
    <row r="228" spans="1:19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1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t="s">
        <v>8270</v>
      </c>
      <c r="P228" s="12">
        <f>ROUND(Table1[[#This Row],[pledged]]/Table1[[#This Row],[goal]],2)</f>
        <v>0.01</v>
      </c>
      <c r="Q228" s="14">
        <f>IFERROR(Table1[[#This Row],[pledged]]/Table1[[#This Row],[backers_count]],0)</f>
        <v>125</v>
      </c>
      <c r="R228" s="19">
        <f>(((J228/60)/60)/24)+DATE(1970,1,1)</f>
        <v>42106.666018518517</v>
      </c>
      <c r="S228" s="19">
        <f>(((I228/60)/60)/24)+DATE(1970,1,1)</f>
        <v>42155.395138888889</v>
      </c>
    </row>
    <row r="229" spans="1:19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1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s">
        <v>8270</v>
      </c>
      <c r="P229" s="12">
        <f>ROUND(Table1[[#This Row],[pledged]]/Table1[[#This Row],[goal]],2)</f>
        <v>0</v>
      </c>
      <c r="Q229" s="14">
        <f>IFERROR(Table1[[#This Row],[pledged]]/Table1[[#This Row],[backers_count]],0)</f>
        <v>0</v>
      </c>
      <c r="R229" s="19">
        <f>(((J229/60)/60)/24)+DATE(1970,1,1)</f>
        <v>42164.893993055557</v>
      </c>
      <c r="S229" s="19">
        <f>(((I229/60)/60)/24)+DATE(1970,1,1)</f>
        <v>42194.893993055557</v>
      </c>
    </row>
    <row r="230" spans="1:19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1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s">
        <v>8270</v>
      </c>
      <c r="P230" s="12">
        <f>ROUND(Table1[[#This Row],[pledged]]/Table1[[#This Row],[goal]],2)</f>
        <v>0</v>
      </c>
      <c r="Q230" s="14">
        <f>IFERROR(Table1[[#This Row],[pledged]]/Table1[[#This Row],[backers_count]],0)</f>
        <v>0</v>
      </c>
      <c r="R230" s="19">
        <f>(((J230/60)/60)/24)+DATE(1970,1,1)</f>
        <v>42096.686400462961</v>
      </c>
      <c r="S230" s="19">
        <f>(((I230/60)/60)/24)+DATE(1970,1,1)</f>
        <v>42156.686400462961</v>
      </c>
    </row>
    <row r="231" spans="1:19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1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s">
        <v>8270</v>
      </c>
      <c r="P231" s="12">
        <f>ROUND(Table1[[#This Row],[pledged]]/Table1[[#This Row],[goal]],2)</f>
        <v>0</v>
      </c>
      <c r="Q231" s="14">
        <f>IFERROR(Table1[[#This Row],[pledged]]/Table1[[#This Row],[backers_count]],0)</f>
        <v>0</v>
      </c>
      <c r="R231" s="19">
        <f>(((J231/60)/60)/24)+DATE(1970,1,1)</f>
        <v>42383.933993055558</v>
      </c>
      <c r="S231" s="19">
        <f>(((I231/60)/60)/24)+DATE(1970,1,1)</f>
        <v>42413.933993055558</v>
      </c>
    </row>
    <row r="232" spans="1:19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1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">
        <v>8270</v>
      </c>
      <c r="P232" s="12">
        <f>ROUND(Table1[[#This Row],[pledged]]/Table1[[#This Row],[goal]],2)</f>
        <v>0</v>
      </c>
      <c r="Q232" s="14">
        <f>IFERROR(Table1[[#This Row],[pledged]]/Table1[[#This Row],[backers_count]],0)</f>
        <v>30</v>
      </c>
      <c r="R232" s="19">
        <f>(((J232/60)/60)/24)+DATE(1970,1,1)</f>
        <v>42129.777210648142</v>
      </c>
      <c r="S232" s="19">
        <f>(((I232/60)/60)/24)+DATE(1970,1,1)</f>
        <v>42159.777210648142</v>
      </c>
    </row>
    <row r="233" spans="1:19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1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s">
        <v>8270</v>
      </c>
      <c r="P233" s="12">
        <f>ROUND(Table1[[#This Row],[pledged]]/Table1[[#This Row],[goal]],2)</f>
        <v>0</v>
      </c>
      <c r="Q233" s="14">
        <f>IFERROR(Table1[[#This Row],[pledged]]/Table1[[#This Row],[backers_count]],0)</f>
        <v>0</v>
      </c>
      <c r="R233" s="19">
        <f>(((J233/60)/60)/24)+DATE(1970,1,1)</f>
        <v>42341.958923611113</v>
      </c>
      <c r="S233" s="19">
        <f>(((I233/60)/60)/24)+DATE(1970,1,1)</f>
        <v>42371.958923611113</v>
      </c>
    </row>
    <row r="234" spans="1:19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1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t="s">
        <v>8270</v>
      </c>
      <c r="P234" s="12">
        <f>ROUND(Table1[[#This Row],[pledged]]/Table1[[#This Row],[goal]],2)</f>
        <v>0.03</v>
      </c>
      <c r="Q234" s="14">
        <f>IFERROR(Table1[[#This Row],[pledged]]/Table1[[#This Row],[backers_count]],0)</f>
        <v>15.714285714285714</v>
      </c>
      <c r="R234" s="19">
        <f>(((J234/60)/60)/24)+DATE(1970,1,1)</f>
        <v>42032.82576388889</v>
      </c>
      <c r="S234" s="19">
        <f>(((I234/60)/60)/24)+DATE(1970,1,1)</f>
        <v>42062.82576388889</v>
      </c>
    </row>
    <row r="235" spans="1:19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1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s">
        <v>8270</v>
      </c>
      <c r="P235" s="12">
        <f>ROUND(Table1[[#This Row],[pledged]]/Table1[[#This Row],[goal]],2)</f>
        <v>0</v>
      </c>
      <c r="Q235" s="14">
        <f>IFERROR(Table1[[#This Row],[pledged]]/Table1[[#This Row],[backers_count]],0)</f>
        <v>0</v>
      </c>
      <c r="R235" s="19">
        <f>(((J235/60)/60)/24)+DATE(1970,1,1)</f>
        <v>42612.911712962959</v>
      </c>
      <c r="S235" s="19">
        <f>(((I235/60)/60)/24)+DATE(1970,1,1)</f>
        <v>42642.911712962959</v>
      </c>
    </row>
    <row r="236" spans="1:19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1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t="s">
        <v>8270</v>
      </c>
      <c r="P236" s="12">
        <f>ROUND(Table1[[#This Row],[pledged]]/Table1[[#This Row],[goal]],2)</f>
        <v>0.4</v>
      </c>
      <c r="Q236" s="14">
        <f>IFERROR(Table1[[#This Row],[pledged]]/Table1[[#This Row],[backers_count]],0)</f>
        <v>80.2</v>
      </c>
      <c r="R236" s="19">
        <f>(((J236/60)/60)/24)+DATE(1970,1,1)</f>
        <v>42136.035405092596</v>
      </c>
      <c r="S236" s="19">
        <f>(((I236/60)/60)/24)+DATE(1970,1,1)</f>
        <v>42176.035405092596</v>
      </c>
    </row>
    <row r="237" spans="1:19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1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s">
        <v>8270</v>
      </c>
      <c r="P237" s="12">
        <f>ROUND(Table1[[#This Row],[pledged]]/Table1[[#This Row],[goal]],2)</f>
        <v>0</v>
      </c>
      <c r="Q237" s="14">
        <f>IFERROR(Table1[[#This Row],[pledged]]/Table1[[#This Row],[backers_count]],0)</f>
        <v>0</v>
      </c>
      <c r="R237" s="19">
        <f>(((J237/60)/60)/24)+DATE(1970,1,1)</f>
        <v>42164.908530092594</v>
      </c>
      <c r="S237" s="19">
        <f>(((I237/60)/60)/24)+DATE(1970,1,1)</f>
        <v>42194.908530092594</v>
      </c>
    </row>
    <row r="238" spans="1:19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1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s">
        <v>8270</v>
      </c>
      <c r="P238" s="12">
        <f>ROUND(Table1[[#This Row],[pledged]]/Table1[[#This Row],[goal]],2)</f>
        <v>0</v>
      </c>
      <c r="Q238" s="14">
        <f>IFERROR(Table1[[#This Row],[pledged]]/Table1[[#This Row],[backers_count]],0)</f>
        <v>0</v>
      </c>
      <c r="R238" s="19">
        <f>(((J238/60)/60)/24)+DATE(1970,1,1)</f>
        <v>42321.08447916666</v>
      </c>
      <c r="S238" s="19">
        <f>(((I238/60)/60)/24)+DATE(1970,1,1)</f>
        <v>42374</v>
      </c>
    </row>
    <row r="239" spans="1:19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1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">
        <v>8270</v>
      </c>
      <c r="P239" s="12">
        <f>ROUND(Table1[[#This Row],[pledged]]/Table1[[#This Row],[goal]],2)</f>
        <v>0</v>
      </c>
      <c r="Q239" s="14">
        <f>IFERROR(Table1[[#This Row],[pledged]]/Table1[[#This Row],[backers_count]],0)</f>
        <v>50</v>
      </c>
      <c r="R239" s="19">
        <f>(((J239/60)/60)/24)+DATE(1970,1,1)</f>
        <v>42377.577187499999</v>
      </c>
      <c r="S239" s="19">
        <f>(((I239/60)/60)/24)+DATE(1970,1,1)</f>
        <v>42437.577187499999</v>
      </c>
    </row>
    <row r="240" spans="1:19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1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s">
        <v>8270</v>
      </c>
      <c r="P240" s="12">
        <f>ROUND(Table1[[#This Row],[pledged]]/Table1[[#This Row],[goal]],2)</f>
        <v>0</v>
      </c>
      <c r="Q240" s="14">
        <f>IFERROR(Table1[[#This Row],[pledged]]/Table1[[#This Row],[backers_count]],0)</f>
        <v>0</v>
      </c>
      <c r="R240" s="19">
        <f>(((J240/60)/60)/24)+DATE(1970,1,1)</f>
        <v>42713.962499999994</v>
      </c>
      <c r="S240" s="19">
        <f>(((I240/60)/60)/24)+DATE(1970,1,1)</f>
        <v>42734.375</v>
      </c>
    </row>
    <row r="241" spans="1:19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1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t="s">
        <v>8270</v>
      </c>
      <c r="P241" s="12">
        <f>ROUND(Table1[[#This Row],[pledged]]/Table1[[#This Row],[goal]],2)</f>
        <v>0.25</v>
      </c>
      <c r="Q241" s="14">
        <f>IFERROR(Table1[[#This Row],[pledged]]/Table1[[#This Row],[backers_count]],0)</f>
        <v>50</v>
      </c>
      <c r="R241" s="19">
        <f>(((J241/60)/60)/24)+DATE(1970,1,1)</f>
        <v>42297.110300925924</v>
      </c>
      <c r="S241" s="19">
        <f>(((I241/60)/60)/24)+DATE(1970,1,1)</f>
        <v>42316.5</v>
      </c>
    </row>
    <row r="242" spans="1:19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1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t="s">
        <v>8271</v>
      </c>
      <c r="P242" s="12">
        <f>ROUND(Table1[[#This Row],[pledged]]/Table1[[#This Row],[goal]],2)</f>
        <v>1.08</v>
      </c>
      <c r="Q242" s="14">
        <f>IFERROR(Table1[[#This Row],[pledged]]/Table1[[#This Row],[backers_count]],0)</f>
        <v>117.84759124087591</v>
      </c>
      <c r="R242" s="19">
        <f>(((J242/60)/60)/24)+DATE(1970,1,1)</f>
        <v>41354.708460648151</v>
      </c>
      <c r="S242" s="19">
        <f>(((I242/60)/60)/24)+DATE(1970,1,1)</f>
        <v>41399.708460648151</v>
      </c>
    </row>
    <row r="243" spans="1:19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1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t="s">
        <v>8271</v>
      </c>
      <c r="P243" s="12">
        <f>ROUND(Table1[[#This Row],[pledged]]/Table1[[#This Row],[goal]],2)</f>
        <v>1.1299999999999999</v>
      </c>
      <c r="Q243" s="14">
        <f>IFERROR(Table1[[#This Row],[pledged]]/Table1[[#This Row],[backers_count]],0)</f>
        <v>109.04255319148936</v>
      </c>
      <c r="R243" s="19">
        <f>(((J243/60)/60)/24)+DATE(1970,1,1)</f>
        <v>41949.697962962964</v>
      </c>
      <c r="S243" s="19">
        <f>(((I243/60)/60)/24)+DATE(1970,1,1)</f>
        <v>41994.697962962964</v>
      </c>
    </row>
    <row r="244" spans="1:19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1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t="s">
        <v>8271</v>
      </c>
      <c r="P244" s="12">
        <f>ROUND(Table1[[#This Row],[pledged]]/Table1[[#This Row],[goal]],2)</f>
        <v>1.1299999999999999</v>
      </c>
      <c r="Q244" s="14">
        <f>IFERROR(Table1[[#This Row],[pledged]]/Table1[[#This Row],[backers_count]],0)</f>
        <v>73.019801980198025</v>
      </c>
      <c r="R244" s="19">
        <f>(((J244/60)/60)/24)+DATE(1970,1,1)</f>
        <v>40862.492939814816</v>
      </c>
      <c r="S244" s="19">
        <f>(((I244/60)/60)/24)+DATE(1970,1,1)</f>
        <v>40897.492939814816</v>
      </c>
    </row>
    <row r="245" spans="1:19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1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t="s">
        <v>8271</v>
      </c>
      <c r="P245" s="12">
        <f>ROUND(Table1[[#This Row],[pledged]]/Table1[[#This Row],[goal]],2)</f>
        <v>1.03</v>
      </c>
      <c r="Q245" s="14">
        <f>IFERROR(Table1[[#This Row],[pledged]]/Table1[[#This Row],[backers_count]],0)</f>
        <v>78.195121951219505</v>
      </c>
      <c r="R245" s="19">
        <f>(((J245/60)/60)/24)+DATE(1970,1,1)</f>
        <v>41662.047500000001</v>
      </c>
      <c r="S245" s="19">
        <f>(((I245/60)/60)/24)+DATE(1970,1,1)</f>
        <v>41692.047500000001</v>
      </c>
    </row>
    <row r="246" spans="1:19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1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t="s">
        <v>8271</v>
      </c>
      <c r="P246" s="12">
        <f>ROUND(Table1[[#This Row],[pledged]]/Table1[[#This Row],[goal]],2)</f>
        <v>1.1399999999999999</v>
      </c>
      <c r="Q246" s="14">
        <f>IFERROR(Table1[[#This Row],[pledged]]/Table1[[#This Row],[backers_count]],0)</f>
        <v>47.398809523809526</v>
      </c>
      <c r="R246" s="19">
        <f>(((J246/60)/60)/24)+DATE(1970,1,1)</f>
        <v>40213.323599537034</v>
      </c>
      <c r="S246" s="19">
        <f>(((I246/60)/60)/24)+DATE(1970,1,1)</f>
        <v>40253.29583333333</v>
      </c>
    </row>
    <row r="247" spans="1:19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1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t="s">
        <v>8271</v>
      </c>
      <c r="P247" s="12">
        <f>ROUND(Table1[[#This Row],[pledged]]/Table1[[#This Row],[goal]],2)</f>
        <v>1.04</v>
      </c>
      <c r="Q247" s="14">
        <f>IFERROR(Table1[[#This Row],[pledged]]/Table1[[#This Row],[backers_count]],0)</f>
        <v>54.020833333333336</v>
      </c>
      <c r="R247" s="19">
        <f>(((J247/60)/60)/24)+DATE(1970,1,1)</f>
        <v>41107.053067129629</v>
      </c>
      <c r="S247" s="19">
        <f>(((I247/60)/60)/24)+DATE(1970,1,1)</f>
        <v>41137.053067129629</v>
      </c>
    </row>
    <row r="248" spans="1:19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1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t="s">
        <v>8271</v>
      </c>
      <c r="P248" s="12">
        <f>ROUND(Table1[[#This Row],[pledged]]/Table1[[#This Row],[goal]],2)</f>
        <v>3.05</v>
      </c>
      <c r="Q248" s="14">
        <f>IFERROR(Table1[[#This Row],[pledged]]/Table1[[#This Row],[backers_count]],0)</f>
        <v>68.488789237668158</v>
      </c>
      <c r="R248" s="19">
        <f>(((J248/60)/60)/24)+DATE(1970,1,1)</f>
        <v>40480.363483796296</v>
      </c>
      <c r="S248" s="19">
        <f>(((I248/60)/60)/24)+DATE(1970,1,1)</f>
        <v>40530.405150462961</v>
      </c>
    </row>
    <row r="249" spans="1:19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1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t="s">
        <v>8271</v>
      </c>
      <c r="P249" s="12">
        <f>ROUND(Table1[[#This Row],[pledged]]/Table1[[#This Row],[goal]],2)</f>
        <v>1.34</v>
      </c>
      <c r="Q249" s="14">
        <f>IFERROR(Table1[[#This Row],[pledged]]/Table1[[#This Row],[backers_count]],0)</f>
        <v>108.14516129032258</v>
      </c>
      <c r="R249" s="19">
        <f>(((J249/60)/60)/24)+DATE(1970,1,1)</f>
        <v>40430.604328703703</v>
      </c>
      <c r="S249" s="19">
        <f>(((I249/60)/60)/24)+DATE(1970,1,1)</f>
        <v>40467.152083333334</v>
      </c>
    </row>
    <row r="250" spans="1:19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1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t="s">
        <v>8271</v>
      </c>
      <c r="P250" s="12">
        <f>ROUND(Table1[[#This Row],[pledged]]/Table1[[#This Row],[goal]],2)</f>
        <v>1.01</v>
      </c>
      <c r="Q250" s="14">
        <f>IFERROR(Table1[[#This Row],[pledged]]/Table1[[#This Row],[backers_count]],0)</f>
        <v>589.95205479452056</v>
      </c>
      <c r="R250" s="19">
        <f>(((J250/60)/60)/24)+DATE(1970,1,1)</f>
        <v>40870.774409722224</v>
      </c>
      <c r="S250" s="19">
        <f>(((I250/60)/60)/24)+DATE(1970,1,1)</f>
        <v>40915.774409722224</v>
      </c>
    </row>
    <row r="251" spans="1:19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1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t="s">
        <v>8271</v>
      </c>
      <c r="P251" s="12">
        <f>ROUND(Table1[[#This Row],[pledged]]/Table1[[#This Row],[goal]],2)</f>
        <v>1.1299999999999999</v>
      </c>
      <c r="Q251" s="14">
        <f>IFERROR(Table1[[#This Row],[pledged]]/Table1[[#This Row],[backers_count]],0)</f>
        <v>48.051063829787232</v>
      </c>
      <c r="R251" s="19">
        <f>(((J251/60)/60)/24)+DATE(1970,1,1)</f>
        <v>40332.923842592594</v>
      </c>
      <c r="S251" s="19">
        <f>(((I251/60)/60)/24)+DATE(1970,1,1)</f>
        <v>40412.736111111109</v>
      </c>
    </row>
    <row r="252" spans="1:19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1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t="s">
        <v>8271</v>
      </c>
      <c r="P252" s="12">
        <f>ROUND(Table1[[#This Row],[pledged]]/Table1[[#This Row],[goal]],2)</f>
        <v>1.06</v>
      </c>
      <c r="Q252" s="14">
        <f>IFERROR(Table1[[#This Row],[pledged]]/Table1[[#This Row],[backers_count]],0)</f>
        <v>72.482837528604122</v>
      </c>
      <c r="R252" s="19">
        <f>(((J252/60)/60)/24)+DATE(1970,1,1)</f>
        <v>41401.565868055557</v>
      </c>
      <c r="S252" s="19">
        <f>(((I252/60)/60)/24)+DATE(1970,1,1)</f>
        <v>41431.565868055557</v>
      </c>
    </row>
    <row r="253" spans="1:19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1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t="s">
        <v>8271</v>
      </c>
      <c r="P253" s="12">
        <f>ROUND(Table1[[#This Row],[pledged]]/Table1[[#This Row],[goal]],2)</f>
        <v>1.26</v>
      </c>
      <c r="Q253" s="14">
        <f>IFERROR(Table1[[#This Row],[pledged]]/Table1[[#This Row],[backers_count]],0)</f>
        <v>57.077922077922075</v>
      </c>
      <c r="R253" s="19">
        <f>(((J253/60)/60)/24)+DATE(1970,1,1)</f>
        <v>41013.787569444445</v>
      </c>
      <c r="S253" s="19">
        <f>(((I253/60)/60)/24)+DATE(1970,1,1)</f>
        <v>41045.791666666664</v>
      </c>
    </row>
    <row r="254" spans="1:19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1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t="s">
        <v>8271</v>
      </c>
      <c r="P254" s="12">
        <f>ROUND(Table1[[#This Row],[pledged]]/Table1[[#This Row],[goal]],2)</f>
        <v>1.85</v>
      </c>
      <c r="Q254" s="14">
        <f>IFERROR(Table1[[#This Row],[pledged]]/Table1[[#This Row],[backers_count]],0)</f>
        <v>85.444444444444443</v>
      </c>
      <c r="R254" s="19">
        <f>(((J254/60)/60)/24)+DATE(1970,1,1)</f>
        <v>40266.662708333337</v>
      </c>
      <c r="S254" s="19">
        <f>(((I254/60)/60)/24)+DATE(1970,1,1)</f>
        <v>40330.165972222225</v>
      </c>
    </row>
    <row r="255" spans="1:19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1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t="s">
        <v>8271</v>
      </c>
      <c r="P255" s="12">
        <f>ROUND(Table1[[#This Row],[pledged]]/Table1[[#This Row],[goal]],2)</f>
        <v>1.01</v>
      </c>
      <c r="Q255" s="14">
        <f>IFERROR(Table1[[#This Row],[pledged]]/Table1[[#This Row],[backers_count]],0)</f>
        <v>215.85714285714286</v>
      </c>
      <c r="R255" s="19">
        <f>(((J255/60)/60)/24)+DATE(1970,1,1)</f>
        <v>40924.650868055556</v>
      </c>
      <c r="S255" s="19">
        <f>(((I255/60)/60)/24)+DATE(1970,1,1)</f>
        <v>40954.650868055556</v>
      </c>
    </row>
    <row r="256" spans="1:19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1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t="s">
        <v>8271</v>
      </c>
      <c r="P256" s="12">
        <f>ROUND(Table1[[#This Row],[pledged]]/Table1[[#This Row],[goal]],2)</f>
        <v>1.17</v>
      </c>
      <c r="Q256" s="14">
        <f>IFERROR(Table1[[#This Row],[pledged]]/Table1[[#This Row],[backers_count]],0)</f>
        <v>89.38643312101911</v>
      </c>
      <c r="R256" s="19">
        <f>(((J256/60)/60)/24)+DATE(1970,1,1)</f>
        <v>42263.952662037031</v>
      </c>
      <c r="S256" s="19">
        <f>(((I256/60)/60)/24)+DATE(1970,1,1)</f>
        <v>42294.083333333328</v>
      </c>
    </row>
    <row r="257" spans="1:19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1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t="s">
        <v>8271</v>
      </c>
      <c r="P257" s="12">
        <f>ROUND(Table1[[#This Row],[pledged]]/Table1[[#This Row],[goal]],2)</f>
        <v>1.07</v>
      </c>
      <c r="Q257" s="14">
        <f>IFERROR(Table1[[#This Row],[pledged]]/Table1[[#This Row],[backers_count]],0)</f>
        <v>45.418404255319146</v>
      </c>
      <c r="R257" s="19">
        <f>(((J257/60)/60)/24)+DATE(1970,1,1)</f>
        <v>40588.526412037041</v>
      </c>
      <c r="S257" s="19">
        <f>(((I257/60)/60)/24)+DATE(1970,1,1)</f>
        <v>40618.48474537037</v>
      </c>
    </row>
    <row r="258" spans="1:19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1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t="s">
        <v>8271</v>
      </c>
      <c r="P258" s="12">
        <f>ROUND(Table1[[#This Row],[pledged]]/Table1[[#This Row],[goal]],2)</f>
        <v>1.39</v>
      </c>
      <c r="Q258" s="14">
        <f>IFERROR(Table1[[#This Row],[pledged]]/Table1[[#This Row],[backers_count]],0)</f>
        <v>65.756363636363631</v>
      </c>
      <c r="R258" s="19">
        <f>(((J258/60)/60)/24)+DATE(1970,1,1)</f>
        <v>41319.769293981481</v>
      </c>
      <c r="S258" s="19">
        <f>(((I258/60)/60)/24)+DATE(1970,1,1)</f>
        <v>41349.769293981481</v>
      </c>
    </row>
    <row r="259" spans="1:19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1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t="s">
        <v>8271</v>
      </c>
      <c r="P259" s="12">
        <f>ROUND(Table1[[#This Row],[pledged]]/Table1[[#This Row],[goal]],2)</f>
        <v>1.07</v>
      </c>
      <c r="Q259" s="14">
        <f>IFERROR(Table1[[#This Row],[pledged]]/Table1[[#This Row],[backers_count]],0)</f>
        <v>66.70405357142856</v>
      </c>
      <c r="R259" s="19">
        <f>(((J259/60)/60)/24)+DATE(1970,1,1)</f>
        <v>42479.626875000002</v>
      </c>
      <c r="S259" s="19">
        <f>(((I259/60)/60)/24)+DATE(1970,1,1)</f>
        <v>42509.626875000002</v>
      </c>
    </row>
    <row r="260" spans="1:19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1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t="s">
        <v>8271</v>
      </c>
      <c r="P260" s="12">
        <f>ROUND(Table1[[#This Row],[pledged]]/Table1[[#This Row],[goal]],2)</f>
        <v>1.91</v>
      </c>
      <c r="Q260" s="14">
        <f>IFERROR(Table1[[#This Row],[pledged]]/Table1[[#This Row],[backers_count]],0)</f>
        <v>83.345930232558146</v>
      </c>
      <c r="R260" s="19">
        <f>(((J260/60)/60)/24)+DATE(1970,1,1)</f>
        <v>40682.051689814813</v>
      </c>
      <c r="S260" s="19">
        <f>(((I260/60)/60)/24)+DATE(1970,1,1)</f>
        <v>40712.051689814813</v>
      </c>
    </row>
    <row r="261" spans="1:19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1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t="s">
        <v>8271</v>
      </c>
      <c r="P261" s="12">
        <f>ROUND(Table1[[#This Row],[pledged]]/Table1[[#This Row],[goal]],2)</f>
        <v>1.32</v>
      </c>
      <c r="Q261" s="14">
        <f>IFERROR(Table1[[#This Row],[pledged]]/Table1[[#This Row],[backers_count]],0)</f>
        <v>105.04609341825902</v>
      </c>
      <c r="R261" s="19">
        <f>(((J261/60)/60)/24)+DATE(1970,1,1)</f>
        <v>42072.738067129627</v>
      </c>
      <c r="S261" s="19">
        <f>(((I261/60)/60)/24)+DATE(1970,1,1)</f>
        <v>42102.738067129627</v>
      </c>
    </row>
    <row r="262" spans="1:19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1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t="s">
        <v>8271</v>
      </c>
      <c r="P262" s="12">
        <f>ROUND(Table1[[#This Row],[pledged]]/Table1[[#This Row],[goal]],2)</f>
        <v>1.06</v>
      </c>
      <c r="Q262" s="14">
        <f>IFERROR(Table1[[#This Row],[pledged]]/Table1[[#This Row],[backers_count]],0)</f>
        <v>120.90909090909091</v>
      </c>
      <c r="R262" s="19">
        <f>(((J262/60)/60)/24)+DATE(1970,1,1)</f>
        <v>40330.755543981482</v>
      </c>
      <c r="S262" s="19">
        <f>(((I262/60)/60)/24)+DATE(1970,1,1)</f>
        <v>40376.415972222225</v>
      </c>
    </row>
    <row r="263" spans="1:19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1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t="s">
        <v>8271</v>
      </c>
      <c r="P263" s="12">
        <f>ROUND(Table1[[#This Row],[pledged]]/Table1[[#This Row],[goal]],2)</f>
        <v>1.07</v>
      </c>
      <c r="Q263" s="14">
        <f>IFERROR(Table1[[#This Row],[pledged]]/Table1[[#This Row],[backers_count]],0)</f>
        <v>97.63636363636364</v>
      </c>
      <c r="R263" s="19">
        <f>(((J263/60)/60)/24)+DATE(1970,1,1)</f>
        <v>41017.885462962964</v>
      </c>
      <c r="S263" s="19">
        <f>(((I263/60)/60)/24)+DATE(1970,1,1)</f>
        <v>41067.621527777781</v>
      </c>
    </row>
    <row r="264" spans="1:19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1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t="s">
        <v>8271</v>
      </c>
      <c r="P264" s="12">
        <f>ROUND(Table1[[#This Row],[pledged]]/Table1[[#This Row],[goal]],2)</f>
        <v>2.4</v>
      </c>
      <c r="Q264" s="14">
        <f>IFERROR(Table1[[#This Row],[pledged]]/Table1[[#This Row],[backers_count]],0)</f>
        <v>41.379310344827587</v>
      </c>
      <c r="R264" s="19">
        <f>(((J264/60)/60)/24)+DATE(1970,1,1)</f>
        <v>40555.24800925926</v>
      </c>
      <c r="S264" s="19">
        <f>(((I264/60)/60)/24)+DATE(1970,1,1)</f>
        <v>40600.24800925926</v>
      </c>
    </row>
    <row r="265" spans="1:19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1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t="s">
        <v>8271</v>
      </c>
      <c r="P265" s="12">
        <f>ROUND(Table1[[#This Row],[pledged]]/Table1[[#This Row],[goal]],2)</f>
        <v>1.18</v>
      </c>
      <c r="Q265" s="14">
        <f>IFERROR(Table1[[#This Row],[pledged]]/Table1[[#This Row],[backers_count]],0)</f>
        <v>30.654485981308412</v>
      </c>
      <c r="R265" s="19">
        <f>(((J265/60)/60)/24)+DATE(1970,1,1)</f>
        <v>41149.954791666663</v>
      </c>
      <c r="S265" s="19">
        <f>(((I265/60)/60)/24)+DATE(1970,1,1)</f>
        <v>41179.954791666663</v>
      </c>
    </row>
    <row r="266" spans="1:19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1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t="s">
        <v>8271</v>
      </c>
      <c r="P266" s="12">
        <f>ROUND(Table1[[#This Row],[pledged]]/Table1[[#This Row],[goal]],2)</f>
        <v>1.18</v>
      </c>
      <c r="Q266" s="14">
        <f>IFERROR(Table1[[#This Row],[pledged]]/Table1[[#This Row],[backers_count]],0)</f>
        <v>64.945054945054949</v>
      </c>
      <c r="R266" s="19">
        <f>(((J266/60)/60)/24)+DATE(1970,1,1)</f>
        <v>41010.620312500003</v>
      </c>
      <c r="S266" s="19">
        <f>(((I266/60)/60)/24)+DATE(1970,1,1)</f>
        <v>41040.620312500003</v>
      </c>
    </row>
    <row r="267" spans="1:19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1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t="s">
        <v>8271</v>
      </c>
      <c r="P267" s="12">
        <f>ROUND(Table1[[#This Row],[pledged]]/Table1[[#This Row],[goal]],2)</f>
        <v>1.1100000000000001</v>
      </c>
      <c r="Q267" s="14">
        <f>IFERROR(Table1[[#This Row],[pledged]]/Table1[[#This Row],[backers_count]],0)</f>
        <v>95.775862068965523</v>
      </c>
      <c r="R267" s="19">
        <f>(((J267/60)/60)/24)+DATE(1970,1,1)</f>
        <v>40267.245717592588</v>
      </c>
      <c r="S267" s="19">
        <f>(((I267/60)/60)/24)+DATE(1970,1,1)</f>
        <v>40308.844444444447</v>
      </c>
    </row>
    <row r="268" spans="1:19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1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t="s">
        <v>8271</v>
      </c>
      <c r="P268" s="12">
        <f>ROUND(Table1[[#This Row],[pledged]]/Table1[[#This Row],[goal]],2)</f>
        <v>1.46</v>
      </c>
      <c r="Q268" s="14">
        <f>IFERROR(Table1[[#This Row],[pledged]]/Table1[[#This Row],[backers_count]],0)</f>
        <v>40.416666666666664</v>
      </c>
      <c r="R268" s="19">
        <f>(((J268/60)/60)/24)+DATE(1970,1,1)</f>
        <v>40205.174849537041</v>
      </c>
      <c r="S268" s="19">
        <f>(((I268/60)/60)/24)+DATE(1970,1,1)</f>
        <v>40291.160416666666</v>
      </c>
    </row>
    <row r="269" spans="1:19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1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t="s">
        <v>8271</v>
      </c>
      <c r="P269" s="12">
        <f>ROUND(Table1[[#This Row],[pledged]]/Table1[[#This Row],[goal]],2)</f>
        <v>1.32</v>
      </c>
      <c r="Q269" s="14">
        <f>IFERROR(Table1[[#This Row],[pledged]]/Table1[[#This Row],[backers_count]],0)</f>
        <v>78.578424242424248</v>
      </c>
      <c r="R269" s="19">
        <f>(((J269/60)/60)/24)+DATE(1970,1,1)</f>
        <v>41785.452534722222</v>
      </c>
      <c r="S269" s="19">
        <f>(((I269/60)/60)/24)+DATE(1970,1,1)</f>
        <v>41815.452534722222</v>
      </c>
    </row>
    <row r="270" spans="1:19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1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t="s">
        <v>8271</v>
      </c>
      <c r="P270" s="12">
        <f>ROUND(Table1[[#This Row],[pledged]]/Table1[[#This Row],[goal]],2)</f>
        <v>1.1100000000000001</v>
      </c>
      <c r="Q270" s="14">
        <f>IFERROR(Table1[[#This Row],[pledged]]/Table1[[#This Row],[backers_count]],0)</f>
        <v>50.18018018018018</v>
      </c>
      <c r="R270" s="19">
        <f>(((J270/60)/60)/24)+DATE(1970,1,1)</f>
        <v>40809.15252314815</v>
      </c>
      <c r="S270" s="19">
        <f>(((I270/60)/60)/24)+DATE(1970,1,1)</f>
        <v>40854.194189814814</v>
      </c>
    </row>
    <row r="271" spans="1:19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1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t="s">
        <v>8271</v>
      </c>
      <c r="P271" s="12">
        <f>ROUND(Table1[[#This Row],[pledged]]/Table1[[#This Row],[goal]],2)</f>
        <v>1.47</v>
      </c>
      <c r="Q271" s="14">
        <f>IFERROR(Table1[[#This Row],[pledged]]/Table1[[#This Row],[backers_count]],0)</f>
        <v>92.251735588972423</v>
      </c>
      <c r="R271" s="19">
        <f>(((J271/60)/60)/24)+DATE(1970,1,1)</f>
        <v>42758.197013888886</v>
      </c>
      <c r="S271" s="19">
        <f>(((I271/60)/60)/24)+DATE(1970,1,1)</f>
        <v>42788.197013888886</v>
      </c>
    </row>
    <row r="272" spans="1:19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1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t="s">
        <v>8271</v>
      </c>
      <c r="P272" s="12">
        <f>ROUND(Table1[[#This Row],[pledged]]/Table1[[#This Row],[goal]],2)</f>
        <v>1.53</v>
      </c>
      <c r="Q272" s="14">
        <f>IFERROR(Table1[[#This Row],[pledged]]/Table1[[#This Row],[backers_count]],0)</f>
        <v>57.540983606557376</v>
      </c>
      <c r="R272" s="19">
        <f>(((J272/60)/60)/24)+DATE(1970,1,1)</f>
        <v>40637.866550925923</v>
      </c>
      <c r="S272" s="19">
        <f>(((I272/60)/60)/24)+DATE(1970,1,1)</f>
        <v>40688.166666666664</v>
      </c>
    </row>
    <row r="273" spans="1:19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1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t="s">
        <v>8271</v>
      </c>
      <c r="P273" s="12">
        <f>ROUND(Table1[[#This Row],[pledged]]/Table1[[#This Row],[goal]],2)</f>
        <v>1.05</v>
      </c>
      <c r="Q273" s="14">
        <f>IFERROR(Table1[[#This Row],[pledged]]/Table1[[#This Row],[backers_count]],0)</f>
        <v>109.42160278745645</v>
      </c>
      <c r="R273" s="19">
        <f>(((J273/60)/60)/24)+DATE(1970,1,1)</f>
        <v>41612.10024305556</v>
      </c>
      <c r="S273" s="19">
        <f>(((I273/60)/60)/24)+DATE(1970,1,1)</f>
        <v>41641.333333333336</v>
      </c>
    </row>
    <row r="274" spans="1:19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1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t="s">
        <v>8271</v>
      </c>
      <c r="P274" s="12">
        <f>ROUND(Table1[[#This Row],[pledged]]/Table1[[#This Row],[goal]],2)</f>
        <v>1.77</v>
      </c>
      <c r="Q274" s="14">
        <f>IFERROR(Table1[[#This Row],[pledged]]/Table1[[#This Row],[backers_count]],0)</f>
        <v>81.892461538461546</v>
      </c>
      <c r="R274" s="19">
        <f>(((J274/60)/60)/24)+DATE(1970,1,1)</f>
        <v>40235.900358796294</v>
      </c>
      <c r="S274" s="19">
        <f>(((I274/60)/60)/24)+DATE(1970,1,1)</f>
        <v>40296.78402777778</v>
      </c>
    </row>
    <row r="275" spans="1:19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1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t="s">
        <v>8271</v>
      </c>
      <c r="P275" s="12">
        <f>ROUND(Table1[[#This Row],[pledged]]/Table1[[#This Row],[goal]],2)</f>
        <v>1.08</v>
      </c>
      <c r="Q275" s="14">
        <f>IFERROR(Table1[[#This Row],[pledged]]/Table1[[#This Row],[backers_count]],0)</f>
        <v>45.667711864406776</v>
      </c>
      <c r="R275" s="19">
        <f>(((J275/60)/60)/24)+DATE(1970,1,1)</f>
        <v>40697.498449074075</v>
      </c>
      <c r="S275" s="19">
        <f>(((I275/60)/60)/24)+DATE(1970,1,1)</f>
        <v>40727.498449074075</v>
      </c>
    </row>
    <row r="276" spans="1:19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1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t="s">
        <v>8271</v>
      </c>
      <c r="P276" s="12">
        <f>ROUND(Table1[[#This Row],[pledged]]/Table1[[#This Row],[goal]],2)</f>
        <v>1.56</v>
      </c>
      <c r="Q276" s="14">
        <f>IFERROR(Table1[[#This Row],[pledged]]/Table1[[#This Row],[backers_count]],0)</f>
        <v>55.221238938053098</v>
      </c>
      <c r="R276" s="19">
        <f>(((J276/60)/60)/24)+DATE(1970,1,1)</f>
        <v>40969.912372685183</v>
      </c>
      <c r="S276" s="19">
        <f>(((I276/60)/60)/24)+DATE(1970,1,1)</f>
        <v>41004.290972222225</v>
      </c>
    </row>
    <row r="277" spans="1:19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1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t="s">
        <v>8271</v>
      </c>
      <c r="P277" s="12">
        <f>ROUND(Table1[[#This Row],[pledged]]/Table1[[#This Row],[goal]],2)</f>
        <v>1.08</v>
      </c>
      <c r="Q277" s="14">
        <f>IFERROR(Table1[[#This Row],[pledged]]/Table1[[#This Row],[backers_count]],0)</f>
        <v>65.298192771084331</v>
      </c>
      <c r="R277" s="19">
        <f>(((J277/60)/60)/24)+DATE(1970,1,1)</f>
        <v>41193.032013888893</v>
      </c>
      <c r="S277" s="19">
        <f>(((I277/60)/60)/24)+DATE(1970,1,1)</f>
        <v>41223.073680555557</v>
      </c>
    </row>
    <row r="278" spans="1:19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1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t="s">
        <v>8271</v>
      </c>
      <c r="P278" s="12">
        <f>ROUND(Table1[[#This Row],[pledged]]/Table1[[#This Row],[goal]],2)</f>
        <v>1.48</v>
      </c>
      <c r="Q278" s="14">
        <f>IFERROR(Table1[[#This Row],[pledged]]/Table1[[#This Row],[backers_count]],0)</f>
        <v>95.225806451612897</v>
      </c>
      <c r="R278" s="19">
        <f>(((J278/60)/60)/24)+DATE(1970,1,1)</f>
        <v>40967.081874999996</v>
      </c>
      <c r="S278" s="19">
        <f>(((I278/60)/60)/24)+DATE(1970,1,1)</f>
        <v>41027.040208333332</v>
      </c>
    </row>
    <row r="279" spans="1:19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1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t="s">
        <v>8271</v>
      </c>
      <c r="P279" s="12">
        <f>ROUND(Table1[[#This Row],[pledged]]/Table1[[#This Row],[goal]],2)</f>
        <v>1.1000000000000001</v>
      </c>
      <c r="Q279" s="14">
        <f>IFERROR(Table1[[#This Row],[pledged]]/Table1[[#This Row],[backers_count]],0)</f>
        <v>75.444794952681391</v>
      </c>
      <c r="R279" s="19">
        <f>(((J279/60)/60)/24)+DATE(1970,1,1)</f>
        <v>42117.891423611116</v>
      </c>
      <c r="S279" s="19">
        <f>(((I279/60)/60)/24)+DATE(1970,1,1)</f>
        <v>42147.891423611116</v>
      </c>
    </row>
    <row r="280" spans="1:19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1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t="s">
        <v>8271</v>
      </c>
      <c r="P280" s="12">
        <f>ROUND(Table1[[#This Row],[pledged]]/Table1[[#This Row],[goal]],2)</f>
        <v>1.5</v>
      </c>
      <c r="Q280" s="14">
        <f>IFERROR(Table1[[#This Row],[pledged]]/Table1[[#This Row],[backers_count]],0)</f>
        <v>97.816867469879512</v>
      </c>
      <c r="R280" s="19">
        <f>(((J280/60)/60)/24)+DATE(1970,1,1)</f>
        <v>41164.040960648148</v>
      </c>
      <c r="S280" s="19">
        <f>(((I280/60)/60)/24)+DATE(1970,1,1)</f>
        <v>41194.040960648148</v>
      </c>
    </row>
    <row r="281" spans="1:19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1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t="s">
        <v>8271</v>
      </c>
      <c r="P281" s="12">
        <f>ROUND(Table1[[#This Row],[pledged]]/Table1[[#This Row],[goal]],2)</f>
        <v>1.57</v>
      </c>
      <c r="Q281" s="14">
        <f>IFERROR(Table1[[#This Row],[pledged]]/Table1[[#This Row],[backers_count]],0)</f>
        <v>87.685606557377056</v>
      </c>
      <c r="R281" s="19">
        <f>(((J281/60)/60)/24)+DATE(1970,1,1)</f>
        <v>42759.244166666671</v>
      </c>
      <c r="S281" s="19">
        <f>(((I281/60)/60)/24)+DATE(1970,1,1)</f>
        <v>42793.084027777775</v>
      </c>
    </row>
    <row r="282" spans="1:19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1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t="s">
        <v>8271</v>
      </c>
      <c r="P282" s="12">
        <f>ROUND(Table1[[#This Row],[pledged]]/Table1[[#This Row],[goal]],2)</f>
        <v>1.56</v>
      </c>
      <c r="Q282" s="14">
        <f>IFERROR(Table1[[#This Row],[pledged]]/Table1[[#This Row],[backers_count]],0)</f>
        <v>54.748948106591868</v>
      </c>
      <c r="R282" s="19">
        <f>(((J282/60)/60)/24)+DATE(1970,1,1)</f>
        <v>41744.590682870366</v>
      </c>
      <c r="S282" s="19">
        <f>(((I282/60)/60)/24)+DATE(1970,1,1)</f>
        <v>41789.590682870366</v>
      </c>
    </row>
    <row r="283" spans="1:19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1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t="s">
        <v>8271</v>
      </c>
      <c r="P283" s="12">
        <f>ROUND(Table1[[#This Row],[pledged]]/Table1[[#This Row],[goal]],2)</f>
        <v>1.21</v>
      </c>
      <c r="Q283" s="14">
        <f>IFERROR(Table1[[#This Row],[pledged]]/Table1[[#This Row],[backers_count]],0)</f>
        <v>83.953417721518989</v>
      </c>
      <c r="R283" s="19">
        <f>(((J283/60)/60)/24)+DATE(1970,1,1)</f>
        <v>39950.163344907407</v>
      </c>
      <c r="S283" s="19">
        <f>(((I283/60)/60)/24)+DATE(1970,1,1)</f>
        <v>40035.80972222222</v>
      </c>
    </row>
    <row r="284" spans="1:19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1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t="s">
        <v>8271</v>
      </c>
      <c r="P284" s="12">
        <f>ROUND(Table1[[#This Row],[pledged]]/Table1[[#This Row],[goal]],2)</f>
        <v>1.01</v>
      </c>
      <c r="Q284" s="14">
        <f>IFERROR(Table1[[#This Row],[pledged]]/Table1[[#This Row],[backers_count]],0)</f>
        <v>254.38547486033519</v>
      </c>
      <c r="R284" s="19">
        <f>(((J284/60)/60)/24)+DATE(1970,1,1)</f>
        <v>40194.920046296298</v>
      </c>
      <c r="S284" s="19">
        <f>(((I284/60)/60)/24)+DATE(1970,1,1)</f>
        <v>40231.916666666664</v>
      </c>
    </row>
    <row r="285" spans="1:19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1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t="s">
        <v>8271</v>
      </c>
      <c r="P285" s="12">
        <f>ROUND(Table1[[#This Row],[pledged]]/Table1[[#This Row],[goal]],2)</f>
        <v>1.1399999999999999</v>
      </c>
      <c r="Q285" s="14">
        <f>IFERROR(Table1[[#This Row],[pledged]]/Table1[[#This Row],[backers_count]],0)</f>
        <v>101.8269801980198</v>
      </c>
      <c r="R285" s="19">
        <f>(((J285/60)/60)/24)+DATE(1970,1,1)</f>
        <v>40675.71</v>
      </c>
      <c r="S285" s="19">
        <f>(((I285/60)/60)/24)+DATE(1970,1,1)</f>
        <v>40695.207638888889</v>
      </c>
    </row>
    <row r="286" spans="1:19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1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t="s">
        <v>8271</v>
      </c>
      <c r="P286" s="12">
        <f>ROUND(Table1[[#This Row],[pledged]]/Table1[[#This Row],[goal]],2)</f>
        <v>1.05</v>
      </c>
      <c r="Q286" s="14">
        <f>IFERROR(Table1[[#This Row],[pledged]]/Table1[[#This Row],[backers_count]],0)</f>
        <v>55.066394736842106</v>
      </c>
      <c r="R286" s="19">
        <f>(((J286/60)/60)/24)+DATE(1970,1,1)</f>
        <v>40904.738194444442</v>
      </c>
      <c r="S286" s="19">
        <f>(((I286/60)/60)/24)+DATE(1970,1,1)</f>
        <v>40929.738194444442</v>
      </c>
    </row>
    <row r="287" spans="1:19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1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t="s">
        <v>8271</v>
      </c>
      <c r="P287" s="12">
        <f>ROUND(Table1[[#This Row],[pledged]]/Table1[[#This Row],[goal]],2)</f>
        <v>2.29</v>
      </c>
      <c r="Q287" s="14">
        <f>IFERROR(Table1[[#This Row],[pledged]]/Table1[[#This Row],[backers_count]],0)</f>
        <v>56.901438721136763</v>
      </c>
      <c r="R287" s="19">
        <f>(((J287/60)/60)/24)+DATE(1970,1,1)</f>
        <v>41506.756111111114</v>
      </c>
      <c r="S287" s="19">
        <f>(((I287/60)/60)/24)+DATE(1970,1,1)</f>
        <v>41536.756111111114</v>
      </c>
    </row>
    <row r="288" spans="1:19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1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t="s">
        <v>8271</v>
      </c>
      <c r="P288" s="12">
        <f>ROUND(Table1[[#This Row],[pledged]]/Table1[[#This Row],[goal]],2)</f>
        <v>1.0900000000000001</v>
      </c>
      <c r="Q288" s="14">
        <f>IFERROR(Table1[[#This Row],[pledged]]/Table1[[#This Row],[backers_count]],0)</f>
        <v>121.28148148148148</v>
      </c>
      <c r="R288" s="19">
        <f>(((J288/60)/60)/24)+DATE(1970,1,1)</f>
        <v>41313.816249999996</v>
      </c>
      <c r="S288" s="19">
        <f>(((I288/60)/60)/24)+DATE(1970,1,1)</f>
        <v>41358.774583333332</v>
      </c>
    </row>
    <row r="289" spans="1:19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1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t="s">
        <v>8271</v>
      </c>
      <c r="P289" s="12">
        <f>ROUND(Table1[[#This Row],[pledged]]/Table1[[#This Row],[goal]],2)</f>
        <v>1.76</v>
      </c>
      <c r="Q289" s="14">
        <f>IFERROR(Table1[[#This Row],[pledged]]/Table1[[#This Row],[backers_count]],0)</f>
        <v>91.189655172413794</v>
      </c>
      <c r="R289" s="19">
        <f>(((J289/60)/60)/24)+DATE(1970,1,1)</f>
        <v>41184.277986111112</v>
      </c>
      <c r="S289" s="19">
        <f>(((I289/60)/60)/24)+DATE(1970,1,1)</f>
        <v>41215.166666666664</v>
      </c>
    </row>
    <row r="290" spans="1:19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1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t="s">
        <v>8271</v>
      </c>
      <c r="P290" s="12">
        <f>ROUND(Table1[[#This Row],[pledged]]/Table1[[#This Row],[goal]],2)</f>
        <v>1.03</v>
      </c>
      <c r="Q290" s="14">
        <f>IFERROR(Table1[[#This Row],[pledged]]/Table1[[#This Row],[backers_count]],0)</f>
        <v>115.44812080536913</v>
      </c>
      <c r="R290" s="19">
        <f>(((J290/60)/60)/24)+DATE(1970,1,1)</f>
        <v>41051.168900462959</v>
      </c>
      <c r="S290" s="19">
        <f>(((I290/60)/60)/24)+DATE(1970,1,1)</f>
        <v>41086.168900462959</v>
      </c>
    </row>
    <row r="291" spans="1:19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1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t="s">
        <v>8271</v>
      </c>
      <c r="P291" s="12">
        <f>ROUND(Table1[[#This Row],[pledged]]/Table1[[#This Row],[goal]],2)</f>
        <v>1.05</v>
      </c>
      <c r="Q291" s="14">
        <f>IFERROR(Table1[[#This Row],[pledged]]/Table1[[#This Row],[backers_count]],0)</f>
        <v>67.771551724137936</v>
      </c>
      <c r="R291" s="19">
        <f>(((J291/60)/60)/24)+DATE(1970,1,1)</f>
        <v>41550.456412037034</v>
      </c>
      <c r="S291" s="19">
        <f>(((I291/60)/60)/24)+DATE(1970,1,1)</f>
        <v>41580.456412037034</v>
      </c>
    </row>
    <row r="292" spans="1:19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1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t="s">
        <v>8271</v>
      </c>
      <c r="P292" s="12">
        <f>ROUND(Table1[[#This Row],[pledged]]/Table1[[#This Row],[goal]],2)</f>
        <v>1.07</v>
      </c>
      <c r="Q292" s="14">
        <f>IFERROR(Table1[[#This Row],[pledged]]/Table1[[#This Row],[backers_count]],0)</f>
        <v>28.576190476190476</v>
      </c>
      <c r="R292" s="19">
        <f>(((J292/60)/60)/24)+DATE(1970,1,1)</f>
        <v>40526.36917824074</v>
      </c>
      <c r="S292" s="19">
        <f>(((I292/60)/60)/24)+DATE(1970,1,1)</f>
        <v>40576.332638888889</v>
      </c>
    </row>
    <row r="293" spans="1:19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1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t="s">
        <v>8271</v>
      </c>
      <c r="P293" s="12">
        <f>ROUND(Table1[[#This Row],[pledged]]/Table1[[#This Row],[goal]],2)</f>
        <v>1.2</v>
      </c>
      <c r="Q293" s="14">
        <f>IFERROR(Table1[[#This Row],[pledged]]/Table1[[#This Row],[backers_count]],0)</f>
        <v>46.8828125</v>
      </c>
      <c r="R293" s="19">
        <f>(((J293/60)/60)/24)+DATE(1970,1,1)</f>
        <v>41376.769050925926</v>
      </c>
      <c r="S293" s="19">
        <f>(((I293/60)/60)/24)+DATE(1970,1,1)</f>
        <v>41395.000694444447</v>
      </c>
    </row>
    <row r="294" spans="1:19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1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t="s">
        <v>8271</v>
      </c>
      <c r="P294" s="12">
        <f>ROUND(Table1[[#This Row],[pledged]]/Table1[[#This Row],[goal]],2)</f>
        <v>1.02</v>
      </c>
      <c r="Q294" s="14">
        <f>IFERROR(Table1[[#This Row],[pledged]]/Table1[[#This Row],[backers_count]],0)</f>
        <v>154.42231237322514</v>
      </c>
      <c r="R294" s="19">
        <f>(((J294/60)/60)/24)+DATE(1970,1,1)</f>
        <v>40812.803229166668</v>
      </c>
      <c r="S294" s="19">
        <f>(((I294/60)/60)/24)+DATE(1970,1,1)</f>
        <v>40845.165972222225</v>
      </c>
    </row>
    <row r="295" spans="1:19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1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t="s">
        <v>8271</v>
      </c>
      <c r="P295" s="12">
        <f>ROUND(Table1[[#This Row],[pledged]]/Table1[[#This Row],[goal]],2)</f>
        <v>1.01</v>
      </c>
      <c r="Q295" s="14">
        <f>IFERROR(Table1[[#This Row],[pledged]]/Table1[[#This Row],[backers_count]],0)</f>
        <v>201.22137404580153</v>
      </c>
      <c r="R295" s="19">
        <f>(((J295/60)/60)/24)+DATE(1970,1,1)</f>
        <v>41719.667986111112</v>
      </c>
      <c r="S295" s="19">
        <f>(((I295/60)/60)/24)+DATE(1970,1,1)</f>
        <v>41749.667986111112</v>
      </c>
    </row>
    <row r="296" spans="1:19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1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t="s">
        <v>8271</v>
      </c>
      <c r="P296" s="12">
        <f>ROUND(Table1[[#This Row],[pledged]]/Table1[[#This Row],[goal]],2)</f>
        <v>1</v>
      </c>
      <c r="Q296" s="14">
        <f>IFERROR(Table1[[#This Row],[pledged]]/Table1[[#This Row],[backers_count]],0)</f>
        <v>100</v>
      </c>
      <c r="R296" s="19">
        <f>(((J296/60)/60)/24)+DATE(1970,1,1)</f>
        <v>40343.084421296298</v>
      </c>
      <c r="S296" s="19">
        <f>(((I296/60)/60)/24)+DATE(1970,1,1)</f>
        <v>40378.666666666664</v>
      </c>
    </row>
    <row r="297" spans="1:19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1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t="s">
        <v>8271</v>
      </c>
      <c r="P297" s="12">
        <f>ROUND(Table1[[#This Row],[pledged]]/Table1[[#This Row],[goal]],2)</f>
        <v>1.33</v>
      </c>
      <c r="Q297" s="14">
        <f>IFERROR(Table1[[#This Row],[pledged]]/Table1[[#This Row],[backers_count]],0)</f>
        <v>100.08204511278196</v>
      </c>
      <c r="R297" s="19">
        <f>(((J297/60)/60)/24)+DATE(1970,1,1)</f>
        <v>41519.004733796297</v>
      </c>
      <c r="S297" s="19">
        <f>(((I297/60)/60)/24)+DATE(1970,1,1)</f>
        <v>41579</v>
      </c>
    </row>
    <row r="298" spans="1:19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1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t="s">
        <v>8271</v>
      </c>
      <c r="P298" s="12">
        <f>ROUND(Table1[[#This Row],[pledged]]/Table1[[#This Row],[goal]],2)</f>
        <v>1.19</v>
      </c>
      <c r="Q298" s="14">
        <f>IFERROR(Table1[[#This Row],[pledged]]/Table1[[#This Row],[backers_count]],0)</f>
        <v>230.08953488372092</v>
      </c>
      <c r="R298" s="19">
        <f>(((J298/60)/60)/24)+DATE(1970,1,1)</f>
        <v>41134.475497685184</v>
      </c>
      <c r="S298" s="19">
        <f>(((I298/60)/60)/24)+DATE(1970,1,1)</f>
        <v>41159.475497685184</v>
      </c>
    </row>
    <row r="299" spans="1:19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1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t="s">
        <v>8271</v>
      </c>
      <c r="P299" s="12">
        <f>ROUND(Table1[[#This Row],[pledged]]/Table1[[#This Row],[goal]],2)</f>
        <v>1.01</v>
      </c>
      <c r="Q299" s="14">
        <f>IFERROR(Table1[[#This Row],[pledged]]/Table1[[#This Row],[backers_count]],0)</f>
        <v>141.74647887323943</v>
      </c>
      <c r="R299" s="19">
        <f>(((J299/60)/60)/24)+DATE(1970,1,1)</f>
        <v>42089.72802083334</v>
      </c>
      <c r="S299" s="19">
        <f>(((I299/60)/60)/24)+DATE(1970,1,1)</f>
        <v>42125.165972222225</v>
      </c>
    </row>
    <row r="300" spans="1:19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1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t="s">
        <v>8271</v>
      </c>
      <c r="P300" s="12">
        <f>ROUND(Table1[[#This Row],[pledged]]/Table1[[#This Row],[goal]],2)</f>
        <v>1.0900000000000001</v>
      </c>
      <c r="Q300" s="14">
        <f>IFERROR(Table1[[#This Row],[pledged]]/Table1[[#This Row],[backers_count]],0)</f>
        <v>56.344351395730705</v>
      </c>
      <c r="R300" s="19">
        <f>(((J300/60)/60)/24)+DATE(1970,1,1)</f>
        <v>41709.463518518518</v>
      </c>
      <c r="S300" s="19">
        <f>(((I300/60)/60)/24)+DATE(1970,1,1)</f>
        <v>41768.875</v>
      </c>
    </row>
    <row r="301" spans="1:19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1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t="s">
        <v>8271</v>
      </c>
      <c r="P301" s="12">
        <f>ROUND(Table1[[#This Row],[pledged]]/Table1[[#This Row],[goal]],2)</f>
        <v>1.79</v>
      </c>
      <c r="Q301" s="14">
        <f>IFERROR(Table1[[#This Row],[pledged]]/Table1[[#This Row],[backers_count]],0)</f>
        <v>73.341188524590166</v>
      </c>
      <c r="R301" s="19">
        <f>(((J301/60)/60)/24)+DATE(1970,1,1)</f>
        <v>40469.225231481483</v>
      </c>
      <c r="S301" s="19">
        <f>(((I301/60)/60)/24)+DATE(1970,1,1)</f>
        <v>40499.266898148147</v>
      </c>
    </row>
    <row r="302" spans="1:19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1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t="s">
        <v>8271</v>
      </c>
      <c r="P302" s="12">
        <f>ROUND(Table1[[#This Row],[pledged]]/Table1[[#This Row],[goal]],2)</f>
        <v>1.02</v>
      </c>
      <c r="Q302" s="14">
        <f>IFERROR(Table1[[#This Row],[pledged]]/Table1[[#This Row],[backers_count]],0)</f>
        <v>85.337785234899329</v>
      </c>
      <c r="R302" s="19">
        <f>(((J302/60)/60)/24)+DATE(1970,1,1)</f>
        <v>40626.959930555553</v>
      </c>
      <c r="S302" s="19">
        <f>(((I302/60)/60)/24)+DATE(1970,1,1)</f>
        <v>40657.959930555553</v>
      </c>
    </row>
    <row r="303" spans="1:19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1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t="s">
        <v>8271</v>
      </c>
      <c r="P303" s="12">
        <f>ROUND(Table1[[#This Row],[pledged]]/Table1[[#This Row],[goal]],2)</f>
        <v>1.19</v>
      </c>
      <c r="Q303" s="14">
        <f>IFERROR(Table1[[#This Row],[pledged]]/Table1[[#This Row],[backers_count]],0)</f>
        <v>61.496215139442228</v>
      </c>
      <c r="R303" s="19">
        <f>(((J303/60)/60)/24)+DATE(1970,1,1)</f>
        <v>41312.737673611111</v>
      </c>
      <c r="S303" s="19">
        <f>(((I303/60)/60)/24)+DATE(1970,1,1)</f>
        <v>41352.696006944447</v>
      </c>
    </row>
    <row r="304" spans="1:19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1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t="s">
        <v>8271</v>
      </c>
      <c r="P304" s="12">
        <f>ROUND(Table1[[#This Row],[pledged]]/Table1[[#This Row],[goal]],2)</f>
        <v>1</v>
      </c>
      <c r="Q304" s="14">
        <f>IFERROR(Table1[[#This Row],[pledged]]/Table1[[#This Row],[backers_count]],0)</f>
        <v>93.018518518518519</v>
      </c>
      <c r="R304" s="19">
        <f>(((J304/60)/60)/24)+DATE(1970,1,1)</f>
        <v>40933.856921296298</v>
      </c>
      <c r="S304" s="19">
        <f>(((I304/60)/60)/24)+DATE(1970,1,1)</f>
        <v>40963.856921296298</v>
      </c>
    </row>
    <row r="305" spans="1:19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1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t="s">
        <v>8271</v>
      </c>
      <c r="P305" s="12">
        <f>ROUND(Table1[[#This Row],[pledged]]/Table1[[#This Row],[goal]],2)</f>
        <v>1.37</v>
      </c>
      <c r="Q305" s="14">
        <f>IFERROR(Table1[[#This Row],[pledged]]/Table1[[#This Row],[backers_count]],0)</f>
        <v>50.292682926829265</v>
      </c>
      <c r="R305" s="19">
        <f>(((J305/60)/60)/24)+DATE(1970,1,1)</f>
        <v>41032.071134259262</v>
      </c>
      <c r="S305" s="19">
        <f>(((I305/60)/60)/24)+DATE(1970,1,1)</f>
        <v>41062.071134259262</v>
      </c>
    </row>
    <row r="306" spans="1:19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1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t="s">
        <v>8271</v>
      </c>
      <c r="P306" s="12">
        <f>ROUND(Table1[[#This Row],[pledged]]/Table1[[#This Row],[goal]],2)</f>
        <v>2.3199999999999998</v>
      </c>
      <c r="Q306" s="14">
        <f>IFERROR(Table1[[#This Row],[pledged]]/Table1[[#This Row],[backers_count]],0)</f>
        <v>106.43243243243244</v>
      </c>
      <c r="R306" s="19">
        <f>(((J306/60)/60)/24)+DATE(1970,1,1)</f>
        <v>41114.094872685186</v>
      </c>
      <c r="S306" s="19">
        <f>(((I306/60)/60)/24)+DATE(1970,1,1)</f>
        <v>41153.083333333336</v>
      </c>
    </row>
    <row r="307" spans="1:19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1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t="s">
        <v>8271</v>
      </c>
      <c r="P307" s="12">
        <f>ROUND(Table1[[#This Row],[pledged]]/Table1[[#This Row],[goal]],2)</f>
        <v>1.3</v>
      </c>
      <c r="Q307" s="14">
        <f>IFERROR(Table1[[#This Row],[pledged]]/Table1[[#This Row],[backers_count]],0)</f>
        <v>51.719576719576722</v>
      </c>
      <c r="R307" s="19">
        <f>(((J307/60)/60)/24)+DATE(1970,1,1)</f>
        <v>40948.630196759259</v>
      </c>
      <c r="S307" s="19">
        <f>(((I307/60)/60)/24)+DATE(1970,1,1)</f>
        <v>40978.630196759259</v>
      </c>
    </row>
    <row r="308" spans="1:19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1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t="s">
        <v>8271</v>
      </c>
      <c r="P308" s="12">
        <f>ROUND(Table1[[#This Row],[pledged]]/Table1[[#This Row],[goal]],2)</f>
        <v>2.93</v>
      </c>
      <c r="Q308" s="14">
        <f>IFERROR(Table1[[#This Row],[pledged]]/Table1[[#This Row],[backers_count]],0)</f>
        <v>36.612499999999997</v>
      </c>
      <c r="R308" s="19">
        <f>(((J308/60)/60)/24)+DATE(1970,1,1)</f>
        <v>41333.837187500001</v>
      </c>
      <c r="S308" s="19">
        <f>(((I308/60)/60)/24)+DATE(1970,1,1)</f>
        <v>41353.795520833337</v>
      </c>
    </row>
    <row r="309" spans="1:19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1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t="s">
        <v>8271</v>
      </c>
      <c r="P309" s="12">
        <f>ROUND(Table1[[#This Row],[pledged]]/Table1[[#This Row],[goal]],2)</f>
        <v>1.1100000000000001</v>
      </c>
      <c r="Q309" s="14">
        <f>IFERROR(Table1[[#This Row],[pledged]]/Table1[[#This Row],[backers_count]],0)</f>
        <v>42.517361111111114</v>
      </c>
      <c r="R309" s="19">
        <f>(((J309/60)/60)/24)+DATE(1970,1,1)</f>
        <v>41282.944456018515</v>
      </c>
      <c r="S309" s="19">
        <f>(((I309/60)/60)/24)+DATE(1970,1,1)</f>
        <v>41312.944456018515</v>
      </c>
    </row>
    <row r="310" spans="1:19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1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t="s">
        <v>8271</v>
      </c>
      <c r="P310" s="12">
        <f>ROUND(Table1[[#This Row],[pledged]]/Table1[[#This Row],[goal]],2)</f>
        <v>1.06</v>
      </c>
      <c r="Q310" s="14">
        <f>IFERROR(Table1[[#This Row],[pledged]]/Table1[[#This Row],[backers_count]],0)</f>
        <v>62.712871287128714</v>
      </c>
      <c r="R310" s="19">
        <f>(((J310/60)/60)/24)+DATE(1970,1,1)</f>
        <v>40567.694560185184</v>
      </c>
      <c r="S310" s="19">
        <f>(((I310/60)/60)/24)+DATE(1970,1,1)</f>
        <v>40612.694560185184</v>
      </c>
    </row>
    <row r="311" spans="1:19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1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t="s">
        <v>8271</v>
      </c>
      <c r="P311" s="12">
        <f>ROUND(Table1[[#This Row],[pledged]]/Table1[[#This Row],[goal]],2)</f>
        <v>1.19</v>
      </c>
      <c r="Q311" s="14">
        <f>IFERROR(Table1[[#This Row],[pledged]]/Table1[[#This Row],[backers_count]],0)</f>
        <v>89.957983193277315</v>
      </c>
      <c r="R311" s="19">
        <f>(((J311/60)/60)/24)+DATE(1970,1,1)</f>
        <v>41134.751550925925</v>
      </c>
      <c r="S311" s="19">
        <f>(((I311/60)/60)/24)+DATE(1970,1,1)</f>
        <v>41155.751550925925</v>
      </c>
    </row>
    <row r="312" spans="1:19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1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t="s">
        <v>8271</v>
      </c>
      <c r="P312" s="12">
        <f>ROUND(Table1[[#This Row],[pledged]]/Table1[[#This Row],[goal]],2)</f>
        <v>1.04</v>
      </c>
      <c r="Q312" s="14">
        <f>IFERROR(Table1[[#This Row],[pledged]]/Table1[[#This Row],[backers_count]],0)</f>
        <v>28.924722222222222</v>
      </c>
      <c r="R312" s="19">
        <f>(((J312/60)/60)/24)+DATE(1970,1,1)</f>
        <v>40821.183136574073</v>
      </c>
      <c r="S312" s="19">
        <f>(((I312/60)/60)/24)+DATE(1970,1,1)</f>
        <v>40836.083333333336</v>
      </c>
    </row>
    <row r="313" spans="1:19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1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t="s">
        <v>8271</v>
      </c>
      <c r="P313" s="12">
        <f>ROUND(Table1[[#This Row],[pledged]]/Table1[[#This Row],[goal]],2)</f>
        <v>1.04</v>
      </c>
      <c r="Q313" s="14">
        <f>IFERROR(Table1[[#This Row],[pledged]]/Table1[[#This Row],[backers_count]],0)</f>
        <v>138.8022</v>
      </c>
      <c r="R313" s="19">
        <f>(((J313/60)/60)/24)+DATE(1970,1,1)</f>
        <v>40868.219814814816</v>
      </c>
      <c r="S313" s="19">
        <f>(((I313/60)/60)/24)+DATE(1970,1,1)</f>
        <v>40909.332638888889</v>
      </c>
    </row>
    <row r="314" spans="1:19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t="s">
        <v>8271</v>
      </c>
      <c r="P314" s="12">
        <f>ROUND(Table1[[#This Row],[pledged]]/Table1[[#This Row],[goal]],2)</f>
        <v>1.1200000000000001</v>
      </c>
      <c r="Q314" s="14">
        <f>IFERROR(Table1[[#This Row],[pledged]]/Table1[[#This Row],[backers_count]],0)</f>
        <v>61.301369863013697</v>
      </c>
      <c r="R314" s="19">
        <f>(((J314/60)/60)/24)+DATE(1970,1,1)</f>
        <v>41348.877685185187</v>
      </c>
      <c r="S314" s="19">
        <f>(((I314/60)/60)/24)+DATE(1970,1,1)</f>
        <v>41378.877685185187</v>
      </c>
    </row>
    <row r="315" spans="1:19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1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t="s">
        <v>8271</v>
      </c>
      <c r="P315" s="12">
        <f>ROUND(Table1[[#This Row],[pledged]]/Table1[[#This Row],[goal]],2)</f>
        <v>1.05</v>
      </c>
      <c r="Q315" s="14">
        <f>IFERROR(Table1[[#This Row],[pledged]]/Table1[[#This Row],[backers_count]],0)</f>
        <v>80.202702702702709</v>
      </c>
      <c r="R315" s="19">
        <f>(((J315/60)/60)/24)+DATE(1970,1,1)</f>
        <v>40357.227939814817</v>
      </c>
      <c r="S315" s="19">
        <f>(((I315/60)/60)/24)+DATE(1970,1,1)</f>
        <v>40401.665972222225</v>
      </c>
    </row>
    <row r="316" spans="1:19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1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t="s">
        <v>8271</v>
      </c>
      <c r="P316" s="12">
        <f>ROUND(Table1[[#This Row],[pledged]]/Table1[[#This Row],[goal]],2)</f>
        <v>3.85</v>
      </c>
      <c r="Q316" s="14">
        <f>IFERROR(Table1[[#This Row],[pledged]]/Table1[[#This Row],[backers_count]],0)</f>
        <v>32.095833333333331</v>
      </c>
      <c r="R316" s="19">
        <f>(((J316/60)/60)/24)+DATE(1970,1,1)</f>
        <v>41304.833194444444</v>
      </c>
      <c r="S316" s="19">
        <f>(((I316/60)/60)/24)+DATE(1970,1,1)</f>
        <v>41334.833194444444</v>
      </c>
    </row>
    <row r="317" spans="1:19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1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t="s">
        <v>8271</v>
      </c>
      <c r="P317" s="12">
        <f>ROUND(Table1[[#This Row],[pledged]]/Table1[[#This Row],[goal]],2)</f>
        <v>1.01</v>
      </c>
      <c r="Q317" s="14">
        <f>IFERROR(Table1[[#This Row],[pledged]]/Table1[[#This Row],[backers_count]],0)</f>
        <v>200.88888888888889</v>
      </c>
      <c r="R317" s="19">
        <f>(((J317/60)/60)/24)+DATE(1970,1,1)</f>
        <v>41113.77238425926</v>
      </c>
      <c r="S317" s="19">
        <f>(((I317/60)/60)/24)+DATE(1970,1,1)</f>
        <v>41143.77238425926</v>
      </c>
    </row>
    <row r="318" spans="1:19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1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t="s">
        <v>8271</v>
      </c>
      <c r="P318" s="12">
        <f>ROUND(Table1[[#This Row],[pledged]]/Table1[[#This Row],[goal]],2)</f>
        <v>1.1399999999999999</v>
      </c>
      <c r="Q318" s="14">
        <f>IFERROR(Table1[[#This Row],[pledged]]/Table1[[#This Row],[backers_count]],0)</f>
        <v>108.01265822784811</v>
      </c>
      <c r="R318" s="19">
        <f>(((J318/60)/60)/24)+DATE(1970,1,1)</f>
        <v>41950.923576388886</v>
      </c>
      <c r="S318" s="19">
        <f>(((I318/60)/60)/24)+DATE(1970,1,1)</f>
        <v>41984.207638888889</v>
      </c>
    </row>
    <row r="319" spans="1:19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1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t="s">
        <v>8271</v>
      </c>
      <c r="P319" s="12">
        <f>ROUND(Table1[[#This Row],[pledged]]/Table1[[#This Row],[goal]],2)</f>
        <v>1.01</v>
      </c>
      <c r="Q319" s="14">
        <f>IFERROR(Table1[[#This Row],[pledged]]/Table1[[#This Row],[backers_count]],0)</f>
        <v>95.699367088607602</v>
      </c>
      <c r="R319" s="19">
        <f>(((J319/60)/60)/24)+DATE(1970,1,1)</f>
        <v>41589.676886574074</v>
      </c>
      <c r="S319" s="19">
        <f>(((I319/60)/60)/24)+DATE(1970,1,1)</f>
        <v>41619.676886574074</v>
      </c>
    </row>
    <row r="320" spans="1:19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1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t="s">
        <v>8271</v>
      </c>
      <c r="P320" s="12">
        <f>ROUND(Table1[[#This Row],[pledged]]/Table1[[#This Row],[goal]],2)</f>
        <v>2.83</v>
      </c>
      <c r="Q320" s="14">
        <f>IFERROR(Table1[[#This Row],[pledged]]/Table1[[#This Row],[backers_count]],0)</f>
        <v>49.880281690140848</v>
      </c>
      <c r="R320" s="19">
        <f>(((J320/60)/60)/24)+DATE(1970,1,1)</f>
        <v>41330.038784722223</v>
      </c>
      <c r="S320" s="19">
        <f>(((I320/60)/60)/24)+DATE(1970,1,1)</f>
        <v>41359.997118055559</v>
      </c>
    </row>
    <row r="321" spans="1:19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1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t="s">
        <v>8271</v>
      </c>
      <c r="P321" s="12">
        <f>ROUND(Table1[[#This Row],[pledged]]/Table1[[#This Row],[goal]],2)</f>
        <v>1.1299999999999999</v>
      </c>
      <c r="Q321" s="14">
        <f>IFERROR(Table1[[#This Row],[pledged]]/Table1[[#This Row],[backers_count]],0)</f>
        <v>110.47058823529412</v>
      </c>
      <c r="R321" s="19">
        <f>(((J321/60)/60)/24)+DATE(1970,1,1)</f>
        <v>40123.83829861111</v>
      </c>
      <c r="S321" s="19">
        <f>(((I321/60)/60)/24)+DATE(1970,1,1)</f>
        <v>40211.332638888889</v>
      </c>
    </row>
    <row r="322" spans="1:19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1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t="s">
        <v>8271</v>
      </c>
      <c r="P322" s="12">
        <f>ROUND(Table1[[#This Row],[pledged]]/Table1[[#This Row],[goal]],2)</f>
        <v>1.07</v>
      </c>
      <c r="Q322" s="14">
        <f>IFERROR(Table1[[#This Row],[pledged]]/Table1[[#This Row],[backers_count]],0)</f>
        <v>134.91139240506328</v>
      </c>
      <c r="R322" s="19">
        <f>(((J322/60)/60)/24)+DATE(1970,1,1)</f>
        <v>42331.551307870366</v>
      </c>
      <c r="S322" s="19">
        <f>(((I322/60)/60)/24)+DATE(1970,1,1)</f>
        <v>42360.958333333328</v>
      </c>
    </row>
    <row r="323" spans="1:19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1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t="s">
        <v>8271</v>
      </c>
      <c r="P323" s="12">
        <f>ROUND(Table1[[#This Row],[pledged]]/Table1[[#This Row],[goal]],2)</f>
        <v>1.03</v>
      </c>
      <c r="Q323" s="14">
        <f>IFERROR(Table1[[#This Row],[pledged]]/Table1[[#This Row],[backers_count]],0)</f>
        <v>106.62314540059347</v>
      </c>
      <c r="R323" s="19">
        <f>(((J323/60)/60)/24)+DATE(1970,1,1)</f>
        <v>42647.446597222224</v>
      </c>
      <c r="S323" s="19">
        <f>(((I323/60)/60)/24)+DATE(1970,1,1)</f>
        <v>42682.488263888896</v>
      </c>
    </row>
    <row r="324" spans="1:19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1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t="s">
        <v>8271</v>
      </c>
      <c r="P324" s="12">
        <f>ROUND(Table1[[#This Row],[pledged]]/Table1[[#This Row],[goal]],2)</f>
        <v>1.08</v>
      </c>
      <c r="Q324" s="14">
        <f>IFERROR(Table1[[#This Row],[pledged]]/Table1[[#This Row],[backers_count]],0)</f>
        <v>145.04301075268816</v>
      </c>
      <c r="R324" s="19">
        <f>(((J324/60)/60)/24)+DATE(1970,1,1)</f>
        <v>42473.57</v>
      </c>
      <c r="S324" s="19">
        <f>(((I324/60)/60)/24)+DATE(1970,1,1)</f>
        <v>42503.57</v>
      </c>
    </row>
    <row r="325" spans="1:19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1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t="s">
        <v>8271</v>
      </c>
      <c r="P325" s="12">
        <f>ROUND(Table1[[#This Row],[pledged]]/Table1[[#This Row],[goal]],2)</f>
        <v>1.23</v>
      </c>
      <c r="Q325" s="14">
        <f>IFERROR(Table1[[#This Row],[pledged]]/Table1[[#This Row],[backers_count]],0)</f>
        <v>114.58620689655173</v>
      </c>
      <c r="R325" s="19">
        <f>(((J325/60)/60)/24)+DATE(1970,1,1)</f>
        <v>42697.32136574074</v>
      </c>
      <c r="S325" s="19">
        <f>(((I325/60)/60)/24)+DATE(1970,1,1)</f>
        <v>42725.332638888889</v>
      </c>
    </row>
    <row r="326" spans="1:19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1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t="s">
        <v>8271</v>
      </c>
      <c r="P326" s="12">
        <f>ROUND(Table1[[#This Row],[pledged]]/Table1[[#This Row],[goal]],2)</f>
        <v>1.02</v>
      </c>
      <c r="Q326" s="14">
        <f>IFERROR(Table1[[#This Row],[pledged]]/Table1[[#This Row],[backers_count]],0)</f>
        <v>105.3170731707317</v>
      </c>
      <c r="R326" s="19">
        <f>(((J326/60)/60)/24)+DATE(1970,1,1)</f>
        <v>42184.626250000001</v>
      </c>
      <c r="S326" s="19">
        <f>(((I326/60)/60)/24)+DATE(1970,1,1)</f>
        <v>42217.626250000001</v>
      </c>
    </row>
    <row r="327" spans="1:19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1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t="s">
        <v>8271</v>
      </c>
      <c r="P327" s="12">
        <f>ROUND(Table1[[#This Row],[pledged]]/Table1[[#This Row],[goal]],2)</f>
        <v>1.04</v>
      </c>
      <c r="Q327" s="14">
        <f>IFERROR(Table1[[#This Row],[pledged]]/Table1[[#This Row],[backers_count]],0)</f>
        <v>70.921195652173907</v>
      </c>
      <c r="R327" s="19">
        <f>(((J327/60)/60)/24)+DATE(1970,1,1)</f>
        <v>42689.187881944439</v>
      </c>
      <c r="S327" s="19">
        <f>(((I327/60)/60)/24)+DATE(1970,1,1)</f>
        <v>42724.187881944439</v>
      </c>
    </row>
    <row r="328" spans="1:19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1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t="s">
        <v>8271</v>
      </c>
      <c r="P328" s="12">
        <f>ROUND(Table1[[#This Row],[pledged]]/Table1[[#This Row],[goal]],2)</f>
        <v>1.1299999999999999</v>
      </c>
      <c r="Q328" s="14">
        <f>IFERROR(Table1[[#This Row],[pledged]]/Table1[[#This Row],[backers_count]],0)</f>
        <v>147.17167680278018</v>
      </c>
      <c r="R328" s="19">
        <f>(((J328/60)/60)/24)+DATE(1970,1,1)</f>
        <v>42775.314884259264</v>
      </c>
      <c r="S328" s="19">
        <f>(((I328/60)/60)/24)+DATE(1970,1,1)</f>
        <v>42808.956250000003</v>
      </c>
    </row>
    <row r="329" spans="1:19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1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t="s">
        <v>8271</v>
      </c>
      <c r="P329" s="12">
        <f>ROUND(Table1[[#This Row],[pledged]]/Table1[[#This Row],[goal]],2)</f>
        <v>1.36</v>
      </c>
      <c r="Q329" s="14">
        <f>IFERROR(Table1[[#This Row],[pledged]]/Table1[[#This Row],[backers_count]],0)</f>
        <v>160.47058823529412</v>
      </c>
      <c r="R329" s="19">
        <f>(((J329/60)/60)/24)+DATE(1970,1,1)</f>
        <v>42058.235289351855</v>
      </c>
      <c r="S329" s="19">
        <f>(((I329/60)/60)/24)+DATE(1970,1,1)</f>
        <v>42085.333333333328</v>
      </c>
    </row>
    <row r="330" spans="1:19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1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t="s">
        <v>8271</v>
      </c>
      <c r="P330" s="12">
        <f>ROUND(Table1[[#This Row],[pledged]]/Table1[[#This Row],[goal]],2)</f>
        <v>1.04</v>
      </c>
      <c r="Q330" s="14">
        <f>IFERROR(Table1[[#This Row],[pledged]]/Table1[[#This Row],[backers_count]],0)</f>
        <v>156.04578313253012</v>
      </c>
      <c r="R330" s="19">
        <f>(((J330/60)/60)/24)+DATE(1970,1,1)</f>
        <v>42278.946620370371</v>
      </c>
      <c r="S330" s="19">
        <f>(((I330/60)/60)/24)+DATE(1970,1,1)</f>
        <v>42309.166666666672</v>
      </c>
    </row>
    <row r="331" spans="1:19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1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t="s">
        <v>8271</v>
      </c>
      <c r="P331" s="12">
        <f>ROUND(Table1[[#This Row],[pledged]]/Table1[[#This Row],[goal]],2)</f>
        <v>1.06</v>
      </c>
      <c r="Q331" s="14">
        <f>IFERROR(Table1[[#This Row],[pledged]]/Table1[[#This Row],[backers_count]],0)</f>
        <v>63.17365269461078</v>
      </c>
      <c r="R331" s="19">
        <f>(((J331/60)/60)/24)+DATE(1970,1,1)</f>
        <v>42291.46674768519</v>
      </c>
      <c r="S331" s="19">
        <f>(((I331/60)/60)/24)+DATE(1970,1,1)</f>
        <v>42315.166666666672</v>
      </c>
    </row>
    <row r="332" spans="1:19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1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t="s">
        <v>8271</v>
      </c>
      <c r="P332" s="12">
        <f>ROUND(Table1[[#This Row],[pledged]]/Table1[[#This Row],[goal]],2)</f>
        <v>1.02</v>
      </c>
      <c r="Q332" s="14">
        <f>IFERROR(Table1[[#This Row],[pledged]]/Table1[[#This Row],[backers_count]],0)</f>
        <v>104.82352941176471</v>
      </c>
      <c r="R332" s="19">
        <f>(((J332/60)/60)/24)+DATE(1970,1,1)</f>
        <v>41379.515775462962</v>
      </c>
      <c r="S332" s="19">
        <f>(((I332/60)/60)/24)+DATE(1970,1,1)</f>
        <v>41411.165972222225</v>
      </c>
    </row>
    <row r="333" spans="1:19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1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t="s">
        <v>8271</v>
      </c>
      <c r="P333" s="12">
        <f>ROUND(Table1[[#This Row],[pledged]]/Table1[[#This Row],[goal]],2)</f>
        <v>1.07</v>
      </c>
      <c r="Q333" s="14">
        <f>IFERROR(Table1[[#This Row],[pledged]]/Table1[[#This Row],[backers_count]],0)</f>
        <v>97.356164383561648</v>
      </c>
      <c r="R333" s="19">
        <f>(((J333/60)/60)/24)+DATE(1970,1,1)</f>
        <v>42507.581412037034</v>
      </c>
      <c r="S333" s="19">
        <f>(((I333/60)/60)/24)+DATE(1970,1,1)</f>
        <v>42538.581412037034</v>
      </c>
    </row>
    <row r="334" spans="1:19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1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t="s">
        <v>8271</v>
      </c>
      <c r="P334" s="12">
        <f>ROUND(Table1[[#This Row],[pledged]]/Table1[[#This Row],[goal]],2)</f>
        <v>1.1299999999999999</v>
      </c>
      <c r="Q334" s="14">
        <f>IFERROR(Table1[[#This Row],[pledged]]/Table1[[#This Row],[backers_count]],0)</f>
        <v>203.63063063063063</v>
      </c>
      <c r="R334" s="19">
        <f>(((J334/60)/60)/24)+DATE(1970,1,1)</f>
        <v>42263.680289351847</v>
      </c>
      <c r="S334" s="19">
        <f>(((I334/60)/60)/24)+DATE(1970,1,1)</f>
        <v>42305.333333333328</v>
      </c>
    </row>
    <row r="335" spans="1:19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1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t="s">
        <v>8271</v>
      </c>
      <c r="P335" s="12">
        <f>ROUND(Table1[[#This Row],[pledged]]/Table1[[#This Row],[goal]],2)</f>
        <v>1.25</v>
      </c>
      <c r="Q335" s="14">
        <f>IFERROR(Table1[[#This Row],[pledged]]/Table1[[#This Row],[backers_count]],0)</f>
        <v>188.31203007518798</v>
      </c>
      <c r="R335" s="19">
        <f>(((J335/60)/60)/24)+DATE(1970,1,1)</f>
        <v>42437.636469907404</v>
      </c>
      <c r="S335" s="19">
        <f>(((I335/60)/60)/24)+DATE(1970,1,1)</f>
        <v>42467.59480324074</v>
      </c>
    </row>
    <row r="336" spans="1:19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1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t="s">
        <v>8271</v>
      </c>
      <c r="P336" s="12">
        <f>ROUND(Table1[[#This Row],[pledged]]/Table1[[#This Row],[goal]],2)</f>
        <v>1.01</v>
      </c>
      <c r="Q336" s="14">
        <f>IFERROR(Table1[[#This Row],[pledged]]/Table1[[#This Row],[backers_count]],0)</f>
        <v>146.65217391304347</v>
      </c>
      <c r="R336" s="19">
        <f>(((J336/60)/60)/24)+DATE(1970,1,1)</f>
        <v>42101.682372685187</v>
      </c>
      <c r="S336" s="19">
        <f>(((I336/60)/60)/24)+DATE(1970,1,1)</f>
        <v>42139.791666666672</v>
      </c>
    </row>
    <row r="337" spans="1:19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1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t="s">
        <v>8271</v>
      </c>
      <c r="P337" s="12">
        <f>ROUND(Table1[[#This Row],[pledged]]/Table1[[#This Row],[goal]],2)</f>
        <v>1.03</v>
      </c>
      <c r="Q337" s="14">
        <f>IFERROR(Table1[[#This Row],[pledged]]/Table1[[#This Row],[backers_count]],0)</f>
        <v>109.1875</v>
      </c>
      <c r="R337" s="19">
        <f>(((J337/60)/60)/24)+DATE(1970,1,1)</f>
        <v>42101.737442129626</v>
      </c>
      <c r="S337" s="19">
        <f>(((I337/60)/60)/24)+DATE(1970,1,1)</f>
        <v>42132.916666666672</v>
      </c>
    </row>
    <row r="338" spans="1:19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1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t="s">
        <v>8271</v>
      </c>
      <c r="P338" s="12">
        <f>ROUND(Table1[[#This Row],[pledged]]/Table1[[#This Row],[goal]],2)</f>
        <v>1.17</v>
      </c>
      <c r="Q338" s="14">
        <f>IFERROR(Table1[[#This Row],[pledged]]/Table1[[#This Row],[backers_count]],0)</f>
        <v>59.249046653144013</v>
      </c>
      <c r="R338" s="19">
        <f>(((J338/60)/60)/24)+DATE(1970,1,1)</f>
        <v>42291.596273148149</v>
      </c>
      <c r="S338" s="19">
        <f>(((I338/60)/60)/24)+DATE(1970,1,1)</f>
        <v>42321.637939814813</v>
      </c>
    </row>
    <row r="339" spans="1:19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1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t="s">
        <v>8271</v>
      </c>
      <c r="P339" s="12">
        <f>ROUND(Table1[[#This Row],[pledged]]/Table1[[#This Row],[goal]],2)</f>
        <v>1.01</v>
      </c>
      <c r="Q339" s="14">
        <f>IFERROR(Table1[[#This Row],[pledged]]/Table1[[#This Row],[backers_count]],0)</f>
        <v>97.904838709677421</v>
      </c>
      <c r="R339" s="19">
        <f>(((J339/60)/60)/24)+DATE(1970,1,1)</f>
        <v>42047.128564814819</v>
      </c>
      <c r="S339" s="19">
        <f>(((I339/60)/60)/24)+DATE(1970,1,1)</f>
        <v>42077.086898148147</v>
      </c>
    </row>
    <row r="340" spans="1:19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1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t="s">
        <v>8271</v>
      </c>
      <c r="P340" s="12">
        <f>ROUND(Table1[[#This Row],[pledged]]/Table1[[#This Row],[goal]],2)</f>
        <v>1.1000000000000001</v>
      </c>
      <c r="Q340" s="14">
        <f>IFERROR(Table1[[#This Row],[pledged]]/Table1[[#This Row],[backers_count]],0)</f>
        <v>70.000169491525426</v>
      </c>
      <c r="R340" s="19">
        <f>(((J340/60)/60)/24)+DATE(1970,1,1)</f>
        <v>42559.755671296298</v>
      </c>
      <c r="S340" s="19">
        <f>(((I340/60)/60)/24)+DATE(1970,1,1)</f>
        <v>42616.041666666672</v>
      </c>
    </row>
    <row r="341" spans="1:19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1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t="s">
        <v>8271</v>
      </c>
      <c r="P341" s="12">
        <f>ROUND(Table1[[#This Row],[pledged]]/Table1[[#This Row],[goal]],2)</f>
        <v>1.08</v>
      </c>
      <c r="Q341" s="14">
        <f>IFERROR(Table1[[#This Row],[pledged]]/Table1[[#This Row],[backers_count]],0)</f>
        <v>72.865168539325836</v>
      </c>
      <c r="R341" s="19">
        <f>(((J341/60)/60)/24)+DATE(1970,1,1)</f>
        <v>42093.760046296295</v>
      </c>
      <c r="S341" s="19">
        <f>(((I341/60)/60)/24)+DATE(1970,1,1)</f>
        <v>42123.760046296295</v>
      </c>
    </row>
    <row r="342" spans="1:19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1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t="s">
        <v>8271</v>
      </c>
      <c r="P342" s="12">
        <f>ROUND(Table1[[#This Row],[pledged]]/Table1[[#This Row],[goal]],2)</f>
        <v>1.25</v>
      </c>
      <c r="Q342" s="14">
        <f>IFERROR(Table1[[#This Row],[pledged]]/Table1[[#This Row],[backers_count]],0)</f>
        <v>146.34782608695653</v>
      </c>
      <c r="R342" s="19">
        <f>(((J342/60)/60)/24)+DATE(1970,1,1)</f>
        <v>42772.669062500005</v>
      </c>
      <c r="S342" s="19">
        <f>(((I342/60)/60)/24)+DATE(1970,1,1)</f>
        <v>42802.875</v>
      </c>
    </row>
    <row r="343" spans="1:19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1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t="s">
        <v>8271</v>
      </c>
      <c r="P343" s="12">
        <f>ROUND(Table1[[#This Row],[pledged]]/Table1[[#This Row],[goal]],2)</f>
        <v>1.07</v>
      </c>
      <c r="Q343" s="14">
        <f>IFERROR(Table1[[#This Row],[pledged]]/Table1[[#This Row],[backers_count]],0)</f>
        <v>67.909090909090907</v>
      </c>
      <c r="R343" s="19">
        <f>(((J343/60)/60)/24)+DATE(1970,1,1)</f>
        <v>41894.879606481481</v>
      </c>
      <c r="S343" s="19">
        <f>(((I343/60)/60)/24)+DATE(1970,1,1)</f>
        <v>41913.165972222225</v>
      </c>
    </row>
    <row r="344" spans="1:19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1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t="s">
        <v>8271</v>
      </c>
      <c r="P344" s="12">
        <f>ROUND(Table1[[#This Row],[pledged]]/Table1[[#This Row],[goal]],2)</f>
        <v>1</v>
      </c>
      <c r="Q344" s="14">
        <f>IFERROR(Table1[[#This Row],[pledged]]/Table1[[#This Row],[backers_count]],0)</f>
        <v>169.85083076923075</v>
      </c>
      <c r="R344" s="19">
        <f>(((J344/60)/60)/24)+DATE(1970,1,1)</f>
        <v>42459.780844907407</v>
      </c>
      <c r="S344" s="19">
        <f>(((I344/60)/60)/24)+DATE(1970,1,1)</f>
        <v>42489.780844907407</v>
      </c>
    </row>
    <row r="345" spans="1:19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1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t="s">
        <v>8271</v>
      </c>
      <c r="P345" s="12">
        <f>ROUND(Table1[[#This Row],[pledged]]/Table1[[#This Row],[goal]],2)</f>
        <v>1.02</v>
      </c>
      <c r="Q345" s="14">
        <f>IFERROR(Table1[[#This Row],[pledged]]/Table1[[#This Row],[backers_count]],0)</f>
        <v>58.413339694656486</v>
      </c>
      <c r="R345" s="19">
        <f>(((J345/60)/60)/24)+DATE(1970,1,1)</f>
        <v>41926.73778935185</v>
      </c>
      <c r="S345" s="19">
        <f>(((I345/60)/60)/24)+DATE(1970,1,1)</f>
        <v>41957.125</v>
      </c>
    </row>
    <row r="346" spans="1:19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1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t="s">
        <v>8271</v>
      </c>
      <c r="P346" s="12">
        <f>ROUND(Table1[[#This Row],[pledged]]/Table1[[#This Row],[goal]],2)</f>
        <v>1.02</v>
      </c>
      <c r="Q346" s="14">
        <f>IFERROR(Table1[[#This Row],[pledged]]/Table1[[#This Row],[backers_count]],0)</f>
        <v>119.99298245614035</v>
      </c>
      <c r="R346" s="19">
        <f>(((J346/60)/60)/24)+DATE(1970,1,1)</f>
        <v>42111.970995370371</v>
      </c>
      <c r="S346" s="19">
        <f>(((I346/60)/60)/24)+DATE(1970,1,1)</f>
        <v>42156.097222222219</v>
      </c>
    </row>
    <row r="347" spans="1:19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1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t="s">
        <v>8271</v>
      </c>
      <c r="P347" s="12">
        <f>ROUND(Table1[[#This Row],[pledged]]/Table1[[#This Row],[goal]],2)</f>
        <v>1.23</v>
      </c>
      <c r="Q347" s="14">
        <f>IFERROR(Table1[[#This Row],[pledged]]/Table1[[#This Row],[backers_count]],0)</f>
        <v>99.860335195530723</v>
      </c>
      <c r="R347" s="19">
        <f>(((J347/60)/60)/24)+DATE(1970,1,1)</f>
        <v>42114.944328703699</v>
      </c>
      <c r="S347" s="19">
        <f>(((I347/60)/60)/24)+DATE(1970,1,1)</f>
        <v>42144.944328703699</v>
      </c>
    </row>
    <row r="348" spans="1:19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1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t="s">
        <v>8271</v>
      </c>
      <c r="P348" s="12">
        <f>ROUND(Table1[[#This Row],[pledged]]/Table1[[#This Row],[goal]],2)</f>
        <v>1.7</v>
      </c>
      <c r="Q348" s="14">
        <f>IFERROR(Table1[[#This Row],[pledged]]/Table1[[#This Row],[backers_count]],0)</f>
        <v>90.579148936170213</v>
      </c>
      <c r="R348" s="19">
        <f>(((J348/60)/60)/24)+DATE(1970,1,1)</f>
        <v>42261.500243055561</v>
      </c>
      <c r="S348" s="19">
        <f>(((I348/60)/60)/24)+DATE(1970,1,1)</f>
        <v>42291.500243055561</v>
      </c>
    </row>
    <row r="349" spans="1:19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1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t="s">
        <v>8271</v>
      </c>
      <c r="P349" s="12">
        <f>ROUND(Table1[[#This Row],[pledged]]/Table1[[#This Row],[goal]],2)</f>
        <v>1.1200000000000001</v>
      </c>
      <c r="Q349" s="14">
        <f>IFERROR(Table1[[#This Row],[pledged]]/Table1[[#This Row],[backers_count]],0)</f>
        <v>117.77361477572559</v>
      </c>
      <c r="R349" s="19">
        <f>(((J349/60)/60)/24)+DATE(1970,1,1)</f>
        <v>42292.495474537034</v>
      </c>
      <c r="S349" s="19">
        <f>(((I349/60)/60)/24)+DATE(1970,1,1)</f>
        <v>42322.537141203706</v>
      </c>
    </row>
    <row r="350" spans="1:19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1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t="s">
        <v>8271</v>
      </c>
      <c r="P350" s="12">
        <f>ROUND(Table1[[#This Row],[pledged]]/Table1[[#This Row],[goal]],2)</f>
        <v>1.03</v>
      </c>
      <c r="Q350" s="14">
        <f>IFERROR(Table1[[#This Row],[pledged]]/Table1[[#This Row],[backers_count]],0)</f>
        <v>86.554621848739501</v>
      </c>
      <c r="R350" s="19">
        <f>(((J350/60)/60)/24)+DATE(1970,1,1)</f>
        <v>42207.58699074074</v>
      </c>
      <c r="S350" s="19">
        <f>(((I350/60)/60)/24)+DATE(1970,1,1)</f>
        <v>42237.58699074074</v>
      </c>
    </row>
    <row r="351" spans="1:19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1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t="s">
        <v>8271</v>
      </c>
      <c r="P351" s="12">
        <f>ROUND(Table1[[#This Row],[pledged]]/Table1[[#This Row],[goal]],2)</f>
        <v>1.07</v>
      </c>
      <c r="Q351" s="14">
        <f>IFERROR(Table1[[#This Row],[pledged]]/Table1[[#This Row],[backers_count]],0)</f>
        <v>71.899281437125751</v>
      </c>
      <c r="R351" s="19">
        <f>(((J351/60)/60)/24)+DATE(1970,1,1)</f>
        <v>42760.498935185184</v>
      </c>
      <c r="S351" s="19">
        <f>(((I351/60)/60)/24)+DATE(1970,1,1)</f>
        <v>42790.498935185184</v>
      </c>
    </row>
    <row r="352" spans="1:19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1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t="s">
        <v>8271</v>
      </c>
      <c r="P352" s="12">
        <f>ROUND(Table1[[#This Row],[pledged]]/Table1[[#This Row],[goal]],2)</f>
        <v>1.1499999999999999</v>
      </c>
      <c r="Q352" s="14">
        <f>IFERROR(Table1[[#This Row],[pledged]]/Table1[[#This Row],[backers_count]],0)</f>
        <v>129.81900452488688</v>
      </c>
      <c r="R352" s="19">
        <f>(((J352/60)/60)/24)+DATE(1970,1,1)</f>
        <v>42586.066076388888</v>
      </c>
      <c r="S352" s="19">
        <f>(((I352/60)/60)/24)+DATE(1970,1,1)</f>
        <v>42624.165972222225</v>
      </c>
    </row>
    <row r="353" spans="1:19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1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t="s">
        <v>8271</v>
      </c>
      <c r="P353" s="12">
        <f>ROUND(Table1[[#This Row],[pledged]]/Table1[[#This Row],[goal]],2)</f>
        <v>1.27</v>
      </c>
      <c r="Q353" s="14">
        <f>IFERROR(Table1[[#This Row],[pledged]]/Table1[[#This Row],[backers_count]],0)</f>
        <v>44.912863070539416</v>
      </c>
      <c r="R353" s="19">
        <f>(((J353/60)/60)/24)+DATE(1970,1,1)</f>
        <v>42427.964745370366</v>
      </c>
      <c r="S353" s="19">
        <f>(((I353/60)/60)/24)+DATE(1970,1,1)</f>
        <v>42467.923078703709</v>
      </c>
    </row>
    <row r="354" spans="1:19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1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t="s">
        <v>8271</v>
      </c>
      <c r="P354" s="12">
        <f>ROUND(Table1[[#This Row],[pledged]]/Table1[[#This Row],[goal]],2)</f>
        <v>1.17</v>
      </c>
      <c r="Q354" s="14">
        <f>IFERROR(Table1[[#This Row],[pledged]]/Table1[[#This Row],[backers_count]],0)</f>
        <v>40.755244755244753</v>
      </c>
      <c r="R354" s="19">
        <f>(((J354/60)/60)/24)+DATE(1970,1,1)</f>
        <v>41890.167453703703</v>
      </c>
      <c r="S354" s="19">
        <f>(((I354/60)/60)/24)+DATE(1970,1,1)</f>
        <v>41920.167453703703</v>
      </c>
    </row>
    <row r="355" spans="1:19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1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t="s">
        <v>8271</v>
      </c>
      <c r="P355" s="12">
        <f>ROUND(Table1[[#This Row],[pledged]]/Table1[[#This Row],[goal]],2)</f>
        <v>1.0900000000000001</v>
      </c>
      <c r="Q355" s="14">
        <f>IFERROR(Table1[[#This Row],[pledged]]/Table1[[#This Row],[backers_count]],0)</f>
        <v>103.52394779771615</v>
      </c>
      <c r="R355" s="19">
        <f>(((J355/60)/60)/24)+DATE(1970,1,1)</f>
        <v>42297.791886574079</v>
      </c>
      <c r="S355" s="19">
        <f>(((I355/60)/60)/24)+DATE(1970,1,1)</f>
        <v>42327.833553240736</v>
      </c>
    </row>
    <row r="356" spans="1:19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1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t="s">
        <v>8271</v>
      </c>
      <c r="P356" s="12">
        <f>ROUND(Table1[[#This Row],[pledged]]/Table1[[#This Row],[goal]],2)</f>
        <v>1.04</v>
      </c>
      <c r="Q356" s="14">
        <f>IFERROR(Table1[[#This Row],[pledged]]/Table1[[#This Row],[backers_count]],0)</f>
        <v>125.44827586206897</v>
      </c>
      <c r="R356" s="19">
        <f>(((J356/60)/60)/24)+DATE(1970,1,1)</f>
        <v>42438.827789351853</v>
      </c>
      <c r="S356" s="19">
        <f>(((I356/60)/60)/24)+DATE(1970,1,1)</f>
        <v>42468.786122685182</v>
      </c>
    </row>
    <row r="357" spans="1:19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1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t="s">
        <v>8271</v>
      </c>
      <c r="P357" s="12">
        <f>ROUND(Table1[[#This Row],[pledged]]/Table1[[#This Row],[goal]],2)</f>
        <v>1.1599999999999999</v>
      </c>
      <c r="Q357" s="14">
        <f>IFERROR(Table1[[#This Row],[pledged]]/Table1[[#This Row],[backers_count]],0)</f>
        <v>246.60606060606059</v>
      </c>
      <c r="R357" s="19">
        <f>(((J357/60)/60)/24)+DATE(1970,1,1)</f>
        <v>41943.293912037036</v>
      </c>
      <c r="S357" s="19">
        <f>(((I357/60)/60)/24)+DATE(1970,1,1)</f>
        <v>41974.3355787037</v>
      </c>
    </row>
    <row r="358" spans="1:19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1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t="s">
        <v>8271</v>
      </c>
      <c r="P358" s="12">
        <f>ROUND(Table1[[#This Row],[pledged]]/Table1[[#This Row],[goal]],2)</f>
        <v>1.03</v>
      </c>
      <c r="Q358" s="14">
        <f>IFERROR(Table1[[#This Row],[pledged]]/Table1[[#This Row],[backers_count]],0)</f>
        <v>79.401340206185566</v>
      </c>
      <c r="R358" s="19">
        <f>(((J358/60)/60)/24)+DATE(1970,1,1)</f>
        <v>42415.803159722222</v>
      </c>
      <c r="S358" s="19">
        <f>(((I358/60)/60)/24)+DATE(1970,1,1)</f>
        <v>42445.761493055557</v>
      </c>
    </row>
    <row r="359" spans="1:19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1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t="s">
        <v>8271</v>
      </c>
      <c r="P359" s="12">
        <f>ROUND(Table1[[#This Row],[pledged]]/Table1[[#This Row],[goal]],2)</f>
        <v>1.74</v>
      </c>
      <c r="Q359" s="14">
        <f>IFERROR(Table1[[#This Row],[pledged]]/Table1[[#This Row],[backers_count]],0)</f>
        <v>86.138613861386133</v>
      </c>
      <c r="R359" s="19">
        <f>(((J359/60)/60)/24)+DATE(1970,1,1)</f>
        <v>42078.222187499996</v>
      </c>
      <c r="S359" s="19">
        <f>(((I359/60)/60)/24)+DATE(1970,1,1)</f>
        <v>42118.222187499996</v>
      </c>
    </row>
    <row r="360" spans="1:19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1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t="s">
        <v>8271</v>
      </c>
      <c r="P360" s="12">
        <f>ROUND(Table1[[#This Row],[pledged]]/Table1[[#This Row],[goal]],2)</f>
        <v>1.03</v>
      </c>
      <c r="Q360" s="14">
        <f>IFERROR(Table1[[#This Row],[pledged]]/Table1[[#This Row],[backers_count]],0)</f>
        <v>193.04868913857678</v>
      </c>
      <c r="R360" s="19">
        <f>(((J360/60)/60)/24)+DATE(1970,1,1)</f>
        <v>42507.860196759255</v>
      </c>
      <c r="S360" s="19">
        <f>(((I360/60)/60)/24)+DATE(1970,1,1)</f>
        <v>42536.625</v>
      </c>
    </row>
    <row r="361" spans="1:19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1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t="s">
        <v>8271</v>
      </c>
      <c r="P361" s="12">
        <f>ROUND(Table1[[#This Row],[pledged]]/Table1[[#This Row],[goal]],2)</f>
        <v>1.05</v>
      </c>
      <c r="Q361" s="14">
        <f>IFERROR(Table1[[#This Row],[pledged]]/Table1[[#This Row],[backers_count]],0)</f>
        <v>84.023178807947019</v>
      </c>
      <c r="R361" s="19">
        <f>(((J361/60)/60)/24)+DATE(1970,1,1)</f>
        <v>41935.070486111108</v>
      </c>
      <c r="S361" s="19">
        <f>(((I361/60)/60)/24)+DATE(1970,1,1)</f>
        <v>41957.216666666667</v>
      </c>
    </row>
    <row r="362" spans="1:19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1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t="s">
        <v>8271</v>
      </c>
      <c r="P362" s="12">
        <f>ROUND(Table1[[#This Row],[pledged]]/Table1[[#This Row],[goal]],2)</f>
        <v>1.01</v>
      </c>
      <c r="Q362" s="14">
        <f>IFERROR(Table1[[#This Row],[pledged]]/Table1[[#This Row],[backers_count]],0)</f>
        <v>139.82758620689654</v>
      </c>
      <c r="R362" s="19">
        <f>(((J362/60)/60)/24)+DATE(1970,1,1)</f>
        <v>42163.897916666669</v>
      </c>
      <c r="S362" s="19">
        <f>(((I362/60)/60)/24)+DATE(1970,1,1)</f>
        <v>42208.132638888885</v>
      </c>
    </row>
    <row r="363" spans="1:19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1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t="s">
        <v>8271</v>
      </c>
      <c r="P363" s="12">
        <f>ROUND(Table1[[#This Row],[pledged]]/Table1[[#This Row],[goal]],2)</f>
        <v>1.1100000000000001</v>
      </c>
      <c r="Q363" s="14">
        <f>IFERROR(Table1[[#This Row],[pledged]]/Table1[[#This Row],[backers_count]],0)</f>
        <v>109.82189265536722</v>
      </c>
      <c r="R363" s="19">
        <f>(((J363/60)/60)/24)+DATE(1970,1,1)</f>
        <v>41936.001226851848</v>
      </c>
      <c r="S363" s="19">
        <f>(((I363/60)/60)/24)+DATE(1970,1,1)</f>
        <v>41966.042893518519</v>
      </c>
    </row>
    <row r="364" spans="1:19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1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t="s">
        <v>8271</v>
      </c>
      <c r="P364" s="12">
        <f>ROUND(Table1[[#This Row],[pledged]]/Table1[[#This Row],[goal]],2)</f>
        <v>1.24</v>
      </c>
      <c r="Q364" s="14">
        <f>IFERROR(Table1[[#This Row],[pledged]]/Table1[[#This Row],[backers_count]],0)</f>
        <v>139.53488372093022</v>
      </c>
      <c r="R364" s="19">
        <f>(((J364/60)/60)/24)+DATE(1970,1,1)</f>
        <v>41837.210543981484</v>
      </c>
      <c r="S364" s="19">
        <f>(((I364/60)/60)/24)+DATE(1970,1,1)</f>
        <v>41859</v>
      </c>
    </row>
    <row r="365" spans="1:19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1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t="s">
        <v>8271</v>
      </c>
      <c r="P365" s="12">
        <f>ROUND(Table1[[#This Row],[pledged]]/Table1[[#This Row],[goal]],2)</f>
        <v>1.01</v>
      </c>
      <c r="Q365" s="14">
        <f>IFERROR(Table1[[#This Row],[pledged]]/Table1[[#This Row],[backers_count]],0)</f>
        <v>347.84615384615387</v>
      </c>
      <c r="R365" s="19">
        <f>(((J365/60)/60)/24)+DATE(1970,1,1)</f>
        <v>40255.744629629626</v>
      </c>
      <c r="S365" s="19">
        <f>(((I365/60)/60)/24)+DATE(1970,1,1)</f>
        <v>40300.806944444441</v>
      </c>
    </row>
    <row r="366" spans="1:19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1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t="s">
        <v>8271</v>
      </c>
      <c r="P366" s="12">
        <f>ROUND(Table1[[#This Row],[pledged]]/Table1[[#This Row],[goal]],2)</f>
        <v>1.1000000000000001</v>
      </c>
      <c r="Q366" s="14">
        <f>IFERROR(Table1[[#This Row],[pledged]]/Table1[[#This Row],[backers_count]],0)</f>
        <v>68.24159292035398</v>
      </c>
      <c r="R366" s="19">
        <f>(((J366/60)/60)/24)+DATE(1970,1,1)</f>
        <v>41780.859629629631</v>
      </c>
      <c r="S366" s="19">
        <f>(((I366/60)/60)/24)+DATE(1970,1,1)</f>
        <v>41811.165972222225</v>
      </c>
    </row>
    <row r="367" spans="1:19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1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t="s">
        <v>8271</v>
      </c>
      <c r="P367" s="12">
        <f>ROUND(Table1[[#This Row],[pledged]]/Table1[[#This Row],[goal]],2)</f>
        <v>1.04</v>
      </c>
      <c r="Q367" s="14">
        <f>IFERROR(Table1[[#This Row],[pledged]]/Table1[[#This Row],[backers_count]],0)</f>
        <v>239.93846153846152</v>
      </c>
      <c r="R367" s="19">
        <f>(((J367/60)/60)/24)+DATE(1970,1,1)</f>
        <v>41668.606469907405</v>
      </c>
      <c r="S367" s="19">
        <f>(((I367/60)/60)/24)+DATE(1970,1,1)</f>
        <v>41698.606469907405</v>
      </c>
    </row>
    <row r="368" spans="1:19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1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t="s">
        <v>8271</v>
      </c>
      <c r="P368" s="12">
        <f>ROUND(Table1[[#This Row],[pledged]]/Table1[[#This Row],[goal]],2)</f>
        <v>1.01</v>
      </c>
      <c r="Q368" s="14">
        <f>IFERROR(Table1[[#This Row],[pledged]]/Table1[[#This Row],[backers_count]],0)</f>
        <v>287.31343283582089</v>
      </c>
      <c r="R368" s="19">
        <f>(((J368/60)/60)/24)+DATE(1970,1,1)</f>
        <v>41019.793032407404</v>
      </c>
      <c r="S368" s="19">
        <f>(((I368/60)/60)/24)+DATE(1970,1,1)</f>
        <v>41049.793032407404</v>
      </c>
    </row>
    <row r="369" spans="1:19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1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t="s">
        <v>8271</v>
      </c>
      <c r="P369" s="12">
        <f>ROUND(Table1[[#This Row],[pledged]]/Table1[[#This Row],[goal]],2)</f>
        <v>1.03</v>
      </c>
      <c r="Q369" s="14">
        <f>IFERROR(Table1[[#This Row],[pledged]]/Table1[[#This Row],[backers_count]],0)</f>
        <v>86.84882352941176</v>
      </c>
      <c r="R369" s="19">
        <f>(((J369/60)/60)/24)+DATE(1970,1,1)</f>
        <v>41355.577291666668</v>
      </c>
      <c r="S369" s="19">
        <f>(((I369/60)/60)/24)+DATE(1970,1,1)</f>
        <v>41395.207638888889</v>
      </c>
    </row>
    <row r="370" spans="1:19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1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t="s">
        <v>8271</v>
      </c>
      <c r="P370" s="12">
        <f>ROUND(Table1[[#This Row],[pledged]]/Table1[[#This Row],[goal]],2)</f>
        <v>1.04</v>
      </c>
      <c r="Q370" s="14">
        <f>IFERROR(Table1[[#This Row],[pledged]]/Table1[[#This Row],[backers_count]],0)</f>
        <v>81.84905660377359</v>
      </c>
      <c r="R370" s="19">
        <f>(((J370/60)/60)/24)+DATE(1970,1,1)</f>
        <v>42043.605578703704</v>
      </c>
      <c r="S370" s="19">
        <f>(((I370/60)/60)/24)+DATE(1970,1,1)</f>
        <v>42078.563912037032</v>
      </c>
    </row>
    <row r="371" spans="1:19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1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t="s">
        <v>8271</v>
      </c>
      <c r="P371" s="12">
        <f>ROUND(Table1[[#This Row],[pledged]]/Table1[[#This Row],[goal]],2)</f>
        <v>1.1000000000000001</v>
      </c>
      <c r="Q371" s="14">
        <f>IFERROR(Table1[[#This Row],[pledged]]/Table1[[#This Row],[backers_count]],0)</f>
        <v>42.874970059880241</v>
      </c>
      <c r="R371" s="19">
        <f>(((J371/60)/60)/24)+DATE(1970,1,1)</f>
        <v>40893.551724537036</v>
      </c>
      <c r="S371" s="19">
        <f>(((I371/60)/60)/24)+DATE(1970,1,1)</f>
        <v>40923.551724537036</v>
      </c>
    </row>
    <row r="372" spans="1:19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1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t="s">
        <v>8271</v>
      </c>
      <c r="P372" s="12">
        <f>ROUND(Table1[[#This Row],[pledged]]/Table1[[#This Row],[goal]],2)</f>
        <v>1.22</v>
      </c>
      <c r="Q372" s="14">
        <f>IFERROR(Table1[[#This Row],[pledged]]/Table1[[#This Row],[backers_count]],0)</f>
        <v>709.41860465116281</v>
      </c>
      <c r="R372" s="19">
        <f>(((J372/60)/60)/24)+DATE(1970,1,1)</f>
        <v>42711.795138888891</v>
      </c>
      <c r="S372" s="19">
        <f>(((I372/60)/60)/24)+DATE(1970,1,1)</f>
        <v>42741.795138888891</v>
      </c>
    </row>
    <row r="373" spans="1:19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1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t="s">
        <v>8271</v>
      </c>
      <c r="P373" s="12">
        <f>ROUND(Table1[[#This Row],[pledged]]/Table1[[#This Row],[goal]],2)</f>
        <v>1.1399999999999999</v>
      </c>
      <c r="Q373" s="14">
        <f>IFERROR(Table1[[#This Row],[pledged]]/Table1[[#This Row],[backers_count]],0)</f>
        <v>161.25517890772127</v>
      </c>
      <c r="R373" s="19">
        <f>(((J373/60)/60)/24)+DATE(1970,1,1)</f>
        <v>41261.767812500002</v>
      </c>
      <c r="S373" s="19">
        <f>(((I373/60)/60)/24)+DATE(1970,1,1)</f>
        <v>41306.767812500002</v>
      </c>
    </row>
    <row r="374" spans="1:19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1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t="s">
        <v>8271</v>
      </c>
      <c r="P374" s="12">
        <f>ROUND(Table1[[#This Row],[pledged]]/Table1[[#This Row],[goal]],2)</f>
        <v>1.25</v>
      </c>
      <c r="Q374" s="14">
        <f>IFERROR(Table1[[#This Row],[pledged]]/Table1[[#This Row],[backers_count]],0)</f>
        <v>41.777777777777779</v>
      </c>
      <c r="R374" s="19">
        <f>(((J374/60)/60)/24)+DATE(1970,1,1)</f>
        <v>42425.576898148152</v>
      </c>
      <c r="S374" s="19">
        <f>(((I374/60)/60)/24)+DATE(1970,1,1)</f>
        <v>42465.666666666672</v>
      </c>
    </row>
    <row r="375" spans="1:19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1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t="s">
        <v>8271</v>
      </c>
      <c r="P375" s="12">
        <f>ROUND(Table1[[#This Row],[pledged]]/Table1[[#This Row],[goal]],2)</f>
        <v>1.07</v>
      </c>
      <c r="Q375" s="14">
        <f>IFERROR(Table1[[#This Row],[pledged]]/Table1[[#This Row],[backers_count]],0)</f>
        <v>89.887640449438209</v>
      </c>
      <c r="R375" s="19">
        <f>(((J375/60)/60)/24)+DATE(1970,1,1)</f>
        <v>41078.91201388889</v>
      </c>
      <c r="S375" s="19">
        <f>(((I375/60)/60)/24)+DATE(1970,1,1)</f>
        <v>41108.91201388889</v>
      </c>
    </row>
    <row r="376" spans="1:19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1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t="s">
        <v>8271</v>
      </c>
      <c r="P376" s="12">
        <f>ROUND(Table1[[#This Row],[pledged]]/Table1[[#This Row],[goal]],2)</f>
        <v>1.31</v>
      </c>
      <c r="Q376" s="14">
        <f>IFERROR(Table1[[#This Row],[pledged]]/Table1[[#This Row],[backers_count]],0)</f>
        <v>45.051724137931032</v>
      </c>
      <c r="R376" s="19">
        <f>(((J376/60)/60)/24)+DATE(1970,1,1)</f>
        <v>40757.889247685183</v>
      </c>
      <c r="S376" s="19">
        <f>(((I376/60)/60)/24)+DATE(1970,1,1)</f>
        <v>40802.889247685183</v>
      </c>
    </row>
    <row r="377" spans="1:19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1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t="s">
        <v>8271</v>
      </c>
      <c r="P377" s="12">
        <f>ROUND(Table1[[#This Row],[pledged]]/Table1[[#This Row],[goal]],2)</f>
        <v>1.2</v>
      </c>
      <c r="Q377" s="14">
        <f>IFERROR(Table1[[#This Row],[pledged]]/Table1[[#This Row],[backers_count]],0)</f>
        <v>42.857142857142854</v>
      </c>
      <c r="R377" s="19">
        <f>(((J377/60)/60)/24)+DATE(1970,1,1)</f>
        <v>41657.985081018516</v>
      </c>
      <c r="S377" s="19">
        <f>(((I377/60)/60)/24)+DATE(1970,1,1)</f>
        <v>41699.720833333333</v>
      </c>
    </row>
    <row r="378" spans="1:19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1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t="s">
        <v>8271</v>
      </c>
      <c r="P378" s="12">
        <f>ROUND(Table1[[#This Row],[pledged]]/Table1[[#This Row],[goal]],2)</f>
        <v>1.06</v>
      </c>
      <c r="Q378" s="14">
        <f>IFERROR(Table1[[#This Row],[pledged]]/Table1[[#This Row],[backers_count]],0)</f>
        <v>54.083333333333336</v>
      </c>
      <c r="R378" s="19">
        <f>(((J378/60)/60)/24)+DATE(1970,1,1)</f>
        <v>42576.452731481477</v>
      </c>
      <c r="S378" s="19">
        <f>(((I378/60)/60)/24)+DATE(1970,1,1)</f>
        <v>42607.452731481477</v>
      </c>
    </row>
    <row r="379" spans="1:19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1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t="s">
        <v>8271</v>
      </c>
      <c r="P379" s="12">
        <f>ROUND(Table1[[#This Row],[pledged]]/Table1[[#This Row],[goal]],2)</f>
        <v>1.1399999999999999</v>
      </c>
      <c r="Q379" s="14">
        <f>IFERROR(Table1[[#This Row],[pledged]]/Table1[[#This Row],[backers_count]],0)</f>
        <v>103.21804511278195</v>
      </c>
      <c r="R379" s="19">
        <f>(((J379/60)/60)/24)+DATE(1970,1,1)</f>
        <v>42292.250787037032</v>
      </c>
      <c r="S379" s="19">
        <f>(((I379/60)/60)/24)+DATE(1970,1,1)</f>
        <v>42322.292361111111</v>
      </c>
    </row>
    <row r="380" spans="1:19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1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t="s">
        <v>8271</v>
      </c>
      <c r="P380" s="12">
        <f>ROUND(Table1[[#This Row],[pledged]]/Table1[[#This Row],[goal]],2)</f>
        <v>1.1200000000000001</v>
      </c>
      <c r="Q380" s="14">
        <f>IFERROR(Table1[[#This Row],[pledged]]/Table1[[#This Row],[backers_count]],0)</f>
        <v>40.397590361445786</v>
      </c>
      <c r="R380" s="19">
        <f>(((J380/60)/60)/24)+DATE(1970,1,1)</f>
        <v>42370.571851851855</v>
      </c>
      <c r="S380" s="19">
        <f>(((I380/60)/60)/24)+DATE(1970,1,1)</f>
        <v>42394.994444444441</v>
      </c>
    </row>
    <row r="381" spans="1:19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1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t="s">
        <v>8271</v>
      </c>
      <c r="P381" s="12">
        <f>ROUND(Table1[[#This Row],[pledged]]/Table1[[#This Row],[goal]],2)</f>
        <v>1.1599999999999999</v>
      </c>
      <c r="Q381" s="14">
        <f>IFERROR(Table1[[#This Row],[pledged]]/Table1[[#This Row],[backers_count]],0)</f>
        <v>116.85906040268456</v>
      </c>
      <c r="R381" s="19">
        <f>(((J381/60)/60)/24)+DATE(1970,1,1)</f>
        <v>40987.688333333332</v>
      </c>
      <c r="S381" s="19">
        <f>(((I381/60)/60)/24)+DATE(1970,1,1)</f>
        <v>41032.688333333332</v>
      </c>
    </row>
    <row r="382" spans="1:19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1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t="s">
        <v>8271</v>
      </c>
      <c r="P382" s="12">
        <f>ROUND(Table1[[#This Row],[pledged]]/Table1[[#This Row],[goal]],2)</f>
        <v>1.42</v>
      </c>
      <c r="Q382" s="14">
        <f>IFERROR(Table1[[#This Row],[pledged]]/Table1[[#This Row],[backers_count]],0)</f>
        <v>115.51020408163265</v>
      </c>
      <c r="R382" s="19">
        <f>(((J382/60)/60)/24)+DATE(1970,1,1)</f>
        <v>42367.719814814816</v>
      </c>
      <c r="S382" s="19">
        <f>(((I382/60)/60)/24)+DATE(1970,1,1)</f>
        <v>42392.719814814816</v>
      </c>
    </row>
    <row r="383" spans="1:19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1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t="s">
        <v>8271</v>
      </c>
      <c r="P383" s="12">
        <f>ROUND(Table1[[#This Row],[pledged]]/Table1[[#This Row],[goal]],2)</f>
        <v>1.05</v>
      </c>
      <c r="Q383" s="14">
        <f>IFERROR(Table1[[#This Row],[pledged]]/Table1[[#This Row],[backers_count]],0)</f>
        <v>104.31274900398407</v>
      </c>
      <c r="R383" s="19">
        <f>(((J383/60)/60)/24)+DATE(1970,1,1)</f>
        <v>41085.698113425926</v>
      </c>
      <c r="S383" s="19">
        <f>(((I383/60)/60)/24)+DATE(1970,1,1)</f>
        <v>41120.208333333336</v>
      </c>
    </row>
    <row r="384" spans="1:19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1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t="s">
        <v>8271</v>
      </c>
      <c r="P384" s="12">
        <f>ROUND(Table1[[#This Row],[pledged]]/Table1[[#This Row],[goal]],2)</f>
        <v>2.56</v>
      </c>
      <c r="Q384" s="14">
        <f>IFERROR(Table1[[#This Row],[pledged]]/Table1[[#This Row],[backers_count]],0)</f>
        <v>69.772727272727266</v>
      </c>
      <c r="R384" s="19">
        <f>(((J384/60)/60)/24)+DATE(1970,1,1)</f>
        <v>41144.709490740745</v>
      </c>
      <c r="S384" s="19">
        <f>(((I384/60)/60)/24)+DATE(1970,1,1)</f>
        <v>41158.709490740745</v>
      </c>
    </row>
    <row r="385" spans="1:19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1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t="s">
        <v>8271</v>
      </c>
      <c r="P385" s="12">
        <f>ROUND(Table1[[#This Row],[pledged]]/Table1[[#This Row],[goal]],2)</f>
        <v>2.0699999999999998</v>
      </c>
      <c r="Q385" s="14">
        <f>IFERROR(Table1[[#This Row],[pledged]]/Table1[[#This Row],[backers_count]],0)</f>
        <v>43.020833333333336</v>
      </c>
      <c r="R385" s="19">
        <f>(((J385/60)/60)/24)+DATE(1970,1,1)</f>
        <v>41755.117581018516</v>
      </c>
      <c r="S385" s="19">
        <f>(((I385/60)/60)/24)+DATE(1970,1,1)</f>
        <v>41778.117581018516</v>
      </c>
    </row>
    <row r="386" spans="1:19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1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t="s">
        <v>8271</v>
      </c>
      <c r="P386" s="12">
        <f>ROUND(Table1[[#This Row],[pledged]]/Table1[[#This Row],[goal]],2)</f>
        <v>1.1200000000000001</v>
      </c>
      <c r="Q386" s="14">
        <f>IFERROR(Table1[[#This Row],[pledged]]/Table1[[#This Row],[backers_count]],0)</f>
        <v>58.540469973890339</v>
      </c>
      <c r="R386" s="19">
        <f>(((J386/60)/60)/24)+DATE(1970,1,1)</f>
        <v>41980.781793981485</v>
      </c>
      <c r="S386" s="19">
        <f>(((I386/60)/60)/24)+DATE(1970,1,1)</f>
        <v>42010.781793981485</v>
      </c>
    </row>
    <row r="387" spans="1:19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1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t="s">
        <v>8271</v>
      </c>
      <c r="P387" s="12">
        <f>ROUND(Table1[[#This Row],[pledged]]/Table1[[#This Row],[goal]],2)</f>
        <v>1.06</v>
      </c>
      <c r="Q387" s="14">
        <f>IFERROR(Table1[[#This Row],[pledged]]/Table1[[#This Row],[backers_count]],0)</f>
        <v>111.79535864978902</v>
      </c>
      <c r="R387" s="19">
        <f>(((J387/60)/60)/24)+DATE(1970,1,1)</f>
        <v>41934.584502314814</v>
      </c>
      <c r="S387" s="19">
        <f>(((I387/60)/60)/24)+DATE(1970,1,1)</f>
        <v>41964.626168981486</v>
      </c>
    </row>
    <row r="388" spans="1:19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1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t="s">
        <v>8271</v>
      </c>
      <c r="P388" s="12">
        <f>ROUND(Table1[[#This Row],[pledged]]/Table1[[#This Row],[goal]],2)</f>
        <v>1</v>
      </c>
      <c r="Q388" s="14">
        <f>IFERROR(Table1[[#This Row],[pledged]]/Table1[[#This Row],[backers_count]],0)</f>
        <v>46.230769230769234</v>
      </c>
      <c r="R388" s="19">
        <f>(((J388/60)/60)/24)+DATE(1970,1,1)</f>
        <v>42211.951284722221</v>
      </c>
      <c r="S388" s="19">
        <f>(((I388/60)/60)/24)+DATE(1970,1,1)</f>
        <v>42226.951284722221</v>
      </c>
    </row>
    <row r="389" spans="1:19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1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t="s">
        <v>8271</v>
      </c>
      <c r="P389" s="12">
        <f>ROUND(Table1[[#This Row],[pledged]]/Table1[[#This Row],[goal]],2)</f>
        <v>2.14</v>
      </c>
      <c r="Q389" s="14">
        <f>IFERROR(Table1[[#This Row],[pledged]]/Table1[[#This Row],[backers_count]],0)</f>
        <v>144.69039145907473</v>
      </c>
      <c r="R389" s="19">
        <f>(((J389/60)/60)/24)+DATE(1970,1,1)</f>
        <v>42200.67659722222</v>
      </c>
      <c r="S389" s="19">
        <f>(((I389/60)/60)/24)+DATE(1970,1,1)</f>
        <v>42231.25</v>
      </c>
    </row>
    <row r="390" spans="1:19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1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t="s">
        <v>8271</v>
      </c>
      <c r="P390" s="12">
        <f>ROUND(Table1[[#This Row],[pledged]]/Table1[[#This Row],[goal]],2)</f>
        <v>1.26</v>
      </c>
      <c r="Q390" s="14">
        <f>IFERROR(Table1[[#This Row],[pledged]]/Table1[[#This Row],[backers_count]],0)</f>
        <v>88.845070422535215</v>
      </c>
      <c r="R390" s="19">
        <f>(((J390/60)/60)/24)+DATE(1970,1,1)</f>
        <v>42549.076157407413</v>
      </c>
      <c r="S390" s="19">
        <f>(((I390/60)/60)/24)+DATE(1970,1,1)</f>
        <v>42579.076157407413</v>
      </c>
    </row>
    <row r="391" spans="1:19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1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t="s">
        <v>8271</v>
      </c>
      <c r="P391" s="12">
        <f>ROUND(Table1[[#This Row],[pledged]]/Table1[[#This Row],[goal]],2)</f>
        <v>1.82</v>
      </c>
      <c r="Q391" s="14">
        <f>IFERROR(Table1[[#This Row],[pledged]]/Table1[[#This Row],[backers_count]],0)</f>
        <v>81.75107284768211</v>
      </c>
      <c r="R391" s="19">
        <f>(((J391/60)/60)/24)+DATE(1970,1,1)</f>
        <v>41674.063078703701</v>
      </c>
      <c r="S391" s="19">
        <f>(((I391/60)/60)/24)+DATE(1970,1,1)</f>
        <v>41705.957638888889</v>
      </c>
    </row>
    <row r="392" spans="1:19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1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t="s">
        <v>8271</v>
      </c>
      <c r="P392" s="12">
        <f>ROUND(Table1[[#This Row],[pledged]]/Table1[[#This Row],[goal]],2)</f>
        <v>1</v>
      </c>
      <c r="Q392" s="14">
        <f>IFERROR(Table1[[#This Row],[pledged]]/Table1[[#This Row],[backers_count]],0)</f>
        <v>71.428571428571431</v>
      </c>
      <c r="R392" s="19">
        <f>(((J392/60)/60)/24)+DATE(1970,1,1)</f>
        <v>42112.036712962959</v>
      </c>
      <c r="S392" s="19">
        <f>(((I392/60)/60)/24)+DATE(1970,1,1)</f>
        <v>42132.036712962959</v>
      </c>
    </row>
    <row r="393" spans="1:19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1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t="s">
        <v>8271</v>
      </c>
      <c r="P393" s="12">
        <f>ROUND(Table1[[#This Row],[pledged]]/Table1[[#This Row],[goal]],2)</f>
        <v>1.01</v>
      </c>
      <c r="Q393" s="14">
        <f>IFERROR(Table1[[#This Row],[pledged]]/Table1[[#This Row],[backers_count]],0)</f>
        <v>104.25906735751295</v>
      </c>
      <c r="R393" s="19">
        <f>(((J393/60)/60)/24)+DATE(1970,1,1)</f>
        <v>40865.042256944449</v>
      </c>
      <c r="S393" s="19">
        <f>(((I393/60)/60)/24)+DATE(1970,1,1)</f>
        <v>40895.040972222225</v>
      </c>
    </row>
    <row r="394" spans="1:19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1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t="s">
        <v>8271</v>
      </c>
      <c r="P394" s="12">
        <f>ROUND(Table1[[#This Row],[pledged]]/Table1[[#This Row],[goal]],2)</f>
        <v>1.01</v>
      </c>
      <c r="Q394" s="14">
        <f>IFERROR(Table1[[#This Row],[pledged]]/Table1[[#This Row],[backers_count]],0)</f>
        <v>90.616504854368927</v>
      </c>
      <c r="R394" s="19">
        <f>(((J394/60)/60)/24)+DATE(1970,1,1)</f>
        <v>40763.717256944445</v>
      </c>
      <c r="S394" s="19">
        <f>(((I394/60)/60)/24)+DATE(1970,1,1)</f>
        <v>40794.125</v>
      </c>
    </row>
    <row r="395" spans="1:19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1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t="s">
        <v>8271</v>
      </c>
      <c r="P395" s="12">
        <f>ROUND(Table1[[#This Row],[pledged]]/Table1[[#This Row],[goal]],2)</f>
        <v>1.1000000000000001</v>
      </c>
      <c r="Q395" s="14">
        <f>IFERROR(Table1[[#This Row],[pledged]]/Table1[[#This Row],[backers_count]],0)</f>
        <v>157.33048433048432</v>
      </c>
      <c r="R395" s="19">
        <f>(((J395/60)/60)/24)+DATE(1970,1,1)</f>
        <v>41526.708935185183</v>
      </c>
      <c r="S395" s="19">
        <f>(((I395/60)/60)/24)+DATE(1970,1,1)</f>
        <v>41557.708935185183</v>
      </c>
    </row>
    <row r="396" spans="1:19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1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t="s">
        <v>8271</v>
      </c>
      <c r="P396" s="12">
        <f>ROUND(Table1[[#This Row],[pledged]]/Table1[[#This Row],[goal]],2)</f>
        <v>1.1200000000000001</v>
      </c>
      <c r="Q396" s="14">
        <f>IFERROR(Table1[[#This Row],[pledged]]/Table1[[#This Row],[backers_count]],0)</f>
        <v>105.18</v>
      </c>
      <c r="R396" s="19">
        <f>(((J396/60)/60)/24)+DATE(1970,1,1)</f>
        <v>42417.818078703705</v>
      </c>
      <c r="S396" s="19">
        <f>(((I396/60)/60)/24)+DATE(1970,1,1)</f>
        <v>42477.776412037041</v>
      </c>
    </row>
    <row r="397" spans="1:19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1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t="s">
        <v>8271</v>
      </c>
      <c r="P397" s="12">
        <f>ROUND(Table1[[#This Row],[pledged]]/Table1[[#This Row],[goal]],2)</f>
        <v>1.08</v>
      </c>
      <c r="Q397" s="14">
        <f>IFERROR(Table1[[#This Row],[pledged]]/Table1[[#This Row],[backers_count]],0)</f>
        <v>58.719836956521746</v>
      </c>
      <c r="R397" s="19">
        <f>(((J397/60)/60)/24)+DATE(1970,1,1)</f>
        <v>40990.909259259257</v>
      </c>
      <c r="S397" s="19">
        <f>(((I397/60)/60)/24)+DATE(1970,1,1)</f>
        <v>41026.897222222222</v>
      </c>
    </row>
    <row r="398" spans="1:19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1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t="s">
        <v>8271</v>
      </c>
      <c r="P398" s="12">
        <f>ROUND(Table1[[#This Row],[pledged]]/Table1[[#This Row],[goal]],2)</f>
        <v>1.07</v>
      </c>
      <c r="Q398" s="14">
        <f>IFERROR(Table1[[#This Row],[pledged]]/Table1[[#This Row],[backers_count]],0)</f>
        <v>81.632653061224488</v>
      </c>
      <c r="R398" s="19">
        <f>(((J398/60)/60)/24)+DATE(1970,1,1)</f>
        <v>41082.564884259256</v>
      </c>
      <c r="S398" s="19">
        <f>(((I398/60)/60)/24)+DATE(1970,1,1)</f>
        <v>41097.564884259256</v>
      </c>
    </row>
    <row r="399" spans="1:19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1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t="s">
        <v>8271</v>
      </c>
      <c r="P399" s="12">
        <f>ROUND(Table1[[#This Row],[pledged]]/Table1[[#This Row],[goal]],2)</f>
        <v>1.04</v>
      </c>
      <c r="Q399" s="14">
        <f>IFERROR(Table1[[#This Row],[pledged]]/Table1[[#This Row],[backers_count]],0)</f>
        <v>56.460043668122275</v>
      </c>
      <c r="R399" s="19">
        <f>(((J399/60)/60)/24)+DATE(1970,1,1)</f>
        <v>40379.776435185187</v>
      </c>
      <c r="S399" s="19">
        <f>(((I399/60)/60)/24)+DATE(1970,1,1)</f>
        <v>40422.155555555553</v>
      </c>
    </row>
    <row r="400" spans="1:19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1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t="s">
        <v>8271</v>
      </c>
      <c r="P400" s="12">
        <f>ROUND(Table1[[#This Row],[pledged]]/Table1[[#This Row],[goal]],2)</f>
        <v>1.25</v>
      </c>
      <c r="Q400" s="14">
        <f>IFERROR(Table1[[#This Row],[pledged]]/Table1[[#This Row],[backers_count]],0)</f>
        <v>140.1044776119403</v>
      </c>
      <c r="R400" s="19">
        <f>(((J400/60)/60)/24)+DATE(1970,1,1)</f>
        <v>42078.793124999997</v>
      </c>
      <c r="S400" s="19">
        <f>(((I400/60)/60)/24)+DATE(1970,1,1)</f>
        <v>42123.793124999997</v>
      </c>
    </row>
    <row r="401" spans="1:19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1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t="s">
        <v>8271</v>
      </c>
      <c r="P401" s="12">
        <f>ROUND(Table1[[#This Row],[pledged]]/Table1[[#This Row],[goal]],2)</f>
        <v>1.07</v>
      </c>
      <c r="Q401" s="14">
        <f>IFERROR(Table1[[#This Row],[pledged]]/Table1[[#This Row],[backers_count]],0)</f>
        <v>224.85263157894738</v>
      </c>
      <c r="R401" s="19">
        <f>(((J401/60)/60)/24)+DATE(1970,1,1)</f>
        <v>42687.875775462962</v>
      </c>
      <c r="S401" s="19">
        <f>(((I401/60)/60)/24)+DATE(1970,1,1)</f>
        <v>42718.5</v>
      </c>
    </row>
    <row r="402" spans="1:19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1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t="s">
        <v>8271</v>
      </c>
      <c r="P402" s="12">
        <f>ROUND(Table1[[#This Row],[pledged]]/Table1[[#This Row],[goal]],2)</f>
        <v>1.1200000000000001</v>
      </c>
      <c r="Q402" s="14">
        <f>IFERROR(Table1[[#This Row],[pledged]]/Table1[[#This Row],[backers_count]],0)</f>
        <v>181.13306451612902</v>
      </c>
      <c r="R402" s="19">
        <f>(((J402/60)/60)/24)+DATE(1970,1,1)</f>
        <v>41745.635960648149</v>
      </c>
      <c r="S402" s="19">
        <f>(((I402/60)/60)/24)+DATE(1970,1,1)</f>
        <v>41776.145833333336</v>
      </c>
    </row>
    <row r="403" spans="1:19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1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t="s">
        <v>8271</v>
      </c>
      <c r="P403" s="12">
        <f>ROUND(Table1[[#This Row],[pledged]]/Table1[[#This Row],[goal]],2)</f>
        <v>1.04</v>
      </c>
      <c r="Q403" s="14">
        <f>IFERROR(Table1[[#This Row],[pledged]]/Table1[[#This Row],[backers_count]],0)</f>
        <v>711.04109589041093</v>
      </c>
      <c r="R403" s="19">
        <f>(((J403/60)/60)/24)+DATE(1970,1,1)</f>
        <v>40732.842245370368</v>
      </c>
      <c r="S403" s="19">
        <f>(((I403/60)/60)/24)+DATE(1970,1,1)</f>
        <v>40762.842245370368</v>
      </c>
    </row>
    <row r="404" spans="1:19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1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t="s">
        <v>8271</v>
      </c>
      <c r="P404" s="12">
        <f>ROUND(Table1[[#This Row],[pledged]]/Table1[[#This Row],[goal]],2)</f>
        <v>1.42</v>
      </c>
      <c r="Q404" s="14">
        <f>IFERROR(Table1[[#This Row],[pledged]]/Table1[[#This Row],[backers_count]],0)</f>
        <v>65.883720930232556</v>
      </c>
      <c r="R404" s="19">
        <f>(((J404/60)/60)/24)+DATE(1970,1,1)</f>
        <v>42292.539548611108</v>
      </c>
      <c r="S404" s="19">
        <f>(((I404/60)/60)/24)+DATE(1970,1,1)</f>
        <v>42313.58121527778</v>
      </c>
    </row>
    <row r="405" spans="1:19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1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t="s">
        <v>8271</v>
      </c>
      <c r="P405" s="12">
        <f>ROUND(Table1[[#This Row],[pledged]]/Table1[[#This Row],[goal]],2)</f>
        <v>1.05</v>
      </c>
      <c r="Q405" s="14">
        <f>IFERROR(Table1[[#This Row],[pledged]]/Table1[[#This Row],[backers_count]],0)</f>
        <v>75.185714285714283</v>
      </c>
      <c r="R405" s="19">
        <f>(((J405/60)/60)/24)+DATE(1970,1,1)</f>
        <v>40718.310659722221</v>
      </c>
      <c r="S405" s="19">
        <f>(((I405/60)/60)/24)+DATE(1970,1,1)</f>
        <v>40765.297222222223</v>
      </c>
    </row>
    <row r="406" spans="1:19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1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t="s">
        <v>8271</v>
      </c>
      <c r="P406" s="12">
        <f>ROUND(Table1[[#This Row],[pledged]]/Table1[[#This Row],[goal]],2)</f>
        <v>1.03</v>
      </c>
      <c r="Q406" s="14">
        <f>IFERROR(Table1[[#This Row],[pledged]]/Table1[[#This Row],[backers_count]],0)</f>
        <v>133.14391143911439</v>
      </c>
      <c r="R406" s="19">
        <f>(((J406/60)/60)/24)+DATE(1970,1,1)</f>
        <v>41646.628032407411</v>
      </c>
      <c r="S406" s="19">
        <f>(((I406/60)/60)/24)+DATE(1970,1,1)</f>
        <v>41675.961111111108</v>
      </c>
    </row>
    <row r="407" spans="1:19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1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t="s">
        <v>8271</v>
      </c>
      <c r="P407" s="12">
        <f>ROUND(Table1[[#This Row],[pledged]]/Table1[[#This Row],[goal]],2)</f>
        <v>1.08</v>
      </c>
      <c r="Q407" s="14">
        <f>IFERROR(Table1[[#This Row],[pledged]]/Table1[[#This Row],[backers_count]],0)</f>
        <v>55.2</v>
      </c>
      <c r="R407" s="19">
        <f>(((J407/60)/60)/24)+DATE(1970,1,1)</f>
        <v>41674.08494212963</v>
      </c>
      <c r="S407" s="19">
        <f>(((I407/60)/60)/24)+DATE(1970,1,1)</f>
        <v>41704.08494212963</v>
      </c>
    </row>
    <row r="408" spans="1:19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1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t="s">
        <v>8271</v>
      </c>
      <c r="P408" s="12">
        <f>ROUND(Table1[[#This Row],[pledged]]/Table1[[#This Row],[goal]],2)</f>
        <v>1.08</v>
      </c>
      <c r="Q408" s="14">
        <f>IFERROR(Table1[[#This Row],[pledged]]/Table1[[#This Row],[backers_count]],0)</f>
        <v>86.163714285714292</v>
      </c>
      <c r="R408" s="19">
        <f>(((J408/60)/60)/24)+DATE(1970,1,1)</f>
        <v>40638.162465277775</v>
      </c>
      <c r="S408" s="19">
        <f>(((I408/60)/60)/24)+DATE(1970,1,1)</f>
        <v>40672.249305555553</v>
      </c>
    </row>
    <row r="409" spans="1:19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1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t="s">
        <v>8271</v>
      </c>
      <c r="P409" s="12">
        <f>ROUND(Table1[[#This Row],[pledged]]/Table1[[#This Row],[goal]],2)</f>
        <v>1.02</v>
      </c>
      <c r="Q409" s="14">
        <f>IFERROR(Table1[[#This Row],[pledged]]/Table1[[#This Row],[backers_count]],0)</f>
        <v>92.318181818181813</v>
      </c>
      <c r="R409" s="19">
        <f>(((J409/60)/60)/24)+DATE(1970,1,1)</f>
        <v>40806.870949074073</v>
      </c>
      <c r="S409" s="19">
        <f>(((I409/60)/60)/24)+DATE(1970,1,1)</f>
        <v>40866.912615740745</v>
      </c>
    </row>
    <row r="410" spans="1:19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1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t="s">
        <v>8271</v>
      </c>
      <c r="P410" s="12">
        <f>ROUND(Table1[[#This Row],[pledged]]/Table1[[#This Row],[goal]],2)</f>
        <v>1.01</v>
      </c>
      <c r="Q410" s="14">
        <f>IFERROR(Table1[[#This Row],[pledged]]/Table1[[#This Row],[backers_count]],0)</f>
        <v>160.16473684210527</v>
      </c>
      <c r="R410" s="19">
        <f>(((J410/60)/60)/24)+DATE(1970,1,1)</f>
        <v>41543.735995370371</v>
      </c>
      <c r="S410" s="19">
        <f>(((I410/60)/60)/24)+DATE(1970,1,1)</f>
        <v>41583.777662037035</v>
      </c>
    </row>
    <row r="411" spans="1:19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1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t="s">
        <v>8271</v>
      </c>
      <c r="P411" s="12">
        <f>ROUND(Table1[[#This Row],[pledged]]/Table1[[#This Row],[goal]],2)</f>
        <v>1.37</v>
      </c>
      <c r="Q411" s="14">
        <f>IFERROR(Table1[[#This Row],[pledged]]/Table1[[#This Row],[backers_count]],0)</f>
        <v>45.6</v>
      </c>
      <c r="R411" s="19">
        <f>(((J411/60)/60)/24)+DATE(1970,1,1)</f>
        <v>42543.862777777773</v>
      </c>
      <c r="S411" s="19">
        <f>(((I411/60)/60)/24)+DATE(1970,1,1)</f>
        <v>42573.862777777773</v>
      </c>
    </row>
    <row r="412" spans="1:19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1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t="s">
        <v>8271</v>
      </c>
      <c r="P412" s="12">
        <f>ROUND(Table1[[#This Row],[pledged]]/Table1[[#This Row],[goal]],2)</f>
        <v>1.28</v>
      </c>
      <c r="Q412" s="14">
        <f>IFERROR(Table1[[#This Row],[pledged]]/Table1[[#This Row],[backers_count]],0)</f>
        <v>183.28571428571428</v>
      </c>
      <c r="R412" s="19">
        <f>(((J412/60)/60)/24)+DATE(1970,1,1)</f>
        <v>42113.981446759266</v>
      </c>
      <c r="S412" s="19">
        <f>(((I412/60)/60)/24)+DATE(1970,1,1)</f>
        <v>42173.981446759266</v>
      </c>
    </row>
    <row r="413" spans="1:19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1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t="s">
        <v>8271</v>
      </c>
      <c r="P413" s="12">
        <f>ROUND(Table1[[#This Row],[pledged]]/Table1[[#This Row],[goal]],2)</f>
        <v>1.01</v>
      </c>
      <c r="Q413" s="14">
        <f>IFERROR(Table1[[#This Row],[pledged]]/Table1[[#This Row],[backers_count]],0)</f>
        <v>125.78838174273859</v>
      </c>
      <c r="R413" s="19">
        <f>(((J413/60)/60)/24)+DATE(1970,1,1)</f>
        <v>41598.17597222222</v>
      </c>
      <c r="S413" s="19">
        <f>(((I413/60)/60)/24)+DATE(1970,1,1)</f>
        <v>41630.208333333336</v>
      </c>
    </row>
    <row r="414" spans="1:19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t="s">
        <v>8271</v>
      </c>
      <c r="P414" s="12">
        <f>ROUND(Table1[[#This Row],[pledged]]/Table1[[#This Row],[goal]],2)</f>
        <v>1.27</v>
      </c>
      <c r="Q414" s="14">
        <f>IFERROR(Table1[[#This Row],[pledged]]/Table1[[#This Row],[backers_count]],0)</f>
        <v>57.654545454545456</v>
      </c>
      <c r="R414" s="19">
        <f>(((J414/60)/60)/24)+DATE(1970,1,1)</f>
        <v>41099.742800925924</v>
      </c>
      <c r="S414" s="19">
        <f>(((I414/60)/60)/24)+DATE(1970,1,1)</f>
        <v>41115.742800925924</v>
      </c>
    </row>
    <row r="415" spans="1:19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1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t="s">
        <v>8271</v>
      </c>
      <c r="P415" s="12">
        <f>ROUND(Table1[[#This Row],[pledged]]/Table1[[#This Row],[goal]],2)</f>
        <v>1.05</v>
      </c>
      <c r="Q415" s="14">
        <f>IFERROR(Table1[[#This Row],[pledged]]/Table1[[#This Row],[backers_count]],0)</f>
        <v>78.660818713450297</v>
      </c>
      <c r="R415" s="19">
        <f>(((J415/60)/60)/24)+DATE(1970,1,1)</f>
        <v>41079.877442129626</v>
      </c>
      <c r="S415" s="19">
        <f>(((I415/60)/60)/24)+DATE(1970,1,1)</f>
        <v>41109.877442129626</v>
      </c>
    </row>
    <row r="416" spans="1:19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1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t="s">
        <v>8271</v>
      </c>
      <c r="P416" s="12">
        <f>ROUND(Table1[[#This Row],[pledged]]/Table1[[#This Row],[goal]],2)</f>
        <v>1.03</v>
      </c>
      <c r="Q416" s="14">
        <f>IFERROR(Table1[[#This Row],[pledged]]/Table1[[#This Row],[backers_count]],0)</f>
        <v>91.480769230769226</v>
      </c>
      <c r="R416" s="19">
        <f>(((J416/60)/60)/24)+DATE(1970,1,1)</f>
        <v>41529.063252314816</v>
      </c>
      <c r="S416" s="19">
        <f>(((I416/60)/60)/24)+DATE(1970,1,1)</f>
        <v>41559.063252314816</v>
      </c>
    </row>
    <row r="417" spans="1:19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1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t="s">
        <v>8271</v>
      </c>
      <c r="P417" s="12">
        <f>ROUND(Table1[[#This Row],[pledged]]/Table1[[#This Row],[goal]],2)</f>
        <v>1.02</v>
      </c>
      <c r="Q417" s="14">
        <f>IFERROR(Table1[[#This Row],[pledged]]/Table1[[#This Row],[backers_count]],0)</f>
        <v>68.09809523809524</v>
      </c>
      <c r="R417" s="19">
        <f>(((J417/60)/60)/24)+DATE(1970,1,1)</f>
        <v>41904.851875</v>
      </c>
      <c r="S417" s="19">
        <f>(((I417/60)/60)/24)+DATE(1970,1,1)</f>
        <v>41929.5</v>
      </c>
    </row>
    <row r="418" spans="1:19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1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t="s">
        <v>8271</v>
      </c>
      <c r="P418" s="12">
        <f>ROUND(Table1[[#This Row],[pledged]]/Table1[[#This Row],[goal]],2)</f>
        <v>1.2</v>
      </c>
      <c r="Q418" s="14">
        <f>IFERROR(Table1[[#This Row],[pledged]]/Table1[[#This Row],[backers_count]],0)</f>
        <v>48.086800000000004</v>
      </c>
      <c r="R418" s="19">
        <f>(((J418/60)/60)/24)+DATE(1970,1,1)</f>
        <v>41648.396192129629</v>
      </c>
      <c r="S418" s="19">
        <f>(((I418/60)/60)/24)+DATE(1970,1,1)</f>
        <v>41678.396192129629</v>
      </c>
    </row>
    <row r="419" spans="1:19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1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t="s">
        <v>8271</v>
      </c>
      <c r="P419" s="12">
        <f>ROUND(Table1[[#This Row],[pledged]]/Table1[[#This Row],[goal]],2)</f>
        <v>1</v>
      </c>
      <c r="Q419" s="14">
        <f>IFERROR(Table1[[#This Row],[pledged]]/Table1[[#This Row],[backers_count]],0)</f>
        <v>202.42307692307693</v>
      </c>
      <c r="R419" s="19">
        <f>(((J419/60)/60)/24)+DATE(1970,1,1)</f>
        <v>41360.970601851855</v>
      </c>
      <c r="S419" s="19">
        <f>(((I419/60)/60)/24)+DATE(1970,1,1)</f>
        <v>41372.189583333333</v>
      </c>
    </row>
    <row r="420" spans="1:19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1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t="s">
        <v>8271</v>
      </c>
      <c r="P420" s="12">
        <f>ROUND(Table1[[#This Row],[pledged]]/Table1[[#This Row],[goal]],2)</f>
        <v>1.01</v>
      </c>
      <c r="Q420" s="14">
        <f>IFERROR(Table1[[#This Row],[pledged]]/Table1[[#This Row],[backers_count]],0)</f>
        <v>216.75</v>
      </c>
      <c r="R420" s="19">
        <f>(((J420/60)/60)/24)+DATE(1970,1,1)</f>
        <v>42178.282372685186</v>
      </c>
      <c r="S420" s="19">
        <f>(((I420/60)/60)/24)+DATE(1970,1,1)</f>
        <v>42208.282372685186</v>
      </c>
    </row>
    <row r="421" spans="1:19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1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t="s">
        <v>8271</v>
      </c>
      <c r="P421" s="12">
        <f>ROUND(Table1[[#This Row],[pledged]]/Table1[[#This Row],[goal]],2)</f>
        <v>1</v>
      </c>
      <c r="Q421" s="14">
        <f>IFERROR(Table1[[#This Row],[pledged]]/Table1[[#This Row],[backers_count]],0)</f>
        <v>110.06849315068493</v>
      </c>
      <c r="R421" s="19">
        <f>(((J421/60)/60)/24)+DATE(1970,1,1)</f>
        <v>41394.842442129629</v>
      </c>
      <c r="S421" s="19">
        <f>(((I421/60)/60)/24)+DATE(1970,1,1)</f>
        <v>41454.842442129629</v>
      </c>
    </row>
    <row r="422" spans="1:19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1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8266</v>
      </c>
      <c r="O422" t="s">
        <v>8272</v>
      </c>
      <c r="P422" s="12">
        <f>ROUND(Table1[[#This Row],[pledged]]/Table1[[#This Row],[goal]],2)</f>
        <v>0</v>
      </c>
      <c r="Q422" s="14">
        <f>IFERROR(Table1[[#This Row],[pledged]]/Table1[[#This Row],[backers_count]],0)</f>
        <v>4.833333333333333</v>
      </c>
      <c r="R422" s="19">
        <f>(((J422/60)/60)/24)+DATE(1970,1,1)</f>
        <v>41682.23646990741</v>
      </c>
      <c r="S422" s="19">
        <f>(((I422/60)/60)/24)+DATE(1970,1,1)</f>
        <v>41712.194803240738</v>
      </c>
    </row>
    <row r="423" spans="1:19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1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8266</v>
      </c>
      <c r="O423" t="s">
        <v>8272</v>
      </c>
      <c r="P423" s="12">
        <f>ROUND(Table1[[#This Row],[pledged]]/Table1[[#This Row],[goal]],2)</f>
        <v>0.02</v>
      </c>
      <c r="Q423" s="14">
        <f>IFERROR(Table1[[#This Row],[pledged]]/Table1[[#This Row],[backers_count]],0)</f>
        <v>50.166666666666664</v>
      </c>
      <c r="R423" s="19">
        <f>(((J423/60)/60)/24)+DATE(1970,1,1)</f>
        <v>42177.491388888884</v>
      </c>
      <c r="S423" s="19">
        <f>(((I423/60)/60)/24)+DATE(1970,1,1)</f>
        <v>42237.491388888884</v>
      </c>
    </row>
    <row r="424" spans="1:19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1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8266</v>
      </c>
      <c r="O424" t="s">
        <v>8272</v>
      </c>
      <c r="P424" s="12">
        <f>ROUND(Table1[[#This Row],[pledged]]/Table1[[#This Row],[goal]],2)</f>
        <v>0.01</v>
      </c>
      <c r="Q424" s="14">
        <f>IFERROR(Table1[[#This Row],[pledged]]/Table1[[#This Row],[backers_count]],0)</f>
        <v>35.833333333333336</v>
      </c>
      <c r="R424" s="19">
        <f>(((J424/60)/60)/24)+DATE(1970,1,1)</f>
        <v>41863.260381944441</v>
      </c>
      <c r="S424" s="19">
        <f>(((I424/60)/60)/24)+DATE(1970,1,1)</f>
        <v>41893.260381944441</v>
      </c>
    </row>
    <row r="425" spans="1:19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1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8266</v>
      </c>
      <c r="O425" t="s">
        <v>8272</v>
      </c>
      <c r="P425" s="12">
        <f>ROUND(Table1[[#This Row],[pledged]]/Table1[[#This Row],[goal]],2)</f>
        <v>0.01</v>
      </c>
      <c r="Q425" s="14">
        <f>IFERROR(Table1[[#This Row],[pledged]]/Table1[[#This Row],[backers_count]],0)</f>
        <v>11.76923076923077</v>
      </c>
      <c r="R425" s="19">
        <f>(((J425/60)/60)/24)+DATE(1970,1,1)</f>
        <v>41400.92627314815</v>
      </c>
      <c r="S425" s="19">
        <f>(((I425/60)/60)/24)+DATE(1970,1,1)</f>
        <v>41430.92627314815</v>
      </c>
    </row>
    <row r="426" spans="1:19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1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8266</v>
      </c>
      <c r="O426" t="s">
        <v>8272</v>
      </c>
      <c r="P426" s="12">
        <f>ROUND(Table1[[#This Row],[pledged]]/Table1[[#This Row],[goal]],2)</f>
        <v>7.0000000000000007E-2</v>
      </c>
      <c r="Q426" s="14">
        <f>IFERROR(Table1[[#This Row],[pledged]]/Table1[[#This Row],[backers_count]],0)</f>
        <v>40.78</v>
      </c>
      <c r="R426" s="19">
        <f>(((J426/60)/60)/24)+DATE(1970,1,1)</f>
        <v>40934.376145833332</v>
      </c>
      <c r="S426" s="19">
        <f>(((I426/60)/60)/24)+DATE(1970,1,1)</f>
        <v>40994.334479166668</v>
      </c>
    </row>
    <row r="427" spans="1:19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1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8266</v>
      </c>
      <c r="O427" t="s">
        <v>8272</v>
      </c>
      <c r="P427" s="12">
        <f>ROUND(Table1[[#This Row],[pledged]]/Table1[[#This Row],[goal]],2)</f>
        <v>0</v>
      </c>
      <c r="Q427" s="14">
        <f>IFERROR(Table1[[#This Row],[pledged]]/Table1[[#This Row],[backers_count]],0)</f>
        <v>3</v>
      </c>
      <c r="R427" s="19">
        <f>(((J427/60)/60)/24)+DATE(1970,1,1)</f>
        <v>42275.861157407402</v>
      </c>
      <c r="S427" s="19">
        <f>(((I427/60)/60)/24)+DATE(1970,1,1)</f>
        <v>42335.902824074074</v>
      </c>
    </row>
    <row r="428" spans="1:19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1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8266</v>
      </c>
      <c r="O428" t="s">
        <v>8272</v>
      </c>
      <c r="P428" s="12">
        <f>ROUND(Table1[[#This Row],[pledged]]/Table1[[#This Row],[goal]],2)</f>
        <v>0.01</v>
      </c>
      <c r="Q428" s="14">
        <f>IFERROR(Table1[[#This Row],[pledged]]/Table1[[#This Row],[backers_count]],0)</f>
        <v>16.625</v>
      </c>
      <c r="R428" s="19">
        <f>(((J428/60)/60)/24)+DATE(1970,1,1)</f>
        <v>42400.711967592593</v>
      </c>
      <c r="S428" s="19">
        <f>(((I428/60)/60)/24)+DATE(1970,1,1)</f>
        <v>42430.711967592593</v>
      </c>
    </row>
    <row r="429" spans="1:19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1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8266</v>
      </c>
      <c r="O429" t="s">
        <v>8272</v>
      </c>
      <c r="P429" s="12">
        <f>ROUND(Table1[[#This Row],[pledged]]/Table1[[#This Row],[goal]],2)</f>
        <v>0</v>
      </c>
      <c r="Q429" s="14">
        <f>IFERROR(Table1[[#This Row],[pledged]]/Table1[[#This Row],[backers_count]],0)</f>
        <v>0</v>
      </c>
      <c r="R429" s="19">
        <f>(((J429/60)/60)/24)+DATE(1970,1,1)</f>
        <v>42285.909027777772</v>
      </c>
      <c r="S429" s="19">
        <f>(((I429/60)/60)/24)+DATE(1970,1,1)</f>
        <v>42299.790972222225</v>
      </c>
    </row>
    <row r="430" spans="1:19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1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8266</v>
      </c>
      <c r="O430" t="s">
        <v>8272</v>
      </c>
      <c r="P430" s="12">
        <f>ROUND(Table1[[#This Row],[pledged]]/Table1[[#This Row],[goal]],2)</f>
        <v>0.06</v>
      </c>
      <c r="Q430" s="14">
        <f>IFERROR(Table1[[#This Row],[pledged]]/Table1[[#This Row],[backers_count]],0)</f>
        <v>52</v>
      </c>
      <c r="R430" s="19">
        <f>(((J430/60)/60)/24)+DATE(1970,1,1)</f>
        <v>41778.766724537039</v>
      </c>
      <c r="S430" s="19">
        <f>(((I430/60)/60)/24)+DATE(1970,1,1)</f>
        <v>41806.916666666664</v>
      </c>
    </row>
    <row r="431" spans="1:19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1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8266</v>
      </c>
      <c r="O431" t="s">
        <v>8272</v>
      </c>
      <c r="P431" s="12">
        <f>ROUND(Table1[[#This Row],[pledged]]/Table1[[#This Row],[goal]],2)</f>
        <v>0</v>
      </c>
      <c r="Q431" s="14">
        <f>IFERROR(Table1[[#This Row],[pledged]]/Table1[[#This Row],[backers_count]],0)</f>
        <v>0</v>
      </c>
      <c r="R431" s="19">
        <f>(((J431/60)/60)/24)+DATE(1970,1,1)</f>
        <v>40070.901412037041</v>
      </c>
      <c r="S431" s="19">
        <f>(((I431/60)/60)/24)+DATE(1970,1,1)</f>
        <v>40144.207638888889</v>
      </c>
    </row>
    <row r="432" spans="1:19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1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8266</v>
      </c>
      <c r="O432" t="s">
        <v>8272</v>
      </c>
      <c r="P432" s="12">
        <f>ROUND(Table1[[#This Row],[pledged]]/Table1[[#This Row],[goal]],2)</f>
        <v>0.02</v>
      </c>
      <c r="Q432" s="14">
        <f>IFERROR(Table1[[#This Row],[pledged]]/Table1[[#This Row],[backers_count]],0)</f>
        <v>4.8</v>
      </c>
      <c r="R432" s="19">
        <f>(((J432/60)/60)/24)+DATE(1970,1,1)</f>
        <v>41513.107256944444</v>
      </c>
      <c r="S432" s="19">
        <f>(((I432/60)/60)/24)+DATE(1970,1,1)</f>
        <v>41528.107256944444</v>
      </c>
    </row>
    <row r="433" spans="1:19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1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8266</v>
      </c>
      <c r="O433" t="s">
        <v>8272</v>
      </c>
      <c r="P433" s="12">
        <f>ROUND(Table1[[#This Row],[pledged]]/Table1[[#This Row],[goal]],2)</f>
        <v>0.14000000000000001</v>
      </c>
      <c r="Q433" s="14">
        <f>IFERROR(Table1[[#This Row],[pledged]]/Table1[[#This Row],[backers_count]],0)</f>
        <v>51.875</v>
      </c>
      <c r="R433" s="19">
        <f>(((J433/60)/60)/24)+DATE(1970,1,1)</f>
        <v>42526.871331018512</v>
      </c>
      <c r="S433" s="19">
        <f>(((I433/60)/60)/24)+DATE(1970,1,1)</f>
        <v>42556.871331018512</v>
      </c>
    </row>
    <row r="434" spans="1:19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1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8266</v>
      </c>
      <c r="O434" t="s">
        <v>8272</v>
      </c>
      <c r="P434" s="12">
        <f>ROUND(Table1[[#This Row],[pledged]]/Table1[[#This Row],[goal]],2)</f>
        <v>0.1</v>
      </c>
      <c r="Q434" s="14">
        <f>IFERROR(Table1[[#This Row],[pledged]]/Table1[[#This Row],[backers_count]],0)</f>
        <v>71.25</v>
      </c>
      <c r="R434" s="19">
        <f>(((J434/60)/60)/24)+DATE(1970,1,1)</f>
        <v>42238.726631944446</v>
      </c>
      <c r="S434" s="19">
        <f>(((I434/60)/60)/24)+DATE(1970,1,1)</f>
        <v>42298.726631944446</v>
      </c>
    </row>
    <row r="435" spans="1:19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1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8266</v>
      </c>
      <c r="O435" t="s">
        <v>8272</v>
      </c>
      <c r="P435" s="12">
        <f>ROUND(Table1[[#This Row],[pledged]]/Table1[[#This Row],[goal]],2)</f>
        <v>0</v>
      </c>
      <c r="Q435" s="14">
        <f>IFERROR(Table1[[#This Row],[pledged]]/Table1[[#This Row],[backers_count]],0)</f>
        <v>0</v>
      </c>
      <c r="R435" s="19">
        <f>(((J435/60)/60)/24)+DATE(1970,1,1)</f>
        <v>42228.629884259266</v>
      </c>
      <c r="S435" s="19">
        <f>(((I435/60)/60)/24)+DATE(1970,1,1)</f>
        <v>42288.629884259266</v>
      </c>
    </row>
    <row r="436" spans="1:19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1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8266</v>
      </c>
      <c r="O436" t="s">
        <v>8272</v>
      </c>
      <c r="P436" s="12">
        <f>ROUND(Table1[[#This Row],[pledged]]/Table1[[#This Row],[goal]],2)</f>
        <v>0.05</v>
      </c>
      <c r="Q436" s="14">
        <f>IFERROR(Table1[[#This Row],[pledged]]/Table1[[#This Row],[backers_count]],0)</f>
        <v>62.5</v>
      </c>
      <c r="R436" s="19">
        <f>(((J436/60)/60)/24)+DATE(1970,1,1)</f>
        <v>41576.834513888891</v>
      </c>
      <c r="S436" s="19">
        <f>(((I436/60)/60)/24)+DATE(1970,1,1)</f>
        <v>41609.876180555555</v>
      </c>
    </row>
    <row r="437" spans="1:19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1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8266</v>
      </c>
      <c r="O437" t="s">
        <v>8272</v>
      </c>
      <c r="P437" s="12">
        <f>ROUND(Table1[[#This Row],[pledged]]/Table1[[#This Row],[goal]],2)</f>
        <v>0</v>
      </c>
      <c r="Q437" s="14">
        <f>IFERROR(Table1[[#This Row],[pledged]]/Table1[[#This Row],[backers_count]],0)</f>
        <v>1</v>
      </c>
      <c r="R437" s="19">
        <f>(((J437/60)/60)/24)+DATE(1970,1,1)</f>
        <v>41500.747453703705</v>
      </c>
      <c r="S437" s="19">
        <f>(((I437/60)/60)/24)+DATE(1970,1,1)</f>
        <v>41530.747453703705</v>
      </c>
    </row>
    <row r="438" spans="1:19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1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8266</v>
      </c>
      <c r="O438" t="s">
        <v>8272</v>
      </c>
      <c r="P438" s="12">
        <f>ROUND(Table1[[#This Row],[pledged]]/Table1[[#This Row],[goal]],2)</f>
        <v>0</v>
      </c>
      <c r="Q438" s="14">
        <f>IFERROR(Table1[[#This Row],[pledged]]/Table1[[#This Row],[backers_count]],0)</f>
        <v>0</v>
      </c>
      <c r="R438" s="19">
        <f>(((J438/60)/60)/24)+DATE(1970,1,1)</f>
        <v>41456.36241898148</v>
      </c>
      <c r="S438" s="19">
        <f>(((I438/60)/60)/24)+DATE(1970,1,1)</f>
        <v>41486.36241898148</v>
      </c>
    </row>
    <row r="439" spans="1:19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1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8266</v>
      </c>
      <c r="O439" t="s">
        <v>8272</v>
      </c>
      <c r="P439" s="12">
        <f>ROUND(Table1[[#This Row],[pledged]]/Table1[[#This Row],[goal]],2)</f>
        <v>0</v>
      </c>
      <c r="Q439" s="14">
        <f>IFERROR(Table1[[#This Row],[pledged]]/Table1[[#This Row],[backers_count]],0)</f>
        <v>0</v>
      </c>
      <c r="R439" s="19">
        <f>(((J439/60)/60)/24)+DATE(1970,1,1)</f>
        <v>42591.31858796296</v>
      </c>
      <c r="S439" s="19">
        <f>(((I439/60)/60)/24)+DATE(1970,1,1)</f>
        <v>42651.31858796296</v>
      </c>
    </row>
    <row r="440" spans="1:19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1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8266</v>
      </c>
      <c r="O440" t="s">
        <v>8272</v>
      </c>
      <c r="P440" s="12">
        <f>ROUND(Table1[[#This Row],[pledged]]/Table1[[#This Row],[goal]],2)</f>
        <v>0.09</v>
      </c>
      <c r="Q440" s="14">
        <f>IFERROR(Table1[[#This Row],[pledged]]/Table1[[#This Row],[backers_count]],0)</f>
        <v>170.54545454545453</v>
      </c>
      <c r="R440" s="19">
        <f>(((J440/60)/60)/24)+DATE(1970,1,1)</f>
        <v>42296.261087962965</v>
      </c>
      <c r="S440" s="19">
        <f>(((I440/60)/60)/24)+DATE(1970,1,1)</f>
        <v>42326.302754629629</v>
      </c>
    </row>
    <row r="441" spans="1:19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1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8266</v>
      </c>
      <c r="O441" t="s">
        <v>8272</v>
      </c>
      <c r="P441" s="12">
        <f>ROUND(Table1[[#This Row],[pledged]]/Table1[[#This Row],[goal]],2)</f>
        <v>0</v>
      </c>
      <c r="Q441" s="14">
        <f>IFERROR(Table1[[#This Row],[pledged]]/Table1[[#This Row],[backers_count]],0)</f>
        <v>0</v>
      </c>
      <c r="R441" s="19">
        <f>(((J441/60)/60)/24)+DATE(1970,1,1)</f>
        <v>41919.761782407404</v>
      </c>
      <c r="S441" s="19">
        <f>(((I441/60)/60)/24)+DATE(1970,1,1)</f>
        <v>41929.761782407404</v>
      </c>
    </row>
    <row r="442" spans="1:19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1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8266</v>
      </c>
      <c r="O442" t="s">
        <v>8272</v>
      </c>
      <c r="P442" s="12">
        <f>ROUND(Table1[[#This Row],[pledged]]/Table1[[#This Row],[goal]],2)</f>
        <v>0</v>
      </c>
      <c r="Q442" s="14">
        <f>IFERROR(Table1[[#This Row],[pledged]]/Table1[[#This Row],[backers_count]],0)</f>
        <v>5</v>
      </c>
      <c r="R442" s="19">
        <f>(((J442/60)/60)/24)+DATE(1970,1,1)</f>
        <v>42423.985567129625</v>
      </c>
      <c r="S442" s="19">
        <f>(((I442/60)/60)/24)+DATE(1970,1,1)</f>
        <v>42453.943900462968</v>
      </c>
    </row>
    <row r="443" spans="1:19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1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8266</v>
      </c>
      <c r="O443" t="s">
        <v>8272</v>
      </c>
      <c r="P443" s="12">
        <f>ROUND(Table1[[#This Row],[pledged]]/Table1[[#This Row],[goal]],2)</f>
        <v>0</v>
      </c>
      <c r="Q443" s="14">
        <f>IFERROR(Table1[[#This Row],[pledged]]/Table1[[#This Row],[backers_count]],0)</f>
        <v>0</v>
      </c>
      <c r="R443" s="19">
        <f>(((J443/60)/60)/24)+DATE(1970,1,1)</f>
        <v>41550.793935185182</v>
      </c>
      <c r="S443" s="19">
        <f>(((I443/60)/60)/24)+DATE(1970,1,1)</f>
        <v>41580.793935185182</v>
      </c>
    </row>
    <row r="444" spans="1:19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1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8266</v>
      </c>
      <c r="O444" t="s">
        <v>8272</v>
      </c>
      <c r="P444" s="12">
        <f>ROUND(Table1[[#This Row],[pledged]]/Table1[[#This Row],[goal]],2)</f>
        <v>0.39</v>
      </c>
      <c r="Q444" s="14">
        <f>IFERROR(Table1[[#This Row],[pledged]]/Table1[[#This Row],[backers_count]],0)</f>
        <v>393.58823529411762</v>
      </c>
      <c r="R444" s="19">
        <f>(((J444/60)/60)/24)+DATE(1970,1,1)</f>
        <v>42024.888692129629</v>
      </c>
      <c r="S444" s="19">
        <f>(((I444/60)/60)/24)+DATE(1970,1,1)</f>
        <v>42054.888692129629</v>
      </c>
    </row>
    <row r="445" spans="1:19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1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8266</v>
      </c>
      <c r="O445" t="s">
        <v>8272</v>
      </c>
      <c r="P445" s="12">
        <f>ROUND(Table1[[#This Row],[pledged]]/Table1[[#This Row],[goal]],2)</f>
        <v>0</v>
      </c>
      <c r="Q445" s="14">
        <f>IFERROR(Table1[[#This Row],[pledged]]/Table1[[#This Row],[backers_count]],0)</f>
        <v>5</v>
      </c>
      <c r="R445" s="19">
        <f>(((J445/60)/60)/24)+DATE(1970,1,1)</f>
        <v>41650.015057870369</v>
      </c>
      <c r="S445" s="19">
        <f>(((I445/60)/60)/24)+DATE(1970,1,1)</f>
        <v>41680.015057870369</v>
      </c>
    </row>
    <row r="446" spans="1:19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1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8266</v>
      </c>
      <c r="O446" t="s">
        <v>8272</v>
      </c>
      <c r="P446" s="12">
        <f>ROUND(Table1[[#This Row],[pledged]]/Table1[[#This Row],[goal]],2)</f>
        <v>0.05</v>
      </c>
      <c r="Q446" s="14">
        <f>IFERROR(Table1[[#This Row],[pledged]]/Table1[[#This Row],[backers_count]],0)</f>
        <v>50</v>
      </c>
      <c r="R446" s="19">
        <f>(((J446/60)/60)/24)+DATE(1970,1,1)</f>
        <v>40894.906956018516</v>
      </c>
      <c r="S446" s="19">
        <f>(((I446/60)/60)/24)+DATE(1970,1,1)</f>
        <v>40954.906956018516</v>
      </c>
    </row>
    <row r="447" spans="1:19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1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8266</v>
      </c>
      <c r="O447" t="s">
        <v>8272</v>
      </c>
      <c r="P447" s="12">
        <f>ROUND(Table1[[#This Row],[pledged]]/Table1[[#This Row],[goal]],2)</f>
        <v>0</v>
      </c>
      <c r="Q447" s="14">
        <f>IFERROR(Table1[[#This Row],[pledged]]/Table1[[#This Row],[backers_count]],0)</f>
        <v>1</v>
      </c>
      <c r="R447" s="19">
        <f>(((J447/60)/60)/24)+DATE(1970,1,1)</f>
        <v>42130.335358796292</v>
      </c>
      <c r="S447" s="19">
        <f>(((I447/60)/60)/24)+DATE(1970,1,1)</f>
        <v>42145.335358796292</v>
      </c>
    </row>
    <row r="448" spans="1:19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1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8266</v>
      </c>
      <c r="O448" t="s">
        <v>8272</v>
      </c>
      <c r="P448" s="12">
        <f>ROUND(Table1[[#This Row],[pledged]]/Table1[[#This Row],[goal]],2)</f>
        <v>7.0000000000000007E-2</v>
      </c>
      <c r="Q448" s="14">
        <f>IFERROR(Table1[[#This Row],[pledged]]/Table1[[#This Row],[backers_count]],0)</f>
        <v>47.875</v>
      </c>
      <c r="R448" s="19">
        <f>(((J448/60)/60)/24)+DATE(1970,1,1)</f>
        <v>42037.083564814813</v>
      </c>
      <c r="S448" s="19">
        <f>(((I448/60)/60)/24)+DATE(1970,1,1)</f>
        <v>42067.083564814813</v>
      </c>
    </row>
    <row r="449" spans="1:19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1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8266</v>
      </c>
      <c r="O449" t="s">
        <v>8272</v>
      </c>
      <c r="P449" s="12">
        <f>ROUND(Table1[[#This Row],[pledged]]/Table1[[#This Row],[goal]],2)</f>
        <v>0</v>
      </c>
      <c r="Q449" s="14">
        <f>IFERROR(Table1[[#This Row],[pledged]]/Table1[[#This Row],[backers_count]],0)</f>
        <v>5</v>
      </c>
      <c r="R449" s="19">
        <f>(((J449/60)/60)/24)+DATE(1970,1,1)</f>
        <v>41331.555127314816</v>
      </c>
      <c r="S449" s="19">
        <f>(((I449/60)/60)/24)+DATE(1970,1,1)</f>
        <v>41356.513460648144</v>
      </c>
    </row>
    <row r="450" spans="1:19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1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8266</v>
      </c>
      <c r="O450" t="s">
        <v>8272</v>
      </c>
      <c r="P450" s="12">
        <f>ROUND(Table1[[#This Row],[pledged]]/Table1[[#This Row],[goal]],2)</f>
        <v>0.03</v>
      </c>
      <c r="Q450" s="14">
        <f>IFERROR(Table1[[#This Row],[pledged]]/Table1[[#This Row],[backers_count]],0)</f>
        <v>20.502500000000001</v>
      </c>
      <c r="R450" s="19">
        <f>(((J450/60)/60)/24)+DATE(1970,1,1)</f>
        <v>41753.758043981477</v>
      </c>
      <c r="S450" s="19">
        <f>(((I450/60)/60)/24)+DATE(1970,1,1)</f>
        <v>41773.758043981477</v>
      </c>
    </row>
    <row r="451" spans="1:19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1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8266</v>
      </c>
      <c r="O451" t="s">
        <v>8272</v>
      </c>
      <c r="P451" s="12">
        <f>ROUND(Table1[[#This Row],[pledged]]/Table1[[#This Row],[goal]],2)</f>
        <v>0.02</v>
      </c>
      <c r="Q451" s="14">
        <f>IFERROR(Table1[[#This Row],[pledged]]/Table1[[#This Row],[backers_count]],0)</f>
        <v>9</v>
      </c>
      <c r="R451" s="19">
        <f>(((J451/60)/60)/24)+DATE(1970,1,1)</f>
        <v>41534.568113425928</v>
      </c>
      <c r="S451" s="19">
        <f>(((I451/60)/60)/24)+DATE(1970,1,1)</f>
        <v>41564.568113425928</v>
      </c>
    </row>
    <row r="452" spans="1:19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1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8266</v>
      </c>
      <c r="O452" t="s">
        <v>8272</v>
      </c>
      <c r="P452" s="12">
        <f>ROUND(Table1[[#This Row],[pledged]]/Table1[[#This Row],[goal]],2)</f>
        <v>0.01</v>
      </c>
      <c r="Q452" s="14">
        <f>IFERROR(Table1[[#This Row],[pledged]]/Table1[[#This Row],[backers_count]],0)</f>
        <v>56.571428571428569</v>
      </c>
      <c r="R452" s="19">
        <f>(((J452/60)/60)/24)+DATE(1970,1,1)</f>
        <v>41654.946759259255</v>
      </c>
      <c r="S452" s="19">
        <f>(((I452/60)/60)/24)+DATE(1970,1,1)</f>
        <v>41684.946759259255</v>
      </c>
    </row>
    <row r="453" spans="1:19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1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8266</v>
      </c>
      <c r="O453" t="s">
        <v>8272</v>
      </c>
      <c r="P453" s="12">
        <f>ROUND(Table1[[#This Row],[pledged]]/Table1[[#This Row],[goal]],2)</f>
        <v>0</v>
      </c>
      <c r="Q453" s="14">
        <f>IFERROR(Table1[[#This Row],[pledged]]/Table1[[#This Row],[backers_count]],0)</f>
        <v>0</v>
      </c>
      <c r="R453" s="19">
        <f>(((J453/60)/60)/24)+DATE(1970,1,1)</f>
        <v>41634.715173611112</v>
      </c>
      <c r="S453" s="19">
        <f>(((I453/60)/60)/24)+DATE(1970,1,1)</f>
        <v>41664.715173611112</v>
      </c>
    </row>
    <row r="454" spans="1:19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1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8266</v>
      </c>
      <c r="O454" t="s">
        <v>8272</v>
      </c>
      <c r="P454" s="12">
        <f>ROUND(Table1[[#This Row],[pledged]]/Table1[[#This Row],[goal]],2)</f>
        <v>0.64</v>
      </c>
      <c r="Q454" s="14">
        <f>IFERROR(Table1[[#This Row],[pledged]]/Table1[[#This Row],[backers_count]],0)</f>
        <v>40</v>
      </c>
      <c r="R454" s="19">
        <f>(((J454/60)/60)/24)+DATE(1970,1,1)</f>
        <v>42107.703877314809</v>
      </c>
      <c r="S454" s="19">
        <f>(((I454/60)/60)/24)+DATE(1970,1,1)</f>
        <v>42137.703877314809</v>
      </c>
    </row>
    <row r="455" spans="1:19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1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8266</v>
      </c>
      <c r="O455" t="s">
        <v>8272</v>
      </c>
      <c r="P455" s="12">
        <f>ROUND(Table1[[#This Row],[pledged]]/Table1[[#This Row],[goal]],2)</f>
        <v>0</v>
      </c>
      <c r="Q455" s="14">
        <f>IFERROR(Table1[[#This Row],[pledged]]/Table1[[#This Row],[backers_count]],0)</f>
        <v>13</v>
      </c>
      <c r="R455" s="19">
        <f>(((J455/60)/60)/24)+DATE(1970,1,1)</f>
        <v>42038.824988425928</v>
      </c>
      <c r="S455" s="19">
        <f>(((I455/60)/60)/24)+DATE(1970,1,1)</f>
        <v>42054.824988425928</v>
      </c>
    </row>
    <row r="456" spans="1:19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1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8266</v>
      </c>
      <c r="O456" t="s">
        <v>8272</v>
      </c>
      <c r="P456" s="12">
        <f>ROUND(Table1[[#This Row],[pledged]]/Table1[[#This Row],[goal]],2)</f>
        <v>0.01</v>
      </c>
      <c r="Q456" s="14">
        <f>IFERROR(Table1[[#This Row],[pledged]]/Table1[[#This Row],[backers_count]],0)</f>
        <v>16.399999999999999</v>
      </c>
      <c r="R456" s="19">
        <f>(((J456/60)/60)/24)+DATE(1970,1,1)</f>
        <v>41938.717256944445</v>
      </c>
      <c r="S456" s="19">
        <f>(((I456/60)/60)/24)+DATE(1970,1,1)</f>
        <v>41969.551388888889</v>
      </c>
    </row>
    <row r="457" spans="1:19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1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8266</v>
      </c>
      <c r="O457" t="s">
        <v>8272</v>
      </c>
      <c r="P457" s="12">
        <f>ROUND(Table1[[#This Row],[pledged]]/Table1[[#This Row],[goal]],2)</f>
        <v>0</v>
      </c>
      <c r="Q457" s="14">
        <f>IFERROR(Table1[[#This Row],[pledged]]/Table1[[#This Row],[backers_count]],0)</f>
        <v>22.5</v>
      </c>
      <c r="R457" s="19">
        <f>(((J457/60)/60)/24)+DATE(1970,1,1)</f>
        <v>40971.002569444441</v>
      </c>
      <c r="S457" s="19">
        <f>(((I457/60)/60)/24)+DATE(1970,1,1)</f>
        <v>41016.021527777775</v>
      </c>
    </row>
    <row r="458" spans="1:19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1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8266</v>
      </c>
      <c r="O458" t="s">
        <v>8272</v>
      </c>
      <c r="P458" s="12">
        <f>ROUND(Table1[[#This Row],[pledged]]/Table1[[#This Row],[goal]],2)</f>
        <v>0.01</v>
      </c>
      <c r="Q458" s="14">
        <f>IFERROR(Table1[[#This Row],[pledged]]/Table1[[#This Row],[backers_count]],0)</f>
        <v>20.333333333333332</v>
      </c>
      <c r="R458" s="19">
        <f>(((J458/60)/60)/24)+DATE(1970,1,1)</f>
        <v>41547.694456018515</v>
      </c>
      <c r="S458" s="19">
        <f>(((I458/60)/60)/24)+DATE(1970,1,1)</f>
        <v>41569.165972222225</v>
      </c>
    </row>
    <row r="459" spans="1:19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1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8266</v>
      </c>
      <c r="O459" t="s">
        <v>8272</v>
      </c>
      <c r="P459" s="12">
        <f>ROUND(Table1[[#This Row],[pledged]]/Table1[[#This Row],[goal]],2)</f>
        <v>0</v>
      </c>
      <c r="Q459" s="14">
        <f>IFERROR(Table1[[#This Row],[pledged]]/Table1[[#This Row],[backers_count]],0)</f>
        <v>0</v>
      </c>
      <c r="R459" s="19">
        <f>(((J459/60)/60)/24)+DATE(1970,1,1)</f>
        <v>41837.767500000002</v>
      </c>
      <c r="S459" s="19">
        <f>(((I459/60)/60)/24)+DATE(1970,1,1)</f>
        <v>41867.767500000002</v>
      </c>
    </row>
    <row r="460" spans="1:19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1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8266</v>
      </c>
      <c r="O460" t="s">
        <v>8272</v>
      </c>
      <c r="P460" s="12">
        <f>ROUND(Table1[[#This Row],[pledged]]/Table1[[#This Row],[goal]],2)</f>
        <v>0.08</v>
      </c>
      <c r="Q460" s="14">
        <f>IFERROR(Table1[[#This Row],[pledged]]/Table1[[#This Row],[backers_count]],0)</f>
        <v>16.755102040816325</v>
      </c>
      <c r="R460" s="19">
        <f>(((J460/60)/60)/24)+DATE(1970,1,1)</f>
        <v>41378.69976851852</v>
      </c>
      <c r="S460" s="19">
        <f>(((I460/60)/60)/24)+DATE(1970,1,1)</f>
        <v>41408.69976851852</v>
      </c>
    </row>
    <row r="461" spans="1:19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1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8266</v>
      </c>
      <c r="O461" t="s">
        <v>8272</v>
      </c>
      <c r="P461" s="12">
        <f>ROUND(Table1[[#This Row],[pledged]]/Table1[[#This Row],[goal]],2)</f>
        <v>0</v>
      </c>
      <c r="Q461" s="14">
        <f>IFERROR(Table1[[#This Row],[pledged]]/Table1[[#This Row],[backers_count]],0)</f>
        <v>25</v>
      </c>
      <c r="R461" s="19">
        <f>(((J461/60)/60)/24)+DATE(1970,1,1)</f>
        <v>40800.6403587963</v>
      </c>
      <c r="S461" s="19">
        <f>(((I461/60)/60)/24)+DATE(1970,1,1)</f>
        <v>40860.682025462964</v>
      </c>
    </row>
    <row r="462" spans="1:19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1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8266</v>
      </c>
      <c r="O462" t="s">
        <v>8272</v>
      </c>
      <c r="P462" s="12">
        <f>ROUND(Table1[[#This Row],[pledged]]/Table1[[#This Row],[goal]],2)</f>
        <v>0</v>
      </c>
      <c r="Q462" s="14">
        <f>IFERROR(Table1[[#This Row],[pledged]]/Table1[[#This Row],[backers_count]],0)</f>
        <v>12.5</v>
      </c>
      <c r="R462" s="19">
        <f>(((J462/60)/60)/24)+DATE(1970,1,1)</f>
        <v>41759.542534722219</v>
      </c>
      <c r="S462" s="19">
        <f>(((I462/60)/60)/24)+DATE(1970,1,1)</f>
        <v>41791.166666666664</v>
      </c>
    </row>
    <row r="463" spans="1:19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1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8266</v>
      </c>
      <c r="O463" t="s">
        <v>8272</v>
      </c>
      <c r="P463" s="12">
        <f>ROUND(Table1[[#This Row],[pledged]]/Table1[[#This Row],[goal]],2)</f>
        <v>0</v>
      </c>
      <c r="Q463" s="14">
        <f>IFERROR(Table1[[#This Row],[pledged]]/Table1[[#This Row],[backers_count]],0)</f>
        <v>0</v>
      </c>
      <c r="R463" s="19">
        <f>(((J463/60)/60)/24)+DATE(1970,1,1)</f>
        <v>41407.84684027778</v>
      </c>
      <c r="S463" s="19">
        <f>(((I463/60)/60)/24)+DATE(1970,1,1)</f>
        <v>41427.84684027778</v>
      </c>
    </row>
    <row r="464" spans="1:19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1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8266</v>
      </c>
      <c r="O464" t="s">
        <v>8272</v>
      </c>
      <c r="P464" s="12">
        <f>ROUND(Table1[[#This Row],[pledged]]/Table1[[#This Row],[goal]],2)</f>
        <v>0</v>
      </c>
      <c r="Q464" s="14">
        <f>IFERROR(Table1[[#This Row],[pledged]]/Table1[[#This Row],[backers_count]],0)</f>
        <v>0</v>
      </c>
      <c r="R464" s="19">
        <f>(((J464/60)/60)/24)+DATE(1970,1,1)</f>
        <v>40705.126631944448</v>
      </c>
      <c r="S464" s="19">
        <f>(((I464/60)/60)/24)+DATE(1970,1,1)</f>
        <v>40765.126631944448</v>
      </c>
    </row>
    <row r="465" spans="1:19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1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8266</v>
      </c>
      <c r="O465" t="s">
        <v>8272</v>
      </c>
      <c r="P465" s="12">
        <f>ROUND(Table1[[#This Row],[pledged]]/Table1[[#This Row],[goal]],2)</f>
        <v>0.02</v>
      </c>
      <c r="Q465" s="14">
        <f>IFERROR(Table1[[#This Row],[pledged]]/Table1[[#This Row],[backers_count]],0)</f>
        <v>113.63636363636364</v>
      </c>
      <c r="R465" s="19">
        <f>(((J465/60)/60)/24)+DATE(1970,1,1)</f>
        <v>40750.710104166668</v>
      </c>
      <c r="S465" s="19">
        <f>(((I465/60)/60)/24)+DATE(1970,1,1)</f>
        <v>40810.710104166668</v>
      </c>
    </row>
    <row r="466" spans="1:19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1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8266</v>
      </c>
      <c r="O466" t="s">
        <v>8272</v>
      </c>
      <c r="P466" s="12">
        <f>ROUND(Table1[[#This Row],[pledged]]/Table1[[#This Row],[goal]],2)</f>
        <v>0</v>
      </c>
      <c r="Q466" s="14">
        <f>IFERROR(Table1[[#This Row],[pledged]]/Table1[[#This Row],[backers_count]],0)</f>
        <v>1</v>
      </c>
      <c r="R466" s="19">
        <f>(((J466/60)/60)/24)+DATE(1970,1,1)</f>
        <v>42488.848784722228</v>
      </c>
      <c r="S466" s="19">
        <f>(((I466/60)/60)/24)+DATE(1970,1,1)</f>
        <v>42508.848784722228</v>
      </c>
    </row>
    <row r="467" spans="1:19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1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8266</v>
      </c>
      <c r="O467" t="s">
        <v>8272</v>
      </c>
      <c r="P467" s="12">
        <f>ROUND(Table1[[#This Row],[pledged]]/Table1[[#This Row],[goal]],2)</f>
        <v>0.27</v>
      </c>
      <c r="Q467" s="14">
        <f>IFERROR(Table1[[#This Row],[pledged]]/Table1[[#This Row],[backers_count]],0)</f>
        <v>17.25</v>
      </c>
      <c r="R467" s="19">
        <f>(((J467/60)/60)/24)+DATE(1970,1,1)</f>
        <v>41801.120069444441</v>
      </c>
      <c r="S467" s="19">
        <f>(((I467/60)/60)/24)+DATE(1970,1,1)</f>
        <v>41817.120069444441</v>
      </c>
    </row>
    <row r="468" spans="1:19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1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8266</v>
      </c>
      <c r="O468" t="s">
        <v>8272</v>
      </c>
      <c r="P468" s="12">
        <f>ROUND(Table1[[#This Row],[pledged]]/Table1[[#This Row],[goal]],2)</f>
        <v>0.01</v>
      </c>
      <c r="Q468" s="14">
        <f>IFERROR(Table1[[#This Row],[pledged]]/Table1[[#This Row],[backers_count]],0)</f>
        <v>15.2</v>
      </c>
      <c r="R468" s="19">
        <f>(((J468/60)/60)/24)+DATE(1970,1,1)</f>
        <v>41129.942870370374</v>
      </c>
      <c r="S468" s="19">
        <f>(((I468/60)/60)/24)+DATE(1970,1,1)</f>
        <v>41159.942870370374</v>
      </c>
    </row>
    <row r="469" spans="1:19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1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8266</v>
      </c>
      <c r="O469" t="s">
        <v>8272</v>
      </c>
      <c r="P469" s="12">
        <f>ROUND(Table1[[#This Row],[pledged]]/Table1[[#This Row],[goal]],2)</f>
        <v>0.22</v>
      </c>
      <c r="Q469" s="14">
        <f>IFERROR(Table1[[#This Row],[pledged]]/Table1[[#This Row],[backers_count]],0)</f>
        <v>110.64102564102564</v>
      </c>
      <c r="R469" s="19">
        <f>(((J469/60)/60)/24)+DATE(1970,1,1)</f>
        <v>41135.679791666669</v>
      </c>
      <c r="S469" s="19">
        <f>(((I469/60)/60)/24)+DATE(1970,1,1)</f>
        <v>41180.679791666669</v>
      </c>
    </row>
    <row r="470" spans="1:19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1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8266</v>
      </c>
      <c r="O470" t="s">
        <v>8272</v>
      </c>
      <c r="P470" s="12">
        <f>ROUND(Table1[[#This Row],[pledged]]/Table1[[#This Row],[goal]],2)</f>
        <v>0</v>
      </c>
      <c r="Q470" s="14">
        <f>IFERROR(Table1[[#This Row],[pledged]]/Table1[[#This Row],[backers_count]],0)</f>
        <v>0</v>
      </c>
      <c r="R470" s="19">
        <f>(((J470/60)/60)/24)+DATE(1970,1,1)</f>
        <v>41041.167627314811</v>
      </c>
      <c r="S470" s="19">
        <f>(((I470/60)/60)/24)+DATE(1970,1,1)</f>
        <v>41101.160474537035</v>
      </c>
    </row>
    <row r="471" spans="1:19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1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8266</v>
      </c>
      <c r="O471" t="s">
        <v>8272</v>
      </c>
      <c r="P471" s="12">
        <f>ROUND(Table1[[#This Row],[pledged]]/Table1[[#This Row],[goal]],2)</f>
        <v>0</v>
      </c>
      <c r="Q471" s="14">
        <f>IFERROR(Table1[[#This Row],[pledged]]/Table1[[#This Row],[backers_count]],0)</f>
        <v>0</v>
      </c>
      <c r="R471" s="19">
        <f>(((J471/60)/60)/24)+DATE(1970,1,1)</f>
        <v>41827.989861111113</v>
      </c>
      <c r="S471" s="19">
        <f>(((I471/60)/60)/24)+DATE(1970,1,1)</f>
        <v>41887.989861111113</v>
      </c>
    </row>
    <row r="472" spans="1:19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1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8266</v>
      </c>
      <c r="O472" t="s">
        <v>8272</v>
      </c>
      <c r="P472" s="12">
        <f>ROUND(Table1[[#This Row],[pledged]]/Table1[[#This Row],[goal]],2)</f>
        <v>0.01</v>
      </c>
      <c r="Q472" s="14">
        <f>IFERROR(Table1[[#This Row],[pledged]]/Table1[[#This Row],[backers_count]],0)</f>
        <v>25.5</v>
      </c>
      <c r="R472" s="19">
        <f>(((J472/60)/60)/24)+DATE(1970,1,1)</f>
        <v>41605.167696759258</v>
      </c>
      <c r="S472" s="19">
        <f>(((I472/60)/60)/24)+DATE(1970,1,1)</f>
        <v>41655.166666666664</v>
      </c>
    </row>
    <row r="473" spans="1:19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1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8266</v>
      </c>
      <c r="O473" t="s">
        <v>8272</v>
      </c>
      <c r="P473" s="12">
        <f>ROUND(Table1[[#This Row],[pledged]]/Table1[[#This Row],[goal]],2)</f>
        <v>0.12</v>
      </c>
      <c r="Q473" s="14">
        <f>IFERROR(Table1[[#This Row],[pledged]]/Table1[[#This Row],[backers_count]],0)</f>
        <v>38.476470588235294</v>
      </c>
      <c r="R473" s="19">
        <f>(((J473/60)/60)/24)+DATE(1970,1,1)</f>
        <v>41703.721979166665</v>
      </c>
      <c r="S473" s="19">
        <f>(((I473/60)/60)/24)+DATE(1970,1,1)</f>
        <v>41748.680312500001</v>
      </c>
    </row>
    <row r="474" spans="1:19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1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8266</v>
      </c>
      <c r="O474" t="s">
        <v>8272</v>
      </c>
      <c r="P474" s="12">
        <f>ROUND(Table1[[#This Row],[pledged]]/Table1[[#This Row],[goal]],2)</f>
        <v>0.18</v>
      </c>
      <c r="Q474" s="14">
        <f>IFERROR(Table1[[#This Row],[pledged]]/Table1[[#This Row],[backers_count]],0)</f>
        <v>28.2</v>
      </c>
      <c r="R474" s="19">
        <f>(((J474/60)/60)/24)+DATE(1970,1,1)</f>
        <v>41844.922662037039</v>
      </c>
      <c r="S474" s="19">
        <f>(((I474/60)/60)/24)+DATE(1970,1,1)</f>
        <v>41874.922662037039</v>
      </c>
    </row>
    <row r="475" spans="1:19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1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8266</v>
      </c>
      <c r="O475" t="s">
        <v>8272</v>
      </c>
      <c r="P475" s="12">
        <f>ROUND(Table1[[#This Row],[pledged]]/Table1[[#This Row],[goal]],2)</f>
        <v>0.03</v>
      </c>
      <c r="Q475" s="14">
        <f>IFERROR(Table1[[#This Row],[pledged]]/Table1[[#This Row],[backers_count]],0)</f>
        <v>61.5</v>
      </c>
      <c r="R475" s="19">
        <f>(((J475/60)/60)/24)+DATE(1970,1,1)</f>
        <v>41869.698136574072</v>
      </c>
      <c r="S475" s="19">
        <f>(((I475/60)/60)/24)+DATE(1970,1,1)</f>
        <v>41899.698136574072</v>
      </c>
    </row>
    <row r="476" spans="1:19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1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8266</v>
      </c>
      <c r="O476" t="s">
        <v>8272</v>
      </c>
      <c r="P476" s="12">
        <f>ROUND(Table1[[#This Row],[pledged]]/Table1[[#This Row],[goal]],2)</f>
        <v>0</v>
      </c>
      <c r="Q476" s="14">
        <f>IFERROR(Table1[[#This Row],[pledged]]/Table1[[#This Row],[backers_count]],0)</f>
        <v>1</v>
      </c>
      <c r="R476" s="19">
        <f>(((J476/60)/60)/24)+DATE(1970,1,1)</f>
        <v>42753.329039351855</v>
      </c>
      <c r="S476" s="19">
        <f>(((I476/60)/60)/24)+DATE(1970,1,1)</f>
        <v>42783.329039351855</v>
      </c>
    </row>
    <row r="477" spans="1:19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1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8266</v>
      </c>
      <c r="O477" t="s">
        <v>8272</v>
      </c>
      <c r="P477" s="12">
        <f>ROUND(Table1[[#This Row],[pledged]]/Table1[[#This Row],[goal]],2)</f>
        <v>0</v>
      </c>
      <c r="Q477" s="14">
        <f>IFERROR(Table1[[#This Row],[pledged]]/Table1[[#This Row],[backers_count]],0)</f>
        <v>0</v>
      </c>
      <c r="R477" s="19">
        <f>(((J477/60)/60)/24)+DATE(1970,1,1)</f>
        <v>42100.086145833338</v>
      </c>
      <c r="S477" s="19">
        <f>(((I477/60)/60)/24)+DATE(1970,1,1)</f>
        <v>42130.086145833338</v>
      </c>
    </row>
    <row r="478" spans="1:19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1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8266</v>
      </c>
      <c r="O478" t="s">
        <v>8272</v>
      </c>
      <c r="P478" s="12">
        <f>ROUND(Table1[[#This Row],[pledged]]/Table1[[#This Row],[goal]],2)</f>
        <v>0.02</v>
      </c>
      <c r="Q478" s="14">
        <f>IFERROR(Table1[[#This Row],[pledged]]/Table1[[#This Row],[backers_count]],0)</f>
        <v>39.569274193548388</v>
      </c>
      <c r="R478" s="19">
        <f>(((J478/60)/60)/24)+DATE(1970,1,1)</f>
        <v>41757.975011574075</v>
      </c>
      <c r="S478" s="19">
        <f>(((I478/60)/60)/24)+DATE(1970,1,1)</f>
        <v>41793.165972222225</v>
      </c>
    </row>
    <row r="479" spans="1:19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1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8266</v>
      </c>
      <c r="O479" t="s">
        <v>8272</v>
      </c>
      <c r="P479" s="12">
        <f>ROUND(Table1[[#This Row],[pledged]]/Table1[[#This Row],[goal]],2)</f>
        <v>0</v>
      </c>
      <c r="Q479" s="14">
        <f>IFERROR(Table1[[#This Row],[pledged]]/Table1[[#This Row],[backers_count]],0)</f>
        <v>0</v>
      </c>
      <c r="R479" s="19">
        <f>(((J479/60)/60)/24)+DATE(1970,1,1)</f>
        <v>40987.83488425926</v>
      </c>
      <c r="S479" s="19">
        <f>(((I479/60)/60)/24)+DATE(1970,1,1)</f>
        <v>41047.83488425926</v>
      </c>
    </row>
    <row r="480" spans="1:19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1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8266</v>
      </c>
      <c r="O480" t="s">
        <v>8272</v>
      </c>
      <c r="P480" s="12">
        <f>ROUND(Table1[[#This Row],[pledged]]/Table1[[#This Row],[goal]],2)</f>
        <v>0</v>
      </c>
      <c r="Q480" s="14">
        <f>IFERROR(Table1[[#This Row],[pledged]]/Table1[[#This Row],[backers_count]],0)</f>
        <v>0</v>
      </c>
      <c r="R480" s="19">
        <f>(((J480/60)/60)/24)+DATE(1970,1,1)</f>
        <v>42065.910983796297</v>
      </c>
      <c r="S480" s="19">
        <f>(((I480/60)/60)/24)+DATE(1970,1,1)</f>
        <v>42095.869317129633</v>
      </c>
    </row>
    <row r="481" spans="1:19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1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8266</v>
      </c>
      <c r="O481" t="s">
        <v>8272</v>
      </c>
      <c r="P481" s="12">
        <f>ROUND(Table1[[#This Row],[pledged]]/Table1[[#This Row],[goal]],2)</f>
        <v>0.33</v>
      </c>
      <c r="Q481" s="14">
        <f>IFERROR(Table1[[#This Row],[pledged]]/Table1[[#This Row],[backers_count]],0)</f>
        <v>88.8</v>
      </c>
      <c r="R481" s="19">
        <f>(((J481/60)/60)/24)+DATE(1970,1,1)</f>
        <v>41904.407812500001</v>
      </c>
      <c r="S481" s="19">
        <f>(((I481/60)/60)/24)+DATE(1970,1,1)</f>
        <v>41964.449479166666</v>
      </c>
    </row>
    <row r="482" spans="1:19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1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8266</v>
      </c>
      <c r="O482" t="s">
        <v>8272</v>
      </c>
      <c r="P482" s="12">
        <f>ROUND(Table1[[#This Row],[pledged]]/Table1[[#This Row],[goal]],2)</f>
        <v>0.19</v>
      </c>
      <c r="Q482" s="14">
        <f>IFERROR(Table1[[#This Row],[pledged]]/Table1[[#This Row],[backers_count]],0)</f>
        <v>55.457142857142856</v>
      </c>
      <c r="R482" s="19">
        <f>(((J482/60)/60)/24)+DATE(1970,1,1)</f>
        <v>41465.500173611108</v>
      </c>
      <c r="S482" s="19">
        <f>(((I482/60)/60)/24)+DATE(1970,1,1)</f>
        <v>41495.500173611108</v>
      </c>
    </row>
    <row r="483" spans="1:19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1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8266</v>
      </c>
      <c r="O483" t="s">
        <v>8272</v>
      </c>
      <c r="P483" s="12">
        <f>ROUND(Table1[[#This Row],[pledged]]/Table1[[#This Row],[goal]],2)</f>
        <v>0.06</v>
      </c>
      <c r="Q483" s="14">
        <f>IFERROR(Table1[[#This Row],[pledged]]/Table1[[#This Row],[backers_count]],0)</f>
        <v>87.142857142857139</v>
      </c>
      <c r="R483" s="19">
        <f>(((J483/60)/60)/24)+DATE(1970,1,1)</f>
        <v>41162.672326388885</v>
      </c>
      <c r="S483" s="19">
        <f>(((I483/60)/60)/24)+DATE(1970,1,1)</f>
        <v>41192.672326388885</v>
      </c>
    </row>
    <row r="484" spans="1:19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1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8266</v>
      </c>
      <c r="O484" t="s">
        <v>8272</v>
      </c>
      <c r="P484" s="12">
        <f>ROUND(Table1[[#This Row],[pledged]]/Table1[[#This Row],[goal]],2)</f>
        <v>0</v>
      </c>
      <c r="Q484" s="14">
        <f>IFERROR(Table1[[#This Row],[pledged]]/Table1[[#This Row],[backers_count]],0)</f>
        <v>10</v>
      </c>
      <c r="R484" s="19">
        <f>(((J484/60)/60)/24)+DATE(1970,1,1)</f>
        <v>42447.896875000006</v>
      </c>
      <c r="S484" s="19">
        <f>(((I484/60)/60)/24)+DATE(1970,1,1)</f>
        <v>42474.606944444444</v>
      </c>
    </row>
    <row r="485" spans="1:19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1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8266</v>
      </c>
      <c r="O485" t="s">
        <v>8272</v>
      </c>
      <c r="P485" s="12">
        <f>ROUND(Table1[[#This Row],[pledged]]/Table1[[#This Row],[goal]],2)</f>
        <v>0.5</v>
      </c>
      <c r="Q485" s="14">
        <f>IFERROR(Table1[[#This Row],[pledged]]/Table1[[#This Row],[backers_count]],0)</f>
        <v>51.224489795918366</v>
      </c>
      <c r="R485" s="19">
        <f>(((J485/60)/60)/24)+DATE(1970,1,1)</f>
        <v>41243.197592592594</v>
      </c>
      <c r="S485" s="19">
        <f>(((I485/60)/60)/24)+DATE(1970,1,1)</f>
        <v>41303.197592592594</v>
      </c>
    </row>
    <row r="486" spans="1:19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1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8266</v>
      </c>
      <c r="O486" t="s">
        <v>8272</v>
      </c>
      <c r="P486" s="12">
        <f>ROUND(Table1[[#This Row],[pledged]]/Table1[[#This Row],[goal]],2)</f>
        <v>0</v>
      </c>
      <c r="Q486" s="14">
        <f>IFERROR(Table1[[#This Row],[pledged]]/Table1[[#This Row],[backers_count]],0)</f>
        <v>13.545454545454545</v>
      </c>
      <c r="R486" s="19">
        <f>(((J486/60)/60)/24)+DATE(1970,1,1)</f>
        <v>42272.93949074074</v>
      </c>
      <c r="S486" s="19">
        <f>(((I486/60)/60)/24)+DATE(1970,1,1)</f>
        <v>42313.981157407412</v>
      </c>
    </row>
    <row r="487" spans="1:19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1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8266</v>
      </c>
      <c r="O487" t="s">
        <v>8272</v>
      </c>
      <c r="P487" s="12">
        <f>ROUND(Table1[[#This Row],[pledged]]/Table1[[#This Row],[goal]],2)</f>
        <v>0.22</v>
      </c>
      <c r="Q487" s="14">
        <f>IFERROR(Table1[[#This Row],[pledged]]/Table1[[#This Row],[backers_count]],0)</f>
        <v>66.520080000000007</v>
      </c>
      <c r="R487" s="19">
        <f>(((J487/60)/60)/24)+DATE(1970,1,1)</f>
        <v>41381.50577546296</v>
      </c>
      <c r="S487" s="19">
        <f>(((I487/60)/60)/24)+DATE(1970,1,1)</f>
        <v>41411.50577546296</v>
      </c>
    </row>
    <row r="488" spans="1:19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1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8266</v>
      </c>
      <c r="O488" t="s">
        <v>8272</v>
      </c>
      <c r="P488" s="12">
        <f>ROUND(Table1[[#This Row],[pledged]]/Table1[[#This Row],[goal]],2)</f>
        <v>0</v>
      </c>
      <c r="Q488" s="14">
        <f>IFERROR(Table1[[#This Row],[pledged]]/Table1[[#This Row],[backers_count]],0)</f>
        <v>50</v>
      </c>
      <c r="R488" s="19">
        <f>(((J488/60)/60)/24)+DATE(1970,1,1)</f>
        <v>41761.94258101852</v>
      </c>
      <c r="S488" s="19">
        <f>(((I488/60)/60)/24)+DATE(1970,1,1)</f>
        <v>41791.94258101852</v>
      </c>
    </row>
    <row r="489" spans="1:19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1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8266</v>
      </c>
      <c r="O489" t="s">
        <v>8272</v>
      </c>
      <c r="P489" s="12">
        <f>ROUND(Table1[[#This Row],[pledged]]/Table1[[#This Row],[goal]],2)</f>
        <v>0</v>
      </c>
      <c r="Q489" s="14">
        <f>IFERROR(Table1[[#This Row],[pledged]]/Table1[[#This Row],[backers_count]],0)</f>
        <v>0</v>
      </c>
      <c r="R489" s="19">
        <f>(((J489/60)/60)/24)+DATE(1970,1,1)</f>
        <v>42669.594837962963</v>
      </c>
      <c r="S489" s="19">
        <f>(((I489/60)/60)/24)+DATE(1970,1,1)</f>
        <v>42729.636504629627</v>
      </c>
    </row>
    <row r="490" spans="1:19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1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8266</v>
      </c>
      <c r="O490" t="s">
        <v>8272</v>
      </c>
      <c r="P490" s="12">
        <f>ROUND(Table1[[#This Row],[pledged]]/Table1[[#This Row],[goal]],2)</f>
        <v>0</v>
      </c>
      <c r="Q490" s="14">
        <f>IFERROR(Table1[[#This Row],[pledged]]/Table1[[#This Row],[backers_count]],0)</f>
        <v>0</v>
      </c>
      <c r="R490" s="19">
        <f>(((J490/60)/60)/24)+DATE(1970,1,1)</f>
        <v>42714.054398148146</v>
      </c>
      <c r="S490" s="19">
        <f>(((I490/60)/60)/24)+DATE(1970,1,1)</f>
        <v>42744.054398148146</v>
      </c>
    </row>
    <row r="491" spans="1:19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1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8266</v>
      </c>
      <c r="O491" t="s">
        <v>8272</v>
      </c>
      <c r="P491" s="12">
        <f>ROUND(Table1[[#This Row],[pledged]]/Table1[[#This Row],[goal]],2)</f>
        <v>0</v>
      </c>
      <c r="Q491" s="14">
        <f>IFERROR(Table1[[#This Row],[pledged]]/Table1[[#This Row],[backers_count]],0)</f>
        <v>71.666666666666671</v>
      </c>
      <c r="R491" s="19">
        <f>(((J491/60)/60)/24)+DATE(1970,1,1)</f>
        <v>40882.481666666667</v>
      </c>
      <c r="S491" s="19">
        <f>(((I491/60)/60)/24)+DATE(1970,1,1)</f>
        <v>40913.481249999997</v>
      </c>
    </row>
    <row r="492" spans="1:19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1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8266</v>
      </c>
      <c r="O492" t="s">
        <v>8272</v>
      </c>
      <c r="P492" s="12">
        <f>ROUND(Table1[[#This Row],[pledged]]/Table1[[#This Row],[goal]],2)</f>
        <v>0</v>
      </c>
      <c r="Q492" s="14">
        <f>IFERROR(Table1[[#This Row],[pledged]]/Table1[[#This Row],[backers_count]],0)</f>
        <v>0</v>
      </c>
      <c r="R492" s="19">
        <f>(((J492/60)/60)/24)+DATE(1970,1,1)</f>
        <v>41113.968576388892</v>
      </c>
      <c r="S492" s="19">
        <f>(((I492/60)/60)/24)+DATE(1970,1,1)</f>
        <v>41143.968576388892</v>
      </c>
    </row>
    <row r="493" spans="1:19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1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8266</v>
      </c>
      <c r="O493" t="s">
        <v>8272</v>
      </c>
      <c r="P493" s="12">
        <f>ROUND(Table1[[#This Row],[pledged]]/Table1[[#This Row],[goal]],2)</f>
        <v>0</v>
      </c>
      <c r="Q493" s="14">
        <f>IFERROR(Table1[[#This Row],[pledged]]/Table1[[#This Row],[backers_count]],0)</f>
        <v>0</v>
      </c>
      <c r="R493" s="19">
        <f>(((J493/60)/60)/24)+DATE(1970,1,1)</f>
        <v>42366.982627314821</v>
      </c>
      <c r="S493" s="19">
        <f>(((I493/60)/60)/24)+DATE(1970,1,1)</f>
        <v>42396.982627314821</v>
      </c>
    </row>
    <row r="494" spans="1:19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1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8266</v>
      </c>
      <c r="O494" t="s">
        <v>8272</v>
      </c>
      <c r="P494" s="12">
        <f>ROUND(Table1[[#This Row],[pledged]]/Table1[[#This Row],[goal]],2)</f>
        <v>0</v>
      </c>
      <c r="Q494" s="14">
        <f>IFERROR(Table1[[#This Row],[pledged]]/Table1[[#This Row],[backers_count]],0)</f>
        <v>0</v>
      </c>
      <c r="R494" s="19">
        <f>(((J494/60)/60)/24)+DATE(1970,1,1)</f>
        <v>42596.03506944445</v>
      </c>
      <c r="S494" s="19">
        <f>(((I494/60)/60)/24)+DATE(1970,1,1)</f>
        <v>42656.03506944445</v>
      </c>
    </row>
    <row r="495" spans="1:19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1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8266</v>
      </c>
      <c r="O495" t="s">
        <v>8272</v>
      </c>
      <c r="P495" s="12">
        <f>ROUND(Table1[[#This Row],[pledged]]/Table1[[#This Row],[goal]],2)</f>
        <v>0</v>
      </c>
      <c r="Q495" s="14">
        <f>IFERROR(Table1[[#This Row],[pledged]]/Table1[[#This Row],[backers_count]],0)</f>
        <v>0</v>
      </c>
      <c r="R495" s="19">
        <f>(((J495/60)/60)/24)+DATE(1970,1,1)</f>
        <v>42114.726134259254</v>
      </c>
      <c r="S495" s="19">
        <f>(((I495/60)/60)/24)+DATE(1970,1,1)</f>
        <v>42144.726134259254</v>
      </c>
    </row>
    <row r="496" spans="1:19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1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8266</v>
      </c>
      <c r="O496" t="s">
        <v>8272</v>
      </c>
      <c r="P496" s="12">
        <f>ROUND(Table1[[#This Row],[pledged]]/Table1[[#This Row],[goal]],2)</f>
        <v>0</v>
      </c>
      <c r="Q496" s="14">
        <f>IFERROR(Table1[[#This Row],[pledged]]/Table1[[#This Row],[backers_count]],0)</f>
        <v>10.333333333333334</v>
      </c>
      <c r="R496" s="19">
        <f>(((J496/60)/60)/24)+DATE(1970,1,1)</f>
        <v>41799.830613425926</v>
      </c>
      <c r="S496" s="19">
        <f>(((I496/60)/60)/24)+DATE(1970,1,1)</f>
        <v>41823.125</v>
      </c>
    </row>
    <row r="497" spans="1:19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1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8266</v>
      </c>
      <c r="O497" t="s">
        <v>8272</v>
      </c>
      <c r="P497" s="12">
        <f>ROUND(Table1[[#This Row],[pledged]]/Table1[[#This Row],[goal]],2)</f>
        <v>0</v>
      </c>
      <c r="Q497" s="14">
        <f>IFERROR(Table1[[#This Row],[pledged]]/Table1[[#This Row],[backers_count]],0)</f>
        <v>0</v>
      </c>
      <c r="R497" s="19">
        <f>(((J497/60)/60)/24)+DATE(1970,1,1)</f>
        <v>42171.827604166669</v>
      </c>
      <c r="S497" s="19">
        <f>(((I497/60)/60)/24)+DATE(1970,1,1)</f>
        <v>42201.827604166669</v>
      </c>
    </row>
    <row r="498" spans="1:19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1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8266</v>
      </c>
      <c r="O498" t="s">
        <v>8272</v>
      </c>
      <c r="P498" s="12">
        <f>ROUND(Table1[[#This Row],[pledged]]/Table1[[#This Row],[goal]],2)</f>
        <v>0</v>
      </c>
      <c r="Q498" s="14">
        <f>IFERROR(Table1[[#This Row],[pledged]]/Table1[[#This Row],[backers_count]],0)</f>
        <v>1</v>
      </c>
      <c r="R498" s="19">
        <f>(((J498/60)/60)/24)+DATE(1970,1,1)</f>
        <v>41620.93141203704</v>
      </c>
      <c r="S498" s="19">
        <f>(((I498/60)/60)/24)+DATE(1970,1,1)</f>
        <v>41680.93141203704</v>
      </c>
    </row>
    <row r="499" spans="1:19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1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8266</v>
      </c>
      <c r="O499" t="s">
        <v>8272</v>
      </c>
      <c r="P499" s="12">
        <f>ROUND(Table1[[#This Row],[pledged]]/Table1[[#This Row],[goal]],2)</f>
        <v>0.01</v>
      </c>
      <c r="Q499" s="14">
        <f>IFERROR(Table1[[#This Row],[pledged]]/Table1[[#This Row],[backers_count]],0)</f>
        <v>10</v>
      </c>
      <c r="R499" s="19">
        <f>(((J499/60)/60)/24)+DATE(1970,1,1)</f>
        <v>41945.037789351853</v>
      </c>
      <c r="S499" s="19">
        <f>(((I499/60)/60)/24)+DATE(1970,1,1)</f>
        <v>41998.208333333328</v>
      </c>
    </row>
    <row r="500" spans="1:19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1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8266</v>
      </c>
      <c r="O500" t="s">
        <v>8272</v>
      </c>
      <c r="P500" s="12">
        <f>ROUND(Table1[[#This Row],[pledged]]/Table1[[#This Row],[goal]],2)</f>
        <v>0.05</v>
      </c>
      <c r="Q500" s="14">
        <f>IFERROR(Table1[[#This Row],[pledged]]/Table1[[#This Row],[backers_count]],0)</f>
        <v>136.09090909090909</v>
      </c>
      <c r="R500" s="19">
        <f>(((J500/60)/60)/24)+DATE(1970,1,1)</f>
        <v>40858.762141203704</v>
      </c>
      <c r="S500" s="19">
        <f>(((I500/60)/60)/24)+DATE(1970,1,1)</f>
        <v>40900.762141203704</v>
      </c>
    </row>
    <row r="501" spans="1:19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1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8266</v>
      </c>
      <c r="O501" t="s">
        <v>8272</v>
      </c>
      <c r="P501" s="12">
        <f>ROUND(Table1[[#This Row],[pledged]]/Table1[[#This Row],[goal]],2)</f>
        <v>0.1</v>
      </c>
      <c r="Q501" s="14">
        <f>IFERROR(Table1[[#This Row],[pledged]]/Table1[[#This Row],[backers_count]],0)</f>
        <v>73.461538461538467</v>
      </c>
      <c r="R501" s="19">
        <f>(((J501/60)/60)/24)+DATE(1970,1,1)</f>
        <v>40043.895462962959</v>
      </c>
      <c r="S501" s="19">
        <f>(((I501/60)/60)/24)+DATE(1970,1,1)</f>
        <v>40098.874305555553</v>
      </c>
    </row>
    <row r="502" spans="1:19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1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8266</v>
      </c>
      <c r="O502" t="s">
        <v>8272</v>
      </c>
      <c r="P502" s="12">
        <f>ROUND(Table1[[#This Row],[pledged]]/Table1[[#This Row],[goal]],2)</f>
        <v>0.03</v>
      </c>
      <c r="Q502" s="14">
        <f>IFERROR(Table1[[#This Row],[pledged]]/Table1[[#This Row],[backers_count]],0)</f>
        <v>53.75</v>
      </c>
      <c r="R502" s="19">
        <f>(((J502/60)/60)/24)+DATE(1970,1,1)</f>
        <v>40247.886006944449</v>
      </c>
      <c r="S502" s="19">
        <f>(((I502/60)/60)/24)+DATE(1970,1,1)</f>
        <v>40306.927777777775</v>
      </c>
    </row>
    <row r="503" spans="1:19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1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8266</v>
      </c>
      <c r="O503" t="s">
        <v>8272</v>
      </c>
      <c r="P503" s="12">
        <f>ROUND(Table1[[#This Row],[pledged]]/Table1[[#This Row],[goal]],2)</f>
        <v>0</v>
      </c>
      <c r="Q503" s="14">
        <f>IFERROR(Table1[[#This Row],[pledged]]/Table1[[#This Row],[backers_count]],0)</f>
        <v>0</v>
      </c>
      <c r="R503" s="19">
        <f>(((J503/60)/60)/24)+DATE(1970,1,1)</f>
        <v>40703.234386574077</v>
      </c>
      <c r="S503" s="19">
        <f>(((I503/60)/60)/24)+DATE(1970,1,1)</f>
        <v>40733.234386574077</v>
      </c>
    </row>
    <row r="504" spans="1:19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1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8266</v>
      </c>
      <c r="O504" t="s">
        <v>8272</v>
      </c>
      <c r="P504" s="12">
        <f>ROUND(Table1[[#This Row],[pledged]]/Table1[[#This Row],[goal]],2)</f>
        <v>0.01</v>
      </c>
      <c r="Q504" s="14">
        <f>IFERROR(Table1[[#This Row],[pledged]]/Table1[[#This Row],[backers_count]],0)</f>
        <v>57.5</v>
      </c>
      <c r="R504" s="19">
        <f>(((J504/60)/60)/24)+DATE(1970,1,1)</f>
        <v>40956.553530092591</v>
      </c>
      <c r="S504" s="19">
        <f>(((I504/60)/60)/24)+DATE(1970,1,1)</f>
        <v>40986.511863425927</v>
      </c>
    </row>
    <row r="505" spans="1:19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1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8266</v>
      </c>
      <c r="O505" t="s">
        <v>8272</v>
      </c>
      <c r="P505" s="12">
        <f>ROUND(Table1[[#This Row],[pledged]]/Table1[[#This Row],[goal]],2)</f>
        <v>0.02</v>
      </c>
      <c r="Q505" s="14">
        <f>IFERROR(Table1[[#This Row],[pledged]]/Table1[[#This Row],[backers_count]],0)</f>
        <v>12.666666666666666</v>
      </c>
      <c r="R505" s="19">
        <f>(((J505/60)/60)/24)+DATE(1970,1,1)</f>
        <v>41991.526655092588</v>
      </c>
      <c r="S505" s="19">
        <f>(((I505/60)/60)/24)+DATE(1970,1,1)</f>
        <v>42021.526655092588</v>
      </c>
    </row>
    <row r="506" spans="1:19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1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8266</v>
      </c>
      <c r="O506" t="s">
        <v>8272</v>
      </c>
      <c r="P506" s="12">
        <f>ROUND(Table1[[#This Row],[pledged]]/Table1[[#This Row],[goal]],2)</f>
        <v>0.01</v>
      </c>
      <c r="Q506" s="14">
        <f>IFERROR(Table1[[#This Row],[pledged]]/Table1[[#This Row],[backers_count]],0)</f>
        <v>67</v>
      </c>
      <c r="R506" s="19">
        <f>(((J506/60)/60)/24)+DATE(1970,1,1)</f>
        <v>40949.98364583333</v>
      </c>
      <c r="S506" s="19">
        <f>(((I506/60)/60)/24)+DATE(1970,1,1)</f>
        <v>41009.941979166666</v>
      </c>
    </row>
    <row r="507" spans="1:19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1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8266</v>
      </c>
      <c r="O507" t="s">
        <v>8272</v>
      </c>
      <c r="P507" s="12">
        <f>ROUND(Table1[[#This Row],[pledged]]/Table1[[#This Row],[goal]],2)</f>
        <v>0</v>
      </c>
      <c r="Q507" s="14">
        <f>IFERROR(Table1[[#This Row],[pledged]]/Table1[[#This Row],[backers_count]],0)</f>
        <v>3.7142857142857144</v>
      </c>
      <c r="R507" s="19">
        <f>(((J507/60)/60)/24)+DATE(1970,1,1)</f>
        <v>42318.098217592589</v>
      </c>
      <c r="S507" s="19">
        <f>(((I507/60)/60)/24)+DATE(1970,1,1)</f>
        <v>42363.098217592589</v>
      </c>
    </row>
    <row r="508" spans="1:19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1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8266</v>
      </c>
      <c r="O508" t="s">
        <v>8272</v>
      </c>
      <c r="P508" s="12">
        <f>ROUND(Table1[[#This Row],[pledged]]/Table1[[#This Row],[goal]],2)</f>
        <v>0</v>
      </c>
      <c r="Q508" s="14">
        <f>IFERROR(Table1[[#This Row],[pledged]]/Table1[[#This Row],[backers_count]],0)</f>
        <v>250</v>
      </c>
      <c r="R508" s="19">
        <f>(((J508/60)/60)/24)+DATE(1970,1,1)</f>
        <v>41466.552314814813</v>
      </c>
      <c r="S508" s="19">
        <f>(((I508/60)/60)/24)+DATE(1970,1,1)</f>
        <v>41496.552314814813</v>
      </c>
    </row>
    <row r="509" spans="1:19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1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8266</v>
      </c>
      <c r="O509" t="s">
        <v>8272</v>
      </c>
      <c r="P509" s="12">
        <f>ROUND(Table1[[#This Row],[pledged]]/Table1[[#This Row],[goal]],2)</f>
        <v>0.03</v>
      </c>
      <c r="Q509" s="14">
        <f>IFERROR(Table1[[#This Row],[pledged]]/Table1[[#This Row],[backers_count]],0)</f>
        <v>64</v>
      </c>
      <c r="R509" s="19">
        <f>(((J509/60)/60)/24)+DATE(1970,1,1)</f>
        <v>41156.958993055552</v>
      </c>
      <c r="S509" s="19">
        <f>(((I509/60)/60)/24)+DATE(1970,1,1)</f>
        <v>41201.958993055552</v>
      </c>
    </row>
    <row r="510" spans="1:19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1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8266</v>
      </c>
      <c r="O510" t="s">
        <v>8272</v>
      </c>
      <c r="P510" s="12">
        <f>ROUND(Table1[[#This Row],[pledged]]/Table1[[#This Row],[goal]],2)</f>
        <v>0.01</v>
      </c>
      <c r="Q510" s="14">
        <f>IFERROR(Table1[[#This Row],[pledged]]/Table1[[#This Row],[backers_count]],0)</f>
        <v>133.33333333333334</v>
      </c>
      <c r="R510" s="19">
        <f>(((J510/60)/60)/24)+DATE(1970,1,1)</f>
        <v>40995.024317129632</v>
      </c>
      <c r="S510" s="19">
        <f>(((I510/60)/60)/24)+DATE(1970,1,1)</f>
        <v>41054.593055555553</v>
      </c>
    </row>
    <row r="511" spans="1:19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1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8266</v>
      </c>
      <c r="O511" t="s">
        <v>8272</v>
      </c>
      <c r="P511" s="12">
        <f>ROUND(Table1[[#This Row],[pledged]]/Table1[[#This Row],[goal]],2)</f>
        <v>0</v>
      </c>
      <c r="Q511" s="14">
        <f>IFERROR(Table1[[#This Row],[pledged]]/Table1[[#This Row],[backers_count]],0)</f>
        <v>10</v>
      </c>
      <c r="R511" s="19">
        <f>(((J511/60)/60)/24)+DATE(1970,1,1)</f>
        <v>42153.631597222222</v>
      </c>
      <c r="S511" s="19">
        <f>(((I511/60)/60)/24)+DATE(1970,1,1)</f>
        <v>42183.631597222222</v>
      </c>
    </row>
    <row r="512" spans="1:19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1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8266</v>
      </c>
      <c r="O512" t="s">
        <v>8272</v>
      </c>
      <c r="P512" s="12">
        <f>ROUND(Table1[[#This Row],[pledged]]/Table1[[#This Row],[goal]],2)</f>
        <v>0</v>
      </c>
      <c r="Q512" s="14">
        <f>IFERROR(Table1[[#This Row],[pledged]]/Table1[[#This Row],[backers_count]],0)</f>
        <v>0</v>
      </c>
      <c r="R512" s="19">
        <f>(((J512/60)/60)/24)+DATE(1970,1,1)</f>
        <v>42400.176377314812</v>
      </c>
      <c r="S512" s="19">
        <f>(((I512/60)/60)/24)+DATE(1970,1,1)</f>
        <v>42430.176377314812</v>
      </c>
    </row>
    <row r="513" spans="1:19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1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8266</v>
      </c>
      <c r="O513" t="s">
        <v>8272</v>
      </c>
      <c r="P513" s="12">
        <f>ROUND(Table1[[#This Row],[pledged]]/Table1[[#This Row],[goal]],2)</f>
        <v>0.03</v>
      </c>
      <c r="Q513" s="14">
        <f>IFERROR(Table1[[#This Row],[pledged]]/Table1[[#This Row],[backers_count]],0)</f>
        <v>30</v>
      </c>
      <c r="R513" s="19">
        <f>(((J513/60)/60)/24)+DATE(1970,1,1)</f>
        <v>41340.303032407406</v>
      </c>
      <c r="S513" s="19">
        <f>(((I513/60)/60)/24)+DATE(1970,1,1)</f>
        <v>41370.261365740742</v>
      </c>
    </row>
    <row r="514" spans="1:19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8266</v>
      </c>
      <c r="O514" t="s">
        <v>8272</v>
      </c>
      <c r="P514" s="12">
        <f>ROUND(Table1[[#This Row],[pledged]]/Table1[[#This Row],[goal]],2)</f>
        <v>0</v>
      </c>
      <c r="Q514" s="14">
        <f>IFERROR(Table1[[#This Row],[pledged]]/Table1[[#This Row],[backers_count]],0)</f>
        <v>5.5</v>
      </c>
      <c r="R514" s="19">
        <f>(((J514/60)/60)/24)+DATE(1970,1,1)</f>
        <v>42649.742210648154</v>
      </c>
      <c r="S514" s="19">
        <f>(((I514/60)/60)/24)+DATE(1970,1,1)</f>
        <v>42694.783877314811</v>
      </c>
    </row>
    <row r="515" spans="1:19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1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8266</v>
      </c>
      <c r="O515" t="s">
        <v>8272</v>
      </c>
      <c r="P515" s="12">
        <f>ROUND(Table1[[#This Row],[pledged]]/Table1[[#This Row],[goal]],2)</f>
        <v>0.14000000000000001</v>
      </c>
      <c r="Q515" s="14">
        <f>IFERROR(Table1[[#This Row],[pledged]]/Table1[[#This Row],[backers_count]],0)</f>
        <v>102.38235294117646</v>
      </c>
      <c r="R515" s="19">
        <f>(((J515/60)/60)/24)+DATE(1970,1,1)</f>
        <v>42552.653993055559</v>
      </c>
      <c r="S515" s="19">
        <f>(((I515/60)/60)/24)+DATE(1970,1,1)</f>
        <v>42597.291666666672</v>
      </c>
    </row>
    <row r="516" spans="1:19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1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8266</v>
      </c>
      <c r="O516" t="s">
        <v>8272</v>
      </c>
      <c r="P516" s="12">
        <f>ROUND(Table1[[#This Row],[pledged]]/Table1[[#This Row],[goal]],2)</f>
        <v>0.03</v>
      </c>
      <c r="Q516" s="14">
        <f>IFERROR(Table1[[#This Row],[pledged]]/Table1[[#This Row],[backers_count]],0)</f>
        <v>16.666666666666668</v>
      </c>
      <c r="R516" s="19">
        <f>(((J516/60)/60)/24)+DATE(1970,1,1)</f>
        <v>41830.613969907405</v>
      </c>
      <c r="S516" s="19">
        <f>(((I516/60)/60)/24)+DATE(1970,1,1)</f>
        <v>41860.613969907405</v>
      </c>
    </row>
    <row r="517" spans="1:19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1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8266</v>
      </c>
      <c r="O517" t="s">
        <v>8272</v>
      </c>
      <c r="P517" s="12">
        <f>ROUND(Table1[[#This Row],[pledged]]/Table1[[#This Row],[goal]],2)</f>
        <v>0.25</v>
      </c>
      <c r="Q517" s="14">
        <f>IFERROR(Table1[[#This Row],[pledged]]/Table1[[#This Row],[backers_count]],0)</f>
        <v>725.02941176470586</v>
      </c>
      <c r="R517" s="19">
        <f>(((J517/60)/60)/24)+DATE(1970,1,1)</f>
        <v>42327.490752314814</v>
      </c>
      <c r="S517" s="19">
        <f>(((I517/60)/60)/24)+DATE(1970,1,1)</f>
        <v>42367.490752314814</v>
      </c>
    </row>
    <row r="518" spans="1:19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1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8266</v>
      </c>
      <c r="O518" t="s">
        <v>8272</v>
      </c>
      <c r="P518" s="12">
        <f>ROUND(Table1[[#This Row],[pledged]]/Table1[[#This Row],[goal]],2)</f>
        <v>0</v>
      </c>
      <c r="Q518" s="14">
        <f>IFERROR(Table1[[#This Row],[pledged]]/Table1[[#This Row],[backers_count]],0)</f>
        <v>0</v>
      </c>
      <c r="R518" s="19">
        <f>(((J518/60)/60)/24)+DATE(1970,1,1)</f>
        <v>42091.778703703705</v>
      </c>
      <c r="S518" s="19">
        <f>(((I518/60)/60)/24)+DATE(1970,1,1)</f>
        <v>42151.778703703705</v>
      </c>
    </row>
    <row r="519" spans="1:19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1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8266</v>
      </c>
      <c r="O519" t="s">
        <v>8272</v>
      </c>
      <c r="P519" s="12">
        <f>ROUND(Table1[[#This Row],[pledged]]/Table1[[#This Row],[goal]],2)</f>
        <v>0.01</v>
      </c>
      <c r="Q519" s="14">
        <f>IFERROR(Table1[[#This Row],[pledged]]/Table1[[#This Row],[backers_count]],0)</f>
        <v>68.333333333333329</v>
      </c>
      <c r="R519" s="19">
        <f>(((J519/60)/60)/24)+DATE(1970,1,1)</f>
        <v>42738.615289351852</v>
      </c>
      <c r="S519" s="19">
        <f>(((I519/60)/60)/24)+DATE(1970,1,1)</f>
        <v>42768.615289351852</v>
      </c>
    </row>
    <row r="520" spans="1:19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1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8266</v>
      </c>
      <c r="O520" t="s">
        <v>8272</v>
      </c>
      <c r="P520" s="12">
        <f>ROUND(Table1[[#This Row],[pledged]]/Table1[[#This Row],[goal]],2)</f>
        <v>0</v>
      </c>
      <c r="Q520" s="14">
        <f>IFERROR(Table1[[#This Row],[pledged]]/Table1[[#This Row],[backers_count]],0)</f>
        <v>0</v>
      </c>
      <c r="R520" s="19">
        <f>(((J520/60)/60)/24)+DATE(1970,1,1)</f>
        <v>42223.616018518514</v>
      </c>
      <c r="S520" s="19">
        <f>(((I520/60)/60)/24)+DATE(1970,1,1)</f>
        <v>42253.615277777775</v>
      </c>
    </row>
    <row r="521" spans="1:19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1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8266</v>
      </c>
      <c r="O521" t="s">
        <v>8272</v>
      </c>
      <c r="P521" s="12">
        <f>ROUND(Table1[[#This Row],[pledged]]/Table1[[#This Row],[goal]],2)</f>
        <v>0.23</v>
      </c>
      <c r="Q521" s="14">
        <f>IFERROR(Table1[[#This Row],[pledged]]/Table1[[#This Row],[backers_count]],0)</f>
        <v>39.228571428571428</v>
      </c>
      <c r="R521" s="19">
        <f>(((J521/60)/60)/24)+DATE(1970,1,1)</f>
        <v>41218.391446759262</v>
      </c>
      <c r="S521" s="19">
        <f>(((I521/60)/60)/24)+DATE(1970,1,1)</f>
        <v>41248.391446759262</v>
      </c>
    </row>
    <row r="522" spans="1:19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1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8273</v>
      </c>
      <c r="O522" t="s">
        <v>8274</v>
      </c>
      <c r="P522" s="12">
        <f>ROUND(Table1[[#This Row],[pledged]]/Table1[[#This Row],[goal]],2)</f>
        <v>1.02</v>
      </c>
      <c r="Q522" s="14">
        <f>IFERROR(Table1[[#This Row],[pledged]]/Table1[[#This Row],[backers_count]],0)</f>
        <v>150.14705882352942</v>
      </c>
      <c r="R522" s="19">
        <f>(((J522/60)/60)/24)+DATE(1970,1,1)</f>
        <v>42318.702094907407</v>
      </c>
      <c r="S522" s="19">
        <f>(((I522/60)/60)/24)+DATE(1970,1,1)</f>
        <v>42348.702094907407</v>
      </c>
    </row>
    <row r="523" spans="1:19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1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8273</v>
      </c>
      <c r="O523" t="s">
        <v>8274</v>
      </c>
      <c r="P523" s="12">
        <f>ROUND(Table1[[#This Row],[pledged]]/Table1[[#This Row],[goal]],2)</f>
        <v>1.05</v>
      </c>
      <c r="Q523" s="14">
        <f>IFERROR(Table1[[#This Row],[pledged]]/Table1[[#This Row],[backers_count]],0)</f>
        <v>93.428571428571431</v>
      </c>
      <c r="R523" s="19">
        <f>(((J523/60)/60)/24)+DATE(1970,1,1)</f>
        <v>42646.092812499999</v>
      </c>
      <c r="S523" s="19">
        <f>(((I523/60)/60)/24)+DATE(1970,1,1)</f>
        <v>42675.207638888889</v>
      </c>
    </row>
    <row r="524" spans="1:19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1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8273</v>
      </c>
      <c r="O524" t="s">
        <v>8274</v>
      </c>
      <c r="P524" s="12">
        <f>ROUND(Table1[[#This Row],[pledged]]/Table1[[#This Row],[goal]],2)</f>
        <v>1.1499999999999999</v>
      </c>
      <c r="Q524" s="14">
        <f>IFERROR(Table1[[#This Row],[pledged]]/Table1[[#This Row],[backers_count]],0)</f>
        <v>110.96774193548387</v>
      </c>
      <c r="R524" s="19">
        <f>(((J524/60)/60)/24)+DATE(1970,1,1)</f>
        <v>42430.040798611109</v>
      </c>
      <c r="S524" s="19">
        <f>(((I524/60)/60)/24)+DATE(1970,1,1)</f>
        <v>42449.999131944445</v>
      </c>
    </row>
    <row r="525" spans="1:19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1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8273</v>
      </c>
      <c r="O525" t="s">
        <v>8274</v>
      </c>
      <c r="P525" s="12">
        <f>ROUND(Table1[[#This Row],[pledged]]/Table1[[#This Row],[goal]],2)</f>
        <v>1.21</v>
      </c>
      <c r="Q525" s="14">
        <f>IFERROR(Table1[[#This Row],[pledged]]/Table1[[#This Row],[backers_count]],0)</f>
        <v>71.785714285714292</v>
      </c>
      <c r="R525" s="19">
        <f>(((J525/60)/60)/24)+DATE(1970,1,1)</f>
        <v>42238.13282407407</v>
      </c>
      <c r="S525" s="19">
        <f>(((I525/60)/60)/24)+DATE(1970,1,1)</f>
        <v>42268.13282407407</v>
      </c>
    </row>
    <row r="526" spans="1:19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1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8273</v>
      </c>
      <c r="O526" t="s">
        <v>8274</v>
      </c>
      <c r="P526" s="12">
        <f>ROUND(Table1[[#This Row],[pledged]]/Table1[[#This Row],[goal]],2)</f>
        <v>1.0900000000000001</v>
      </c>
      <c r="Q526" s="14">
        <f>IFERROR(Table1[[#This Row],[pledged]]/Table1[[#This Row],[backers_count]],0)</f>
        <v>29.258076923076924</v>
      </c>
      <c r="R526" s="19">
        <f>(((J526/60)/60)/24)+DATE(1970,1,1)</f>
        <v>42492.717233796298</v>
      </c>
      <c r="S526" s="19">
        <f>(((I526/60)/60)/24)+DATE(1970,1,1)</f>
        <v>42522.717233796298</v>
      </c>
    </row>
    <row r="527" spans="1:19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1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8273</v>
      </c>
      <c r="O527" t="s">
        <v>8274</v>
      </c>
      <c r="P527" s="12">
        <f>ROUND(Table1[[#This Row],[pledged]]/Table1[[#This Row],[goal]],2)</f>
        <v>1</v>
      </c>
      <c r="Q527" s="14">
        <f>IFERROR(Table1[[#This Row],[pledged]]/Table1[[#This Row],[backers_count]],0)</f>
        <v>1000</v>
      </c>
      <c r="R527" s="19">
        <f>(((J527/60)/60)/24)+DATE(1970,1,1)</f>
        <v>41850.400937500002</v>
      </c>
      <c r="S527" s="19">
        <f>(((I527/60)/60)/24)+DATE(1970,1,1)</f>
        <v>41895.400937500002</v>
      </c>
    </row>
    <row r="528" spans="1:19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1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8273</v>
      </c>
      <c r="O528" t="s">
        <v>8274</v>
      </c>
      <c r="P528" s="12">
        <f>ROUND(Table1[[#This Row],[pledged]]/Table1[[#This Row],[goal]],2)</f>
        <v>1.1399999999999999</v>
      </c>
      <c r="Q528" s="14">
        <f>IFERROR(Table1[[#This Row],[pledged]]/Table1[[#This Row],[backers_count]],0)</f>
        <v>74.347826086956516</v>
      </c>
      <c r="R528" s="19">
        <f>(((J528/60)/60)/24)+DATE(1970,1,1)</f>
        <v>42192.591944444444</v>
      </c>
      <c r="S528" s="19">
        <f>(((I528/60)/60)/24)+DATE(1970,1,1)</f>
        <v>42223.708333333328</v>
      </c>
    </row>
    <row r="529" spans="1:19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1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8273</v>
      </c>
      <c r="O529" t="s">
        <v>8274</v>
      </c>
      <c r="P529" s="12">
        <f>ROUND(Table1[[#This Row],[pledged]]/Table1[[#This Row],[goal]],2)</f>
        <v>1.01</v>
      </c>
      <c r="Q529" s="14">
        <f>IFERROR(Table1[[#This Row],[pledged]]/Table1[[#This Row],[backers_count]],0)</f>
        <v>63.829113924050631</v>
      </c>
      <c r="R529" s="19">
        <f>(((J529/60)/60)/24)+DATE(1970,1,1)</f>
        <v>42753.205625000002</v>
      </c>
      <c r="S529" s="19">
        <f>(((I529/60)/60)/24)+DATE(1970,1,1)</f>
        <v>42783.670138888891</v>
      </c>
    </row>
    <row r="530" spans="1:19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1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8273</v>
      </c>
      <c r="O530" t="s">
        <v>8274</v>
      </c>
      <c r="P530" s="12">
        <f>ROUND(Table1[[#This Row],[pledged]]/Table1[[#This Row],[goal]],2)</f>
        <v>1.1599999999999999</v>
      </c>
      <c r="Q530" s="14">
        <f>IFERROR(Table1[[#This Row],[pledged]]/Table1[[#This Row],[backers_count]],0)</f>
        <v>44.333333333333336</v>
      </c>
      <c r="R530" s="19">
        <f>(((J530/60)/60)/24)+DATE(1970,1,1)</f>
        <v>42155.920219907406</v>
      </c>
      <c r="S530" s="19">
        <f>(((I530/60)/60)/24)+DATE(1970,1,1)</f>
        <v>42176.888888888891</v>
      </c>
    </row>
    <row r="531" spans="1:19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1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8273</v>
      </c>
      <c r="O531" t="s">
        <v>8274</v>
      </c>
      <c r="P531" s="12">
        <f>ROUND(Table1[[#This Row],[pledged]]/Table1[[#This Row],[goal]],2)</f>
        <v>1.3</v>
      </c>
      <c r="Q531" s="14">
        <f>IFERROR(Table1[[#This Row],[pledged]]/Table1[[#This Row],[backers_count]],0)</f>
        <v>86.944444444444443</v>
      </c>
      <c r="R531" s="19">
        <f>(((J531/60)/60)/24)+DATE(1970,1,1)</f>
        <v>42725.031180555554</v>
      </c>
      <c r="S531" s="19">
        <f>(((I531/60)/60)/24)+DATE(1970,1,1)</f>
        <v>42746.208333333328</v>
      </c>
    </row>
    <row r="532" spans="1:19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1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8273</v>
      </c>
      <c r="O532" t="s">
        <v>8274</v>
      </c>
      <c r="P532" s="12">
        <f>ROUND(Table1[[#This Row],[pledged]]/Table1[[#This Row],[goal]],2)</f>
        <v>1.08</v>
      </c>
      <c r="Q532" s="14">
        <f>IFERROR(Table1[[#This Row],[pledged]]/Table1[[#This Row],[backers_count]],0)</f>
        <v>126.55172413793103</v>
      </c>
      <c r="R532" s="19">
        <f>(((J532/60)/60)/24)+DATE(1970,1,1)</f>
        <v>42157.591064814813</v>
      </c>
      <c r="S532" s="19">
        <f>(((I532/60)/60)/24)+DATE(1970,1,1)</f>
        <v>42179.083333333328</v>
      </c>
    </row>
    <row r="533" spans="1:19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1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8273</v>
      </c>
      <c r="O533" t="s">
        <v>8274</v>
      </c>
      <c r="P533" s="12">
        <f>ROUND(Table1[[#This Row],[pledged]]/Table1[[#This Row],[goal]],2)</f>
        <v>1</v>
      </c>
      <c r="Q533" s="14">
        <f>IFERROR(Table1[[#This Row],[pledged]]/Table1[[#This Row],[backers_count]],0)</f>
        <v>129.03225806451613</v>
      </c>
      <c r="R533" s="19">
        <f>(((J533/60)/60)/24)+DATE(1970,1,1)</f>
        <v>42676.065150462964</v>
      </c>
      <c r="S533" s="19">
        <f>(((I533/60)/60)/24)+DATE(1970,1,1)</f>
        <v>42721.290972222225</v>
      </c>
    </row>
    <row r="534" spans="1:19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1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8273</v>
      </c>
      <c r="O534" t="s">
        <v>8274</v>
      </c>
      <c r="P534" s="12">
        <f>ROUND(Table1[[#This Row],[pledged]]/Table1[[#This Row],[goal]],2)</f>
        <v>1.23</v>
      </c>
      <c r="Q534" s="14">
        <f>IFERROR(Table1[[#This Row],[pledged]]/Table1[[#This Row],[backers_count]],0)</f>
        <v>71.242774566473983</v>
      </c>
      <c r="R534" s="19">
        <f>(((J534/60)/60)/24)+DATE(1970,1,1)</f>
        <v>42473.007037037038</v>
      </c>
      <c r="S534" s="19">
        <f>(((I534/60)/60)/24)+DATE(1970,1,1)</f>
        <v>42503.007037037038</v>
      </c>
    </row>
    <row r="535" spans="1:19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1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8273</v>
      </c>
      <c r="O535" t="s">
        <v>8274</v>
      </c>
      <c r="P535" s="12">
        <f>ROUND(Table1[[#This Row],[pledged]]/Table1[[#This Row],[goal]],2)</f>
        <v>1</v>
      </c>
      <c r="Q535" s="14">
        <f>IFERROR(Table1[[#This Row],[pledged]]/Table1[[#This Row],[backers_count]],0)</f>
        <v>117.88235294117646</v>
      </c>
      <c r="R535" s="19">
        <f>(((J535/60)/60)/24)+DATE(1970,1,1)</f>
        <v>42482.43478009259</v>
      </c>
      <c r="S535" s="19">
        <f>(((I535/60)/60)/24)+DATE(1970,1,1)</f>
        <v>42506.43478009259</v>
      </c>
    </row>
    <row r="536" spans="1:19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1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8273</v>
      </c>
      <c r="O536" t="s">
        <v>8274</v>
      </c>
      <c r="P536" s="12">
        <f>ROUND(Table1[[#This Row],[pledged]]/Table1[[#This Row],[goal]],2)</f>
        <v>1.05</v>
      </c>
      <c r="Q536" s="14">
        <f>IFERROR(Table1[[#This Row],[pledged]]/Table1[[#This Row],[backers_count]],0)</f>
        <v>327.08333333333331</v>
      </c>
      <c r="R536" s="19">
        <f>(((J536/60)/60)/24)+DATE(1970,1,1)</f>
        <v>42270.810995370368</v>
      </c>
      <c r="S536" s="19">
        <f>(((I536/60)/60)/24)+DATE(1970,1,1)</f>
        <v>42309.958333333328</v>
      </c>
    </row>
    <row r="537" spans="1:19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1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8273</v>
      </c>
      <c r="O537" t="s">
        <v>8274</v>
      </c>
      <c r="P537" s="12">
        <f>ROUND(Table1[[#This Row],[pledged]]/Table1[[#This Row],[goal]],2)</f>
        <v>1.03</v>
      </c>
      <c r="Q537" s="14">
        <f>IFERROR(Table1[[#This Row],[pledged]]/Table1[[#This Row],[backers_count]],0)</f>
        <v>34.745762711864408</v>
      </c>
      <c r="R537" s="19">
        <f>(((J537/60)/60)/24)+DATE(1970,1,1)</f>
        <v>42711.545196759253</v>
      </c>
      <c r="S537" s="19">
        <f>(((I537/60)/60)/24)+DATE(1970,1,1)</f>
        <v>42741.545196759253</v>
      </c>
    </row>
    <row r="538" spans="1:19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1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8273</v>
      </c>
      <c r="O538" t="s">
        <v>8274</v>
      </c>
      <c r="P538" s="12">
        <f>ROUND(Table1[[#This Row],[pledged]]/Table1[[#This Row],[goal]],2)</f>
        <v>1.18</v>
      </c>
      <c r="Q538" s="14">
        <f>IFERROR(Table1[[#This Row],[pledged]]/Table1[[#This Row],[backers_count]],0)</f>
        <v>100.06410256410257</v>
      </c>
      <c r="R538" s="19">
        <f>(((J538/60)/60)/24)+DATE(1970,1,1)</f>
        <v>42179.344988425932</v>
      </c>
      <c r="S538" s="19">
        <f>(((I538/60)/60)/24)+DATE(1970,1,1)</f>
        <v>42219.75</v>
      </c>
    </row>
    <row r="539" spans="1:19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1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8273</v>
      </c>
      <c r="O539" t="s">
        <v>8274</v>
      </c>
      <c r="P539" s="12">
        <f>ROUND(Table1[[#This Row],[pledged]]/Table1[[#This Row],[goal]],2)</f>
        <v>1.21</v>
      </c>
      <c r="Q539" s="14">
        <f>IFERROR(Table1[[#This Row],[pledged]]/Table1[[#This Row],[backers_count]],0)</f>
        <v>40.847457627118644</v>
      </c>
      <c r="R539" s="19">
        <f>(((J539/60)/60)/24)+DATE(1970,1,1)</f>
        <v>42282.768414351856</v>
      </c>
      <c r="S539" s="19">
        <f>(((I539/60)/60)/24)+DATE(1970,1,1)</f>
        <v>42312.810081018513</v>
      </c>
    </row>
    <row r="540" spans="1:19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1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8273</v>
      </c>
      <c r="O540" t="s">
        <v>8274</v>
      </c>
      <c r="P540" s="12">
        <f>ROUND(Table1[[#This Row],[pledged]]/Table1[[#This Row],[goal]],2)</f>
        <v>3.02</v>
      </c>
      <c r="Q540" s="14">
        <f>IFERROR(Table1[[#This Row],[pledged]]/Table1[[#This Row],[backers_count]],0)</f>
        <v>252.01666666666668</v>
      </c>
      <c r="R540" s="19">
        <f>(((J540/60)/60)/24)+DATE(1970,1,1)</f>
        <v>42473.794710648144</v>
      </c>
      <c r="S540" s="19">
        <f>(((I540/60)/60)/24)+DATE(1970,1,1)</f>
        <v>42503.794710648144</v>
      </c>
    </row>
    <row r="541" spans="1:19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1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8273</v>
      </c>
      <c r="O541" t="s">
        <v>8274</v>
      </c>
      <c r="P541" s="12">
        <f>ROUND(Table1[[#This Row],[pledged]]/Table1[[#This Row],[goal]],2)</f>
        <v>1.01</v>
      </c>
      <c r="Q541" s="14">
        <f>IFERROR(Table1[[#This Row],[pledged]]/Table1[[#This Row],[backers_count]],0)</f>
        <v>25.161000000000001</v>
      </c>
      <c r="R541" s="19">
        <f>(((J541/60)/60)/24)+DATE(1970,1,1)</f>
        <v>42535.049849537041</v>
      </c>
      <c r="S541" s="19">
        <f>(((I541/60)/60)/24)+DATE(1970,1,1)</f>
        <v>42556.049849537041</v>
      </c>
    </row>
    <row r="542" spans="1:19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1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8275</v>
      </c>
      <c r="O542" t="s">
        <v>8276</v>
      </c>
      <c r="P542" s="12">
        <f>ROUND(Table1[[#This Row],[pledged]]/Table1[[#This Row],[goal]],2)</f>
        <v>0</v>
      </c>
      <c r="Q542" s="14">
        <f>IFERROR(Table1[[#This Row],[pledged]]/Table1[[#This Row],[backers_count]],0)</f>
        <v>1</v>
      </c>
      <c r="R542" s="19">
        <f>(((J542/60)/60)/24)+DATE(1970,1,1)</f>
        <v>42009.817199074074</v>
      </c>
      <c r="S542" s="19">
        <f>(((I542/60)/60)/24)+DATE(1970,1,1)</f>
        <v>42039.817199074074</v>
      </c>
    </row>
    <row r="543" spans="1:19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1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8275</v>
      </c>
      <c r="O543" t="s">
        <v>8276</v>
      </c>
      <c r="P543" s="12">
        <f>ROUND(Table1[[#This Row],[pledged]]/Table1[[#This Row],[goal]],2)</f>
        <v>0.01</v>
      </c>
      <c r="Q543" s="14">
        <f>IFERROR(Table1[[#This Row],[pledged]]/Table1[[#This Row],[backers_count]],0)</f>
        <v>25</v>
      </c>
      <c r="R543" s="19">
        <f>(((J543/60)/60)/24)+DATE(1970,1,1)</f>
        <v>42276.046689814815</v>
      </c>
      <c r="S543" s="19">
        <f>(((I543/60)/60)/24)+DATE(1970,1,1)</f>
        <v>42306.046689814815</v>
      </c>
    </row>
    <row r="544" spans="1:19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1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8275</v>
      </c>
      <c r="O544" t="s">
        <v>8276</v>
      </c>
      <c r="P544" s="12">
        <f>ROUND(Table1[[#This Row],[pledged]]/Table1[[#This Row],[goal]],2)</f>
        <v>0</v>
      </c>
      <c r="Q544" s="14">
        <f>IFERROR(Table1[[#This Row],[pledged]]/Table1[[#This Row],[backers_count]],0)</f>
        <v>1</v>
      </c>
      <c r="R544" s="19">
        <f>(((J544/60)/60)/24)+DATE(1970,1,1)</f>
        <v>42433.737453703703</v>
      </c>
      <c r="S544" s="19">
        <f>(((I544/60)/60)/24)+DATE(1970,1,1)</f>
        <v>42493.695787037039</v>
      </c>
    </row>
    <row r="545" spans="1:19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1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8275</v>
      </c>
      <c r="O545" t="s">
        <v>8276</v>
      </c>
      <c r="P545" s="12">
        <f>ROUND(Table1[[#This Row],[pledged]]/Table1[[#This Row],[goal]],2)</f>
        <v>0</v>
      </c>
      <c r="Q545" s="14">
        <f>IFERROR(Table1[[#This Row],[pledged]]/Table1[[#This Row],[backers_count]],0)</f>
        <v>35</v>
      </c>
      <c r="R545" s="19">
        <f>(((J545/60)/60)/24)+DATE(1970,1,1)</f>
        <v>41914.092152777775</v>
      </c>
      <c r="S545" s="19">
        <f>(((I545/60)/60)/24)+DATE(1970,1,1)</f>
        <v>41944.092152777775</v>
      </c>
    </row>
    <row r="546" spans="1:19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1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8275</v>
      </c>
      <c r="O546" t="s">
        <v>8276</v>
      </c>
      <c r="P546" s="12">
        <f>ROUND(Table1[[#This Row],[pledged]]/Table1[[#This Row],[goal]],2)</f>
        <v>0.01</v>
      </c>
      <c r="Q546" s="14">
        <f>IFERROR(Table1[[#This Row],[pledged]]/Table1[[#This Row],[backers_count]],0)</f>
        <v>3</v>
      </c>
      <c r="R546" s="19">
        <f>(((J546/60)/60)/24)+DATE(1970,1,1)</f>
        <v>42525.656944444447</v>
      </c>
      <c r="S546" s="19">
        <f>(((I546/60)/60)/24)+DATE(1970,1,1)</f>
        <v>42555.656944444447</v>
      </c>
    </row>
    <row r="547" spans="1:19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1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8275</v>
      </c>
      <c r="O547" t="s">
        <v>8276</v>
      </c>
      <c r="P547" s="12">
        <f>ROUND(Table1[[#This Row],[pledged]]/Table1[[#This Row],[goal]],2)</f>
        <v>0.27</v>
      </c>
      <c r="Q547" s="14">
        <f>IFERROR(Table1[[#This Row],[pledged]]/Table1[[#This Row],[backers_count]],0)</f>
        <v>402.70588235294116</v>
      </c>
      <c r="R547" s="19">
        <f>(((J547/60)/60)/24)+DATE(1970,1,1)</f>
        <v>42283.592465277776</v>
      </c>
      <c r="S547" s="19">
        <f>(((I547/60)/60)/24)+DATE(1970,1,1)</f>
        <v>42323.634131944447</v>
      </c>
    </row>
    <row r="548" spans="1:19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1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8275</v>
      </c>
      <c r="O548" t="s">
        <v>8276</v>
      </c>
      <c r="P548" s="12">
        <f>ROUND(Table1[[#This Row],[pledged]]/Table1[[#This Row],[goal]],2)</f>
        <v>0</v>
      </c>
      <c r="Q548" s="14">
        <f>IFERROR(Table1[[#This Row],[pledged]]/Table1[[#This Row],[backers_count]],0)</f>
        <v>26</v>
      </c>
      <c r="R548" s="19">
        <f>(((J548/60)/60)/24)+DATE(1970,1,1)</f>
        <v>42249.667997685188</v>
      </c>
      <c r="S548" s="19">
        <f>(((I548/60)/60)/24)+DATE(1970,1,1)</f>
        <v>42294.667997685188</v>
      </c>
    </row>
    <row r="549" spans="1:19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1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8275</v>
      </c>
      <c r="O549" t="s">
        <v>8276</v>
      </c>
      <c r="P549" s="12">
        <f>ROUND(Table1[[#This Row],[pledged]]/Table1[[#This Row],[goal]],2)</f>
        <v>0</v>
      </c>
      <c r="Q549" s="14">
        <f>IFERROR(Table1[[#This Row],[pledged]]/Table1[[#This Row],[backers_count]],0)</f>
        <v>0</v>
      </c>
      <c r="R549" s="19">
        <f>(((J549/60)/60)/24)+DATE(1970,1,1)</f>
        <v>42380.696342592593</v>
      </c>
      <c r="S549" s="19">
        <f>(((I549/60)/60)/24)+DATE(1970,1,1)</f>
        <v>42410.696342592593</v>
      </c>
    </row>
    <row r="550" spans="1:19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1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8275</v>
      </c>
      <c r="O550" t="s">
        <v>8276</v>
      </c>
      <c r="P550" s="12">
        <f>ROUND(Table1[[#This Row],[pledged]]/Table1[[#This Row],[goal]],2)</f>
        <v>0</v>
      </c>
      <c r="Q550" s="14">
        <f>IFERROR(Table1[[#This Row],[pledged]]/Table1[[#This Row],[backers_count]],0)</f>
        <v>9</v>
      </c>
      <c r="R550" s="19">
        <f>(((J550/60)/60)/24)+DATE(1970,1,1)</f>
        <v>42276.903333333335</v>
      </c>
      <c r="S550" s="19">
        <f>(((I550/60)/60)/24)+DATE(1970,1,1)</f>
        <v>42306.903333333335</v>
      </c>
    </row>
    <row r="551" spans="1:19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1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8275</v>
      </c>
      <c r="O551" t="s">
        <v>8276</v>
      </c>
      <c r="P551" s="12">
        <f>ROUND(Table1[[#This Row],[pledged]]/Table1[[#This Row],[goal]],2)</f>
        <v>0.03</v>
      </c>
      <c r="Q551" s="14">
        <f>IFERROR(Table1[[#This Row],[pledged]]/Table1[[#This Row],[backers_count]],0)</f>
        <v>8.5</v>
      </c>
      <c r="R551" s="19">
        <f>(((J551/60)/60)/24)+DATE(1970,1,1)</f>
        <v>42163.636828703704</v>
      </c>
      <c r="S551" s="19">
        <f>(((I551/60)/60)/24)+DATE(1970,1,1)</f>
        <v>42193.636828703704</v>
      </c>
    </row>
    <row r="552" spans="1:19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1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8275</v>
      </c>
      <c r="O552" t="s">
        <v>8276</v>
      </c>
      <c r="P552" s="12">
        <f>ROUND(Table1[[#This Row],[pledged]]/Table1[[#This Row],[goal]],2)</f>
        <v>0.01</v>
      </c>
      <c r="Q552" s="14">
        <f>IFERROR(Table1[[#This Row],[pledged]]/Table1[[#This Row],[backers_count]],0)</f>
        <v>8.75</v>
      </c>
      <c r="R552" s="19">
        <f>(((J552/60)/60)/24)+DATE(1970,1,1)</f>
        <v>42753.678761574076</v>
      </c>
      <c r="S552" s="19">
        <f>(((I552/60)/60)/24)+DATE(1970,1,1)</f>
        <v>42766.208333333328</v>
      </c>
    </row>
    <row r="553" spans="1:19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1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8275</v>
      </c>
      <c r="O553" t="s">
        <v>8276</v>
      </c>
      <c r="P553" s="12">
        <f>ROUND(Table1[[#This Row],[pledged]]/Table1[[#This Row],[goal]],2)</f>
        <v>0.05</v>
      </c>
      <c r="Q553" s="14">
        <f>IFERROR(Table1[[#This Row],[pledged]]/Table1[[#This Row],[backers_count]],0)</f>
        <v>135.03571428571428</v>
      </c>
      <c r="R553" s="19">
        <f>(((J553/60)/60)/24)+DATE(1970,1,1)</f>
        <v>42173.275740740741</v>
      </c>
      <c r="S553" s="19">
        <f>(((I553/60)/60)/24)+DATE(1970,1,1)</f>
        <v>42217.745138888888</v>
      </c>
    </row>
    <row r="554" spans="1:19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1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8275</v>
      </c>
      <c r="O554" t="s">
        <v>8276</v>
      </c>
      <c r="P554" s="12">
        <f>ROUND(Table1[[#This Row],[pledged]]/Table1[[#This Row],[goal]],2)</f>
        <v>0</v>
      </c>
      <c r="Q554" s="14">
        <f>IFERROR(Table1[[#This Row],[pledged]]/Table1[[#This Row],[backers_count]],0)</f>
        <v>0</v>
      </c>
      <c r="R554" s="19">
        <f>(((J554/60)/60)/24)+DATE(1970,1,1)</f>
        <v>42318.616851851853</v>
      </c>
      <c r="S554" s="19">
        <f>(((I554/60)/60)/24)+DATE(1970,1,1)</f>
        <v>42378.616851851853</v>
      </c>
    </row>
    <row r="555" spans="1:19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1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8275</v>
      </c>
      <c r="O555" t="s">
        <v>8276</v>
      </c>
      <c r="P555" s="12">
        <f>ROUND(Table1[[#This Row],[pledged]]/Table1[[#This Row],[goal]],2)</f>
        <v>0</v>
      </c>
      <c r="Q555" s="14">
        <f>IFERROR(Table1[[#This Row],[pledged]]/Table1[[#This Row],[backers_count]],0)</f>
        <v>20.5</v>
      </c>
      <c r="R555" s="19">
        <f>(((J555/60)/60)/24)+DATE(1970,1,1)</f>
        <v>41927.71980324074</v>
      </c>
      <c r="S555" s="19">
        <f>(((I555/60)/60)/24)+DATE(1970,1,1)</f>
        <v>41957.761469907404</v>
      </c>
    </row>
    <row r="556" spans="1:19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1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8275</v>
      </c>
      <c r="O556" t="s">
        <v>8276</v>
      </c>
      <c r="P556" s="12">
        <f>ROUND(Table1[[#This Row],[pledged]]/Table1[[#This Row],[goal]],2)</f>
        <v>0.37</v>
      </c>
      <c r="Q556" s="14">
        <f>IFERROR(Table1[[#This Row],[pledged]]/Table1[[#This Row],[backers_count]],0)</f>
        <v>64.36363636363636</v>
      </c>
      <c r="R556" s="19">
        <f>(((J556/60)/60)/24)+DATE(1970,1,1)</f>
        <v>41901.684861111113</v>
      </c>
      <c r="S556" s="19">
        <f>(((I556/60)/60)/24)+DATE(1970,1,1)</f>
        <v>41931.684861111113</v>
      </c>
    </row>
    <row r="557" spans="1:19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1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8275</v>
      </c>
      <c r="O557" t="s">
        <v>8276</v>
      </c>
      <c r="P557" s="12">
        <f>ROUND(Table1[[#This Row],[pledged]]/Table1[[#This Row],[goal]],2)</f>
        <v>0</v>
      </c>
      <c r="Q557" s="14">
        <f>IFERROR(Table1[[#This Row],[pledged]]/Table1[[#This Row],[backers_count]],0)</f>
        <v>0</v>
      </c>
      <c r="R557" s="19">
        <f>(((J557/60)/60)/24)+DATE(1970,1,1)</f>
        <v>42503.353506944448</v>
      </c>
      <c r="S557" s="19">
        <f>(((I557/60)/60)/24)+DATE(1970,1,1)</f>
        <v>42533.353506944448</v>
      </c>
    </row>
    <row r="558" spans="1:19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1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8275</v>
      </c>
      <c r="O558" t="s">
        <v>8276</v>
      </c>
      <c r="P558" s="12">
        <f>ROUND(Table1[[#This Row],[pledged]]/Table1[[#This Row],[goal]],2)</f>
        <v>0.03</v>
      </c>
      <c r="Q558" s="14">
        <f>IFERROR(Table1[[#This Row],[pledged]]/Table1[[#This Row],[backers_count]],0)</f>
        <v>200</v>
      </c>
      <c r="R558" s="19">
        <f>(((J558/60)/60)/24)+DATE(1970,1,1)</f>
        <v>42345.860150462962</v>
      </c>
      <c r="S558" s="19">
        <f>(((I558/60)/60)/24)+DATE(1970,1,1)</f>
        <v>42375.860150462962</v>
      </c>
    </row>
    <row r="559" spans="1:19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1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8275</v>
      </c>
      <c r="O559" t="s">
        <v>8276</v>
      </c>
      <c r="P559" s="12">
        <f>ROUND(Table1[[#This Row],[pledged]]/Table1[[#This Row],[goal]],2)</f>
        <v>0.01</v>
      </c>
      <c r="Q559" s="14">
        <f>IFERROR(Table1[[#This Row],[pledged]]/Table1[[#This Row],[backers_count]],0)</f>
        <v>68.3</v>
      </c>
      <c r="R559" s="19">
        <f>(((J559/60)/60)/24)+DATE(1970,1,1)</f>
        <v>42676.942164351851</v>
      </c>
      <c r="S559" s="19">
        <f>(((I559/60)/60)/24)+DATE(1970,1,1)</f>
        <v>42706.983831018515</v>
      </c>
    </row>
    <row r="560" spans="1:19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1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8275</v>
      </c>
      <c r="O560" t="s">
        <v>8276</v>
      </c>
      <c r="P560" s="12">
        <f>ROUND(Table1[[#This Row],[pledged]]/Table1[[#This Row],[goal]],2)</f>
        <v>0</v>
      </c>
      <c r="Q560" s="14">
        <f>IFERROR(Table1[[#This Row],[pledged]]/Table1[[#This Row],[backers_count]],0)</f>
        <v>0</v>
      </c>
      <c r="R560" s="19">
        <f>(((J560/60)/60)/24)+DATE(1970,1,1)</f>
        <v>42057.883159722223</v>
      </c>
      <c r="S560" s="19">
        <f>(((I560/60)/60)/24)+DATE(1970,1,1)</f>
        <v>42087.841493055559</v>
      </c>
    </row>
    <row r="561" spans="1:19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1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8275</v>
      </c>
      <c r="O561" t="s">
        <v>8276</v>
      </c>
      <c r="P561" s="12">
        <f>ROUND(Table1[[#This Row],[pledged]]/Table1[[#This Row],[goal]],2)</f>
        <v>0</v>
      </c>
      <c r="Q561" s="14">
        <f>IFERROR(Table1[[#This Row],[pledged]]/Table1[[#This Row],[backers_count]],0)</f>
        <v>50</v>
      </c>
      <c r="R561" s="19">
        <f>(((J561/60)/60)/24)+DATE(1970,1,1)</f>
        <v>42321.283101851848</v>
      </c>
      <c r="S561" s="19">
        <f>(((I561/60)/60)/24)+DATE(1970,1,1)</f>
        <v>42351.283101851848</v>
      </c>
    </row>
    <row r="562" spans="1:19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1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8275</v>
      </c>
      <c r="O562" t="s">
        <v>8276</v>
      </c>
      <c r="P562" s="12">
        <f>ROUND(Table1[[#This Row],[pledged]]/Table1[[#This Row],[goal]],2)</f>
        <v>0</v>
      </c>
      <c r="Q562" s="14">
        <f>IFERROR(Table1[[#This Row],[pledged]]/Table1[[#This Row],[backers_count]],0)</f>
        <v>4</v>
      </c>
      <c r="R562" s="19">
        <f>(((J562/60)/60)/24)+DATE(1970,1,1)</f>
        <v>41960.771354166667</v>
      </c>
      <c r="S562" s="19">
        <f>(((I562/60)/60)/24)+DATE(1970,1,1)</f>
        <v>41990.771354166667</v>
      </c>
    </row>
    <row r="563" spans="1:19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1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8275</v>
      </c>
      <c r="O563" t="s">
        <v>8276</v>
      </c>
      <c r="P563" s="12">
        <f>ROUND(Table1[[#This Row],[pledged]]/Table1[[#This Row],[goal]],2)</f>
        <v>0</v>
      </c>
      <c r="Q563" s="14">
        <f>IFERROR(Table1[[#This Row],[pledged]]/Table1[[#This Row],[backers_count]],0)</f>
        <v>27.5</v>
      </c>
      <c r="R563" s="19">
        <f>(((J563/60)/60)/24)+DATE(1970,1,1)</f>
        <v>42268.658715277779</v>
      </c>
      <c r="S563" s="19">
        <f>(((I563/60)/60)/24)+DATE(1970,1,1)</f>
        <v>42303.658715277779</v>
      </c>
    </row>
    <row r="564" spans="1:19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1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8275</v>
      </c>
      <c r="O564" t="s">
        <v>8276</v>
      </c>
      <c r="P564" s="12">
        <f>ROUND(Table1[[#This Row],[pledged]]/Table1[[#This Row],[goal]],2)</f>
        <v>0</v>
      </c>
      <c r="Q564" s="14">
        <f>IFERROR(Table1[[#This Row],[pledged]]/Table1[[#This Row],[backers_count]],0)</f>
        <v>0</v>
      </c>
      <c r="R564" s="19">
        <f>(((J564/60)/60)/24)+DATE(1970,1,1)</f>
        <v>42692.389062500006</v>
      </c>
      <c r="S564" s="19">
        <f>(((I564/60)/60)/24)+DATE(1970,1,1)</f>
        <v>42722.389062500006</v>
      </c>
    </row>
    <row r="565" spans="1:19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1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8275</v>
      </c>
      <c r="O565" t="s">
        <v>8276</v>
      </c>
      <c r="P565" s="12">
        <f>ROUND(Table1[[#This Row],[pledged]]/Table1[[#This Row],[goal]],2)</f>
        <v>0</v>
      </c>
      <c r="Q565" s="14">
        <f>IFERROR(Table1[[#This Row],[pledged]]/Table1[[#This Row],[backers_count]],0)</f>
        <v>34</v>
      </c>
      <c r="R565" s="19">
        <f>(((J565/60)/60)/24)+DATE(1970,1,1)</f>
        <v>42022.069988425923</v>
      </c>
      <c r="S565" s="19">
        <f>(((I565/60)/60)/24)+DATE(1970,1,1)</f>
        <v>42052.069988425923</v>
      </c>
    </row>
    <row r="566" spans="1:19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1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8275</v>
      </c>
      <c r="O566" t="s">
        <v>8276</v>
      </c>
      <c r="P566" s="12">
        <f>ROUND(Table1[[#This Row],[pledged]]/Table1[[#This Row],[goal]],2)</f>
        <v>0</v>
      </c>
      <c r="Q566" s="14">
        <f>IFERROR(Table1[[#This Row],[pledged]]/Table1[[#This Row],[backers_count]],0)</f>
        <v>1</v>
      </c>
      <c r="R566" s="19">
        <f>(((J566/60)/60)/24)+DATE(1970,1,1)</f>
        <v>42411.942997685182</v>
      </c>
      <c r="S566" s="19">
        <f>(((I566/60)/60)/24)+DATE(1970,1,1)</f>
        <v>42441.942997685182</v>
      </c>
    </row>
    <row r="567" spans="1:19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1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8275</v>
      </c>
      <c r="O567" t="s">
        <v>8276</v>
      </c>
      <c r="P567" s="12">
        <f>ROUND(Table1[[#This Row],[pledged]]/Table1[[#This Row],[goal]],2)</f>
        <v>0</v>
      </c>
      <c r="Q567" s="14">
        <f>IFERROR(Table1[[#This Row],[pledged]]/Table1[[#This Row],[backers_count]],0)</f>
        <v>0</v>
      </c>
      <c r="R567" s="19">
        <f>(((J567/60)/60)/24)+DATE(1970,1,1)</f>
        <v>42165.785289351858</v>
      </c>
      <c r="S567" s="19">
        <f>(((I567/60)/60)/24)+DATE(1970,1,1)</f>
        <v>42195.785289351858</v>
      </c>
    </row>
    <row r="568" spans="1:19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1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8275</v>
      </c>
      <c r="O568" t="s">
        <v>8276</v>
      </c>
      <c r="P568" s="12">
        <f>ROUND(Table1[[#This Row],[pledged]]/Table1[[#This Row],[goal]],2)</f>
        <v>0</v>
      </c>
      <c r="Q568" s="14">
        <f>IFERROR(Table1[[#This Row],[pledged]]/Table1[[#This Row],[backers_count]],0)</f>
        <v>1</v>
      </c>
      <c r="R568" s="19">
        <f>(((J568/60)/60)/24)+DATE(1970,1,1)</f>
        <v>42535.68440972222</v>
      </c>
      <c r="S568" s="19">
        <f>(((I568/60)/60)/24)+DATE(1970,1,1)</f>
        <v>42565.68440972222</v>
      </c>
    </row>
    <row r="569" spans="1:19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1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8275</v>
      </c>
      <c r="O569" t="s">
        <v>8276</v>
      </c>
      <c r="P569" s="12">
        <f>ROUND(Table1[[#This Row],[pledged]]/Table1[[#This Row],[goal]],2)</f>
        <v>0</v>
      </c>
      <c r="Q569" s="14">
        <f>IFERROR(Table1[[#This Row],[pledged]]/Table1[[#This Row],[backers_count]],0)</f>
        <v>0</v>
      </c>
      <c r="R569" s="19">
        <f>(((J569/60)/60)/24)+DATE(1970,1,1)</f>
        <v>41975.842523148152</v>
      </c>
      <c r="S569" s="19">
        <f>(((I569/60)/60)/24)+DATE(1970,1,1)</f>
        <v>42005.842523148152</v>
      </c>
    </row>
    <row r="570" spans="1:19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1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8275</v>
      </c>
      <c r="O570" t="s">
        <v>8276</v>
      </c>
      <c r="P570" s="12">
        <f>ROUND(Table1[[#This Row],[pledged]]/Table1[[#This Row],[goal]],2)</f>
        <v>0.01</v>
      </c>
      <c r="Q570" s="14">
        <f>IFERROR(Table1[[#This Row],[pledged]]/Table1[[#This Row],[backers_count]],0)</f>
        <v>49</v>
      </c>
      <c r="R570" s="19">
        <f>(((J570/60)/60)/24)+DATE(1970,1,1)</f>
        <v>42348.9215625</v>
      </c>
      <c r="S570" s="19">
        <f>(((I570/60)/60)/24)+DATE(1970,1,1)</f>
        <v>42385.458333333328</v>
      </c>
    </row>
    <row r="571" spans="1:19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1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8275</v>
      </c>
      <c r="O571" t="s">
        <v>8276</v>
      </c>
      <c r="P571" s="12">
        <f>ROUND(Table1[[#This Row],[pledged]]/Table1[[#This Row],[goal]],2)</f>
        <v>0.01</v>
      </c>
      <c r="Q571" s="14">
        <f>IFERROR(Table1[[#This Row],[pledged]]/Table1[[#This Row],[backers_count]],0)</f>
        <v>20</v>
      </c>
      <c r="R571" s="19">
        <f>(((J571/60)/60)/24)+DATE(1970,1,1)</f>
        <v>42340.847361111111</v>
      </c>
      <c r="S571" s="19">
        <f>(((I571/60)/60)/24)+DATE(1970,1,1)</f>
        <v>42370.847361111111</v>
      </c>
    </row>
    <row r="572" spans="1:19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1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8275</v>
      </c>
      <c r="O572" t="s">
        <v>8276</v>
      </c>
      <c r="P572" s="12">
        <f>ROUND(Table1[[#This Row],[pledged]]/Table1[[#This Row],[goal]],2)</f>
        <v>0</v>
      </c>
      <c r="Q572" s="14">
        <f>IFERROR(Table1[[#This Row],[pledged]]/Table1[[#This Row],[backers_count]],0)</f>
        <v>142</v>
      </c>
      <c r="R572" s="19">
        <f>(((J572/60)/60)/24)+DATE(1970,1,1)</f>
        <v>42388.798252314817</v>
      </c>
      <c r="S572" s="19">
        <f>(((I572/60)/60)/24)+DATE(1970,1,1)</f>
        <v>42418.798252314817</v>
      </c>
    </row>
    <row r="573" spans="1:19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1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8275</v>
      </c>
      <c r="O573" t="s">
        <v>8276</v>
      </c>
      <c r="P573" s="12">
        <f>ROUND(Table1[[#This Row],[pledged]]/Table1[[#This Row],[goal]],2)</f>
        <v>0</v>
      </c>
      <c r="Q573" s="14">
        <f>IFERROR(Table1[[#This Row],[pledged]]/Table1[[#This Row],[backers_count]],0)</f>
        <v>53</v>
      </c>
      <c r="R573" s="19">
        <f>(((J573/60)/60)/24)+DATE(1970,1,1)</f>
        <v>42192.816238425927</v>
      </c>
      <c r="S573" s="19">
        <f>(((I573/60)/60)/24)+DATE(1970,1,1)</f>
        <v>42212.165972222225</v>
      </c>
    </row>
    <row r="574" spans="1:19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1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8275</v>
      </c>
      <c r="O574" t="s">
        <v>8276</v>
      </c>
      <c r="P574" s="12">
        <f>ROUND(Table1[[#This Row],[pledged]]/Table1[[#This Row],[goal]],2)</f>
        <v>0</v>
      </c>
      <c r="Q574" s="14">
        <f>IFERROR(Table1[[#This Row],[pledged]]/Table1[[#This Row],[backers_count]],0)</f>
        <v>0</v>
      </c>
      <c r="R574" s="19">
        <f>(((J574/60)/60)/24)+DATE(1970,1,1)</f>
        <v>42282.71629629629</v>
      </c>
      <c r="S574" s="19">
        <f>(((I574/60)/60)/24)+DATE(1970,1,1)</f>
        <v>42312.757962962962</v>
      </c>
    </row>
    <row r="575" spans="1:19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1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8275</v>
      </c>
      <c r="O575" t="s">
        <v>8276</v>
      </c>
      <c r="P575" s="12">
        <f>ROUND(Table1[[#This Row],[pledged]]/Table1[[#This Row],[goal]],2)</f>
        <v>0</v>
      </c>
      <c r="Q575" s="14">
        <f>IFERROR(Table1[[#This Row],[pledged]]/Table1[[#This Row],[backers_count]],0)</f>
        <v>38.444444444444443</v>
      </c>
      <c r="R575" s="19">
        <f>(((J575/60)/60)/24)+DATE(1970,1,1)</f>
        <v>41963.050127314811</v>
      </c>
      <c r="S575" s="19">
        <f>(((I575/60)/60)/24)+DATE(1970,1,1)</f>
        <v>42022.05</v>
      </c>
    </row>
    <row r="576" spans="1:19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1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8275</v>
      </c>
      <c r="O576" t="s">
        <v>8276</v>
      </c>
      <c r="P576" s="12">
        <f>ROUND(Table1[[#This Row],[pledged]]/Table1[[#This Row],[goal]],2)</f>
        <v>0.01</v>
      </c>
      <c r="Q576" s="14">
        <f>IFERROR(Table1[[#This Row],[pledged]]/Table1[[#This Row],[backers_count]],0)</f>
        <v>20</v>
      </c>
      <c r="R576" s="19">
        <f>(((J576/60)/60)/24)+DATE(1970,1,1)</f>
        <v>42632.443368055552</v>
      </c>
      <c r="S576" s="19">
        <f>(((I576/60)/60)/24)+DATE(1970,1,1)</f>
        <v>42662.443368055552</v>
      </c>
    </row>
    <row r="577" spans="1:19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1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8275</v>
      </c>
      <c r="O577" t="s">
        <v>8276</v>
      </c>
      <c r="P577" s="12">
        <f>ROUND(Table1[[#This Row],[pledged]]/Table1[[#This Row],[goal]],2)</f>
        <v>0</v>
      </c>
      <c r="Q577" s="14">
        <f>IFERROR(Table1[[#This Row],[pledged]]/Table1[[#This Row],[backers_count]],0)</f>
        <v>64.75</v>
      </c>
      <c r="R577" s="19">
        <f>(((J577/60)/60)/24)+DATE(1970,1,1)</f>
        <v>42138.692627314813</v>
      </c>
      <c r="S577" s="19">
        <f>(((I577/60)/60)/24)+DATE(1970,1,1)</f>
        <v>42168.692627314813</v>
      </c>
    </row>
    <row r="578" spans="1:19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1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8275</v>
      </c>
      <c r="O578" t="s">
        <v>8276</v>
      </c>
      <c r="P578" s="12">
        <f>ROUND(Table1[[#This Row],[pledged]]/Table1[[#This Row],[goal]],2)</f>
        <v>0</v>
      </c>
      <c r="Q578" s="14">
        <f>IFERROR(Table1[[#This Row],[pledged]]/Table1[[#This Row],[backers_count]],0)</f>
        <v>1</v>
      </c>
      <c r="R578" s="19">
        <f>(((J578/60)/60)/24)+DATE(1970,1,1)</f>
        <v>42031.471666666665</v>
      </c>
      <c r="S578" s="19">
        <f>(((I578/60)/60)/24)+DATE(1970,1,1)</f>
        <v>42091.43</v>
      </c>
    </row>
    <row r="579" spans="1:19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1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8275</v>
      </c>
      <c r="O579" t="s">
        <v>8276</v>
      </c>
      <c r="P579" s="12">
        <f>ROUND(Table1[[#This Row],[pledged]]/Table1[[#This Row],[goal]],2)</f>
        <v>0</v>
      </c>
      <c r="Q579" s="14">
        <f>IFERROR(Table1[[#This Row],[pledged]]/Table1[[#This Row],[backers_count]],0)</f>
        <v>10</v>
      </c>
      <c r="R579" s="19">
        <f>(((J579/60)/60)/24)+DATE(1970,1,1)</f>
        <v>42450.589143518519</v>
      </c>
      <c r="S579" s="19">
        <f>(((I579/60)/60)/24)+DATE(1970,1,1)</f>
        <v>42510.589143518519</v>
      </c>
    </row>
    <row r="580" spans="1:19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1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8275</v>
      </c>
      <c r="O580" t="s">
        <v>8276</v>
      </c>
      <c r="P580" s="12">
        <f>ROUND(Table1[[#This Row],[pledged]]/Table1[[#This Row],[goal]],2)</f>
        <v>0</v>
      </c>
      <c r="Q580" s="14">
        <f>IFERROR(Table1[[#This Row],[pledged]]/Table1[[#This Row],[backers_count]],0)</f>
        <v>2</v>
      </c>
      <c r="R580" s="19">
        <f>(((J580/60)/60)/24)+DATE(1970,1,1)</f>
        <v>42230.578622685185</v>
      </c>
      <c r="S580" s="19">
        <f>(((I580/60)/60)/24)+DATE(1970,1,1)</f>
        <v>42254.578622685185</v>
      </c>
    </row>
    <row r="581" spans="1:19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1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8275</v>
      </c>
      <c r="O581" t="s">
        <v>8276</v>
      </c>
      <c r="P581" s="12">
        <f>ROUND(Table1[[#This Row],[pledged]]/Table1[[#This Row],[goal]],2)</f>
        <v>0.01</v>
      </c>
      <c r="Q581" s="14">
        <f>IFERROR(Table1[[#This Row],[pledged]]/Table1[[#This Row],[backers_count]],0)</f>
        <v>35</v>
      </c>
      <c r="R581" s="19">
        <f>(((J581/60)/60)/24)+DATE(1970,1,1)</f>
        <v>41968.852118055554</v>
      </c>
      <c r="S581" s="19">
        <f>(((I581/60)/60)/24)+DATE(1970,1,1)</f>
        <v>41998.852118055554</v>
      </c>
    </row>
    <row r="582" spans="1:19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1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8275</v>
      </c>
      <c r="O582" t="s">
        <v>8276</v>
      </c>
      <c r="P582" s="12">
        <f>ROUND(Table1[[#This Row],[pledged]]/Table1[[#This Row],[goal]],2)</f>
        <v>0</v>
      </c>
      <c r="Q582" s="14">
        <f>IFERROR(Table1[[#This Row],[pledged]]/Table1[[#This Row],[backers_count]],0)</f>
        <v>1</v>
      </c>
      <c r="R582" s="19">
        <f>(((J582/60)/60)/24)+DATE(1970,1,1)</f>
        <v>42605.908182870371</v>
      </c>
      <c r="S582" s="19">
        <f>(((I582/60)/60)/24)+DATE(1970,1,1)</f>
        <v>42635.908182870371</v>
      </c>
    </row>
    <row r="583" spans="1:19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1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8275</v>
      </c>
      <c r="O583" t="s">
        <v>8276</v>
      </c>
      <c r="P583" s="12">
        <f>ROUND(Table1[[#This Row],[pledged]]/Table1[[#This Row],[goal]],2)</f>
        <v>0</v>
      </c>
      <c r="Q583" s="14">
        <f>IFERROR(Table1[[#This Row],[pledged]]/Table1[[#This Row],[backers_count]],0)</f>
        <v>0</v>
      </c>
      <c r="R583" s="19">
        <f>(((J583/60)/60)/24)+DATE(1970,1,1)</f>
        <v>42188.012777777782</v>
      </c>
      <c r="S583" s="19">
        <f>(((I583/60)/60)/24)+DATE(1970,1,1)</f>
        <v>42218.012777777782</v>
      </c>
    </row>
    <row r="584" spans="1:19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1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8275</v>
      </c>
      <c r="O584" t="s">
        <v>8276</v>
      </c>
      <c r="P584" s="12">
        <f>ROUND(Table1[[#This Row],[pledged]]/Table1[[#This Row],[goal]],2)</f>
        <v>0</v>
      </c>
      <c r="Q584" s="14">
        <f>IFERROR(Table1[[#This Row],[pledged]]/Table1[[#This Row],[backers_count]],0)</f>
        <v>0</v>
      </c>
      <c r="R584" s="19">
        <f>(((J584/60)/60)/24)+DATE(1970,1,1)</f>
        <v>42055.739803240736</v>
      </c>
      <c r="S584" s="19">
        <f>(((I584/60)/60)/24)+DATE(1970,1,1)</f>
        <v>42078.75</v>
      </c>
    </row>
    <row r="585" spans="1:19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1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8275</v>
      </c>
      <c r="O585" t="s">
        <v>8276</v>
      </c>
      <c r="P585" s="12">
        <f>ROUND(Table1[[#This Row],[pledged]]/Table1[[#This Row],[goal]],2)</f>
        <v>0</v>
      </c>
      <c r="Q585" s="14">
        <f>IFERROR(Table1[[#This Row],[pledged]]/Table1[[#This Row],[backers_count]],0)</f>
        <v>1</v>
      </c>
      <c r="R585" s="19">
        <f>(((J585/60)/60)/24)+DATE(1970,1,1)</f>
        <v>42052.93850694444</v>
      </c>
      <c r="S585" s="19">
        <f>(((I585/60)/60)/24)+DATE(1970,1,1)</f>
        <v>42082.896840277783</v>
      </c>
    </row>
    <row r="586" spans="1:19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1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8275</v>
      </c>
      <c r="O586" t="s">
        <v>8276</v>
      </c>
      <c r="P586" s="12">
        <f>ROUND(Table1[[#This Row],[pledged]]/Table1[[#This Row],[goal]],2)</f>
        <v>0.01</v>
      </c>
      <c r="Q586" s="14">
        <f>IFERROR(Table1[[#This Row],[pledged]]/Table1[[#This Row],[backers_count]],0)</f>
        <v>5</v>
      </c>
      <c r="R586" s="19">
        <f>(((J586/60)/60)/24)+DATE(1970,1,1)</f>
        <v>42049.716620370367</v>
      </c>
      <c r="S586" s="19">
        <f>(((I586/60)/60)/24)+DATE(1970,1,1)</f>
        <v>42079.674953703703</v>
      </c>
    </row>
    <row r="587" spans="1:19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1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8275</v>
      </c>
      <c r="O587" t="s">
        <v>8276</v>
      </c>
      <c r="P587" s="12">
        <f>ROUND(Table1[[#This Row],[pledged]]/Table1[[#This Row],[goal]],2)</f>
        <v>0</v>
      </c>
      <c r="Q587" s="14">
        <f>IFERROR(Table1[[#This Row],[pledged]]/Table1[[#This Row],[backers_count]],0)</f>
        <v>0</v>
      </c>
      <c r="R587" s="19">
        <f>(((J587/60)/60)/24)+DATE(1970,1,1)</f>
        <v>42283.3909375</v>
      </c>
      <c r="S587" s="19">
        <f>(((I587/60)/60)/24)+DATE(1970,1,1)</f>
        <v>42339</v>
      </c>
    </row>
    <row r="588" spans="1:19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1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8275</v>
      </c>
      <c r="O588" t="s">
        <v>8276</v>
      </c>
      <c r="P588" s="12">
        <f>ROUND(Table1[[#This Row],[pledged]]/Table1[[#This Row],[goal]],2)</f>
        <v>0.01</v>
      </c>
      <c r="Q588" s="14">
        <f>IFERROR(Table1[[#This Row],[pledged]]/Table1[[#This Row],[backers_count]],0)</f>
        <v>14</v>
      </c>
      <c r="R588" s="19">
        <f>(((J588/60)/60)/24)+DATE(1970,1,1)</f>
        <v>42020.854247685187</v>
      </c>
      <c r="S588" s="19">
        <f>(((I588/60)/60)/24)+DATE(1970,1,1)</f>
        <v>42050.854247685187</v>
      </c>
    </row>
    <row r="589" spans="1:19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1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8275</v>
      </c>
      <c r="O589" t="s">
        <v>8276</v>
      </c>
      <c r="P589" s="12">
        <f>ROUND(Table1[[#This Row],[pledged]]/Table1[[#This Row],[goal]],2)</f>
        <v>0.09</v>
      </c>
      <c r="Q589" s="14">
        <f>IFERROR(Table1[[#This Row],[pledged]]/Table1[[#This Row],[backers_count]],0)</f>
        <v>389.28571428571428</v>
      </c>
      <c r="R589" s="19">
        <f>(((J589/60)/60)/24)+DATE(1970,1,1)</f>
        <v>42080.757326388892</v>
      </c>
      <c r="S589" s="19">
        <f>(((I589/60)/60)/24)+DATE(1970,1,1)</f>
        <v>42110.757326388892</v>
      </c>
    </row>
    <row r="590" spans="1:19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1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8275</v>
      </c>
      <c r="O590" t="s">
        <v>8276</v>
      </c>
      <c r="P590" s="12">
        <f>ROUND(Table1[[#This Row],[pledged]]/Table1[[#This Row],[goal]],2)</f>
        <v>0.03</v>
      </c>
      <c r="Q590" s="14">
        <f>IFERROR(Table1[[#This Row],[pledged]]/Table1[[#This Row],[backers_count]],0)</f>
        <v>150.5</v>
      </c>
      <c r="R590" s="19">
        <f>(((J590/60)/60)/24)+DATE(1970,1,1)</f>
        <v>42631.769513888896</v>
      </c>
      <c r="S590" s="19">
        <f>(((I590/60)/60)/24)+DATE(1970,1,1)</f>
        <v>42691.811180555553</v>
      </c>
    </row>
    <row r="591" spans="1:19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1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8275</v>
      </c>
      <c r="O591" t="s">
        <v>8276</v>
      </c>
      <c r="P591" s="12">
        <f>ROUND(Table1[[#This Row],[pledged]]/Table1[[#This Row],[goal]],2)</f>
        <v>0</v>
      </c>
      <c r="Q591" s="14">
        <f>IFERROR(Table1[[#This Row],[pledged]]/Table1[[#This Row],[backers_count]],0)</f>
        <v>1</v>
      </c>
      <c r="R591" s="19">
        <f>(((J591/60)/60)/24)+DATE(1970,1,1)</f>
        <v>42178.614571759259</v>
      </c>
      <c r="S591" s="19">
        <f>(((I591/60)/60)/24)+DATE(1970,1,1)</f>
        <v>42193.614571759259</v>
      </c>
    </row>
    <row r="592" spans="1:19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1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8275</v>
      </c>
      <c r="O592" t="s">
        <v>8276</v>
      </c>
      <c r="P592" s="12">
        <f>ROUND(Table1[[#This Row],[pledged]]/Table1[[#This Row],[goal]],2)</f>
        <v>0.04</v>
      </c>
      <c r="Q592" s="14">
        <f>IFERROR(Table1[[#This Row],[pledged]]/Table1[[#This Row],[backers_count]],0)</f>
        <v>24.777777777777779</v>
      </c>
      <c r="R592" s="19">
        <f>(((J592/60)/60)/24)+DATE(1970,1,1)</f>
        <v>42377.554756944446</v>
      </c>
      <c r="S592" s="19">
        <f>(((I592/60)/60)/24)+DATE(1970,1,1)</f>
        <v>42408.542361111111</v>
      </c>
    </row>
    <row r="593" spans="1:19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1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8275</v>
      </c>
      <c r="O593" t="s">
        <v>8276</v>
      </c>
      <c r="P593" s="12">
        <f>ROUND(Table1[[#This Row],[pledged]]/Table1[[#This Row],[goal]],2)</f>
        <v>0</v>
      </c>
      <c r="Q593" s="14">
        <f>IFERROR(Table1[[#This Row],[pledged]]/Table1[[#This Row],[backers_count]],0)</f>
        <v>30.5</v>
      </c>
      <c r="R593" s="19">
        <f>(((J593/60)/60)/24)+DATE(1970,1,1)</f>
        <v>42177.543171296296</v>
      </c>
      <c r="S593" s="19">
        <f>(((I593/60)/60)/24)+DATE(1970,1,1)</f>
        <v>42207.543171296296</v>
      </c>
    </row>
    <row r="594" spans="1:19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1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8275</v>
      </c>
      <c r="O594" t="s">
        <v>8276</v>
      </c>
      <c r="P594" s="12">
        <f>ROUND(Table1[[#This Row],[pledged]]/Table1[[#This Row],[goal]],2)</f>
        <v>0.03</v>
      </c>
      <c r="Q594" s="14">
        <f>IFERROR(Table1[[#This Row],[pledged]]/Table1[[#This Row],[backers_count]],0)</f>
        <v>250</v>
      </c>
      <c r="R594" s="19">
        <f>(((J594/60)/60)/24)+DATE(1970,1,1)</f>
        <v>41946.232175925928</v>
      </c>
      <c r="S594" s="19">
        <f>(((I594/60)/60)/24)+DATE(1970,1,1)</f>
        <v>41976.232175925921</v>
      </c>
    </row>
    <row r="595" spans="1:19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1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8275</v>
      </c>
      <c r="O595" t="s">
        <v>8276</v>
      </c>
      <c r="P595" s="12">
        <f>ROUND(Table1[[#This Row],[pledged]]/Table1[[#This Row],[goal]],2)</f>
        <v>0.23</v>
      </c>
      <c r="Q595" s="14">
        <f>IFERROR(Table1[[#This Row],[pledged]]/Table1[[#This Row],[backers_count]],0)</f>
        <v>16.428571428571427</v>
      </c>
      <c r="R595" s="19">
        <f>(((J595/60)/60)/24)+DATE(1970,1,1)</f>
        <v>42070.677604166667</v>
      </c>
      <c r="S595" s="19">
        <f>(((I595/60)/60)/24)+DATE(1970,1,1)</f>
        <v>42100.635937500003</v>
      </c>
    </row>
    <row r="596" spans="1:19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1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8275</v>
      </c>
      <c r="O596" t="s">
        <v>8276</v>
      </c>
      <c r="P596" s="12">
        <f>ROUND(Table1[[#This Row],[pledged]]/Table1[[#This Row],[goal]],2)</f>
        <v>0</v>
      </c>
      <c r="Q596" s="14">
        <f>IFERROR(Table1[[#This Row],[pledged]]/Table1[[#This Row],[backers_count]],0)</f>
        <v>13</v>
      </c>
      <c r="R596" s="19">
        <f>(((J596/60)/60)/24)+DATE(1970,1,1)</f>
        <v>42446.780162037037</v>
      </c>
      <c r="S596" s="19">
        <f>(((I596/60)/60)/24)+DATE(1970,1,1)</f>
        <v>42476.780162037037</v>
      </c>
    </row>
    <row r="597" spans="1:19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1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8275</v>
      </c>
      <c r="O597" t="s">
        <v>8276</v>
      </c>
      <c r="P597" s="12">
        <f>ROUND(Table1[[#This Row],[pledged]]/Table1[[#This Row],[goal]],2)</f>
        <v>0</v>
      </c>
      <c r="Q597" s="14">
        <f>IFERROR(Table1[[#This Row],[pledged]]/Table1[[#This Row],[backers_count]],0)</f>
        <v>53.25</v>
      </c>
      <c r="R597" s="19">
        <f>(((J597/60)/60)/24)+DATE(1970,1,1)</f>
        <v>42083.069884259254</v>
      </c>
      <c r="S597" s="19">
        <f>(((I597/60)/60)/24)+DATE(1970,1,1)</f>
        <v>42128.069884259254</v>
      </c>
    </row>
    <row r="598" spans="1:19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1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8275</v>
      </c>
      <c r="O598" t="s">
        <v>8276</v>
      </c>
      <c r="P598" s="12">
        <f>ROUND(Table1[[#This Row],[pledged]]/Table1[[#This Row],[goal]],2)</f>
        <v>0</v>
      </c>
      <c r="Q598" s="14">
        <f>IFERROR(Table1[[#This Row],[pledged]]/Table1[[#This Row],[backers_count]],0)</f>
        <v>3</v>
      </c>
      <c r="R598" s="19">
        <f>(((J598/60)/60)/24)+DATE(1970,1,1)</f>
        <v>42646.896898148145</v>
      </c>
      <c r="S598" s="19">
        <f>(((I598/60)/60)/24)+DATE(1970,1,1)</f>
        <v>42676.896898148145</v>
      </c>
    </row>
    <row r="599" spans="1:19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1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8275</v>
      </c>
      <c r="O599" t="s">
        <v>8276</v>
      </c>
      <c r="P599" s="12">
        <f>ROUND(Table1[[#This Row],[pledged]]/Table1[[#This Row],[goal]],2)</f>
        <v>0</v>
      </c>
      <c r="Q599" s="14">
        <f>IFERROR(Table1[[#This Row],[pledged]]/Table1[[#This Row],[backers_count]],0)</f>
        <v>10</v>
      </c>
      <c r="R599" s="19">
        <f>(((J599/60)/60)/24)+DATE(1970,1,1)</f>
        <v>42545.705266203702</v>
      </c>
      <c r="S599" s="19">
        <f>(((I599/60)/60)/24)+DATE(1970,1,1)</f>
        <v>42582.666666666672</v>
      </c>
    </row>
    <row r="600" spans="1:19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1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8275</v>
      </c>
      <c r="O600" t="s">
        <v>8276</v>
      </c>
      <c r="P600" s="12">
        <f>ROUND(Table1[[#This Row],[pledged]]/Table1[[#This Row],[goal]],2)</f>
        <v>0.34</v>
      </c>
      <c r="Q600" s="14">
        <f>IFERROR(Table1[[#This Row],[pledged]]/Table1[[#This Row],[backers_count]],0)</f>
        <v>121.42857142857143</v>
      </c>
      <c r="R600" s="19">
        <f>(((J600/60)/60)/24)+DATE(1970,1,1)</f>
        <v>41948.00209490741</v>
      </c>
      <c r="S600" s="19">
        <f>(((I600/60)/60)/24)+DATE(1970,1,1)</f>
        <v>41978.00209490741</v>
      </c>
    </row>
    <row r="601" spans="1:19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1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8275</v>
      </c>
      <c r="O601" t="s">
        <v>8276</v>
      </c>
      <c r="P601" s="12">
        <f>ROUND(Table1[[#This Row],[pledged]]/Table1[[#This Row],[goal]],2)</f>
        <v>0</v>
      </c>
      <c r="Q601" s="14">
        <f>IFERROR(Table1[[#This Row],[pledged]]/Table1[[#This Row],[backers_count]],0)</f>
        <v>15.5</v>
      </c>
      <c r="R601" s="19">
        <f>(((J601/60)/60)/24)+DATE(1970,1,1)</f>
        <v>42047.812523148154</v>
      </c>
      <c r="S601" s="19">
        <f>(((I601/60)/60)/24)+DATE(1970,1,1)</f>
        <v>42071.636111111111</v>
      </c>
    </row>
    <row r="602" spans="1:19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1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8275</v>
      </c>
      <c r="O602" t="s">
        <v>8276</v>
      </c>
      <c r="P602" s="12">
        <f>ROUND(Table1[[#This Row],[pledged]]/Table1[[#This Row],[goal]],2)</f>
        <v>0.02</v>
      </c>
      <c r="Q602" s="14">
        <f>IFERROR(Table1[[#This Row],[pledged]]/Table1[[#This Row],[backers_count]],0)</f>
        <v>100</v>
      </c>
      <c r="R602" s="19">
        <f>(((J602/60)/60)/24)+DATE(1970,1,1)</f>
        <v>42073.798171296294</v>
      </c>
      <c r="S602" s="19">
        <f>(((I602/60)/60)/24)+DATE(1970,1,1)</f>
        <v>42133.798171296294</v>
      </c>
    </row>
    <row r="603" spans="1:19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1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8275</v>
      </c>
      <c r="O603" t="s">
        <v>8276</v>
      </c>
      <c r="P603" s="12">
        <f>ROUND(Table1[[#This Row],[pledged]]/Table1[[#This Row],[goal]],2)</f>
        <v>0.01</v>
      </c>
      <c r="Q603" s="14">
        <f>IFERROR(Table1[[#This Row],[pledged]]/Table1[[#This Row],[backers_count]],0)</f>
        <v>23.333333333333332</v>
      </c>
      <c r="R603" s="19">
        <f>(((J603/60)/60)/24)+DATE(1970,1,1)</f>
        <v>41969.858090277776</v>
      </c>
      <c r="S603" s="19">
        <f>(((I603/60)/60)/24)+DATE(1970,1,1)</f>
        <v>41999.858090277776</v>
      </c>
    </row>
    <row r="604" spans="1:19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1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8275</v>
      </c>
      <c r="O604" t="s">
        <v>8276</v>
      </c>
      <c r="P604" s="12">
        <f>ROUND(Table1[[#This Row],[pledged]]/Table1[[#This Row],[goal]],2)</f>
        <v>0</v>
      </c>
      <c r="Q604" s="14">
        <f>IFERROR(Table1[[#This Row],[pledged]]/Table1[[#This Row],[backers_count]],0)</f>
        <v>0</v>
      </c>
      <c r="R604" s="19">
        <f>(((J604/60)/60)/24)+DATE(1970,1,1)</f>
        <v>42143.79415509259</v>
      </c>
      <c r="S604" s="19">
        <f>(((I604/60)/60)/24)+DATE(1970,1,1)</f>
        <v>42173.79415509259</v>
      </c>
    </row>
    <row r="605" spans="1:19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1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8275</v>
      </c>
      <c r="O605" t="s">
        <v>8276</v>
      </c>
      <c r="P605" s="12">
        <f>ROUND(Table1[[#This Row],[pledged]]/Table1[[#This Row],[goal]],2)</f>
        <v>0.04</v>
      </c>
      <c r="Q605" s="14">
        <f>IFERROR(Table1[[#This Row],[pledged]]/Table1[[#This Row],[backers_count]],0)</f>
        <v>45.386153846153846</v>
      </c>
      <c r="R605" s="19">
        <f>(((J605/60)/60)/24)+DATE(1970,1,1)</f>
        <v>41835.639155092591</v>
      </c>
      <c r="S605" s="19">
        <f>(((I605/60)/60)/24)+DATE(1970,1,1)</f>
        <v>41865.639155092591</v>
      </c>
    </row>
    <row r="606" spans="1:19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1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8275</v>
      </c>
      <c r="O606" t="s">
        <v>8276</v>
      </c>
      <c r="P606" s="12">
        <f>ROUND(Table1[[#This Row],[pledged]]/Table1[[#This Row],[goal]],2)</f>
        <v>0</v>
      </c>
      <c r="Q606" s="14">
        <f>IFERROR(Table1[[#This Row],[pledged]]/Table1[[#This Row],[backers_count]],0)</f>
        <v>0</v>
      </c>
      <c r="R606" s="19">
        <f>(((J606/60)/60)/24)+DATE(1970,1,1)</f>
        <v>41849.035370370373</v>
      </c>
      <c r="S606" s="19">
        <f>(((I606/60)/60)/24)+DATE(1970,1,1)</f>
        <v>41879.035370370373</v>
      </c>
    </row>
    <row r="607" spans="1:19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1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8275</v>
      </c>
      <c r="O607" t="s">
        <v>8276</v>
      </c>
      <c r="P607" s="12">
        <f>ROUND(Table1[[#This Row],[pledged]]/Table1[[#This Row],[goal]],2)</f>
        <v>0.03</v>
      </c>
      <c r="Q607" s="14">
        <f>IFERROR(Table1[[#This Row],[pledged]]/Table1[[#This Row],[backers_count]],0)</f>
        <v>16.375</v>
      </c>
      <c r="R607" s="19">
        <f>(((J607/60)/60)/24)+DATE(1970,1,1)</f>
        <v>42194.357731481476</v>
      </c>
      <c r="S607" s="19">
        <f>(((I607/60)/60)/24)+DATE(1970,1,1)</f>
        <v>42239.357731481476</v>
      </c>
    </row>
    <row r="608" spans="1:19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1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8275</v>
      </c>
      <c r="O608" t="s">
        <v>8276</v>
      </c>
      <c r="P608" s="12">
        <f>ROUND(Table1[[#This Row],[pledged]]/Table1[[#This Row],[goal]],2)</f>
        <v>0</v>
      </c>
      <c r="Q608" s="14">
        <f>IFERROR(Table1[[#This Row],[pledged]]/Table1[[#This Row],[backers_count]],0)</f>
        <v>10</v>
      </c>
      <c r="R608" s="19">
        <f>(((J608/60)/60)/24)+DATE(1970,1,1)</f>
        <v>42102.650567129633</v>
      </c>
      <c r="S608" s="19">
        <f>(((I608/60)/60)/24)+DATE(1970,1,1)</f>
        <v>42148.625</v>
      </c>
    </row>
    <row r="609" spans="1:19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1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8275</v>
      </c>
      <c r="O609" t="s">
        <v>8276</v>
      </c>
      <c r="P609" s="12">
        <f>ROUND(Table1[[#This Row],[pledged]]/Table1[[#This Row],[goal]],2)</f>
        <v>0</v>
      </c>
      <c r="Q609" s="14">
        <f>IFERROR(Table1[[#This Row],[pledged]]/Table1[[#This Row],[backers_count]],0)</f>
        <v>0</v>
      </c>
      <c r="R609" s="19">
        <f>(((J609/60)/60)/24)+DATE(1970,1,1)</f>
        <v>42300.825648148151</v>
      </c>
      <c r="S609" s="19">
        <f>(((I609/60)/60)/24)+DATE(1970,1,1)</f>
        <v>42330.867314814815</v>
      </c>
    </row>
    <row r="610" spans="1:19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1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8275</v>
      </c>
      <c r="O610" t="s">
        <v>8276</v>
      </c>
      <c r="P610" s="12">
        <f>ROUND(Table1[[#This Row],[pledged]]/Table1[[#This Row],[goal]],2)</f>
        <v>0.01</v>
      </c>
      <c r="Q610" s="14">
        <f>IFERROR(Table1[[#This Row],[pledged]]/Table1[[#This Row],[backers_count]],0)</f>
        <v>292.2</v>
      </c>
      <c r="R610" s="19">
        <f>(((J610/60)/60)/24)+DATE(1970,1,1)</f>
        <v>42140.921064814815</v>
      </c>
      <c r="S610" s="19">
        <f>(((I610/60)/60)/24)+DATE(1970,1,1)</f>
        <v>42170.921064814815</v>
      </c>
    </row>
    <row r="611" spans="1:19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1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8275</v>
      </c>
      <c r="O611" t="s">
        <v>8276</v>
      </c>
      <c r="P611" s="12">
        <f>ROUND(Table1[[#This Row],[pledged]]/Table1[[#This Row],[goal]],2)</f>
        <v>0.01</v>
      </c>
      <c r="Q611" s="14">
        <f>IFERROR(Table1[[#This Row],[pledged]]/Table1[[#This Row],[backers_count]],0)</f>
        <v>5</v>
      </c>
      <c r="R611" s="19">
        <f>(((J611/60)/60)/24)+DATE(1970,1,1)</f>
        <v>42307.034074074079</v>
      </c>
      <c r="S611" s="19">
        <f>(((I611/60)/60)/24)+DATE(1970,1,1)</f>
        <v>42337.075740740736</v>
      </c>
    </row>
    <row r="612" spans="1:19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1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8275</v>
      </c>
      <c r="O612" t="s">
        <v>8276</v>
      </c>
      <c r="P612" s="12">
        <f>ROUND(Table1[[#This Row],[pledged]]/Table1[[#This Row],[goal]],2)</f>
        <v>0</v>
      </c>
      <c r="Q612" s="14">
        <f>IFERROR(Table1[[#This Row],[pledged]]/Table1[[#This Row],[backers_count]],0)</f>
        <v>0</v>
      </c>
      <c r="R612" s="19">
        <f>(((J612/60)/60)/24)+DATE(1970,1,1)</f>
        <v>42086.83085648148</v>
      </c>
      <c r="S612" s="19">
        <f>(((I612/60)/60)/24)+DATE(1970,1,1)</f>
        <v>42116.83085648148</v>
      </c>
    </row>
    <row r="613" spans="1:19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1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8275</v>
      </c>
      <c r="O613" t="s">
        <v>8276</v>
      </c>
      <c r="P613" s="12">
        <f>ROUND(Table1[[#This Row],[pledged]]/Table1[[#This Row],[goal]],2)</f>
        <v>0</v>
      </c>
      <c r="Q613" s="14">
        <f>IFERROR(Table1[[#This Row],[pledged]]/Table1[[#This Row],[backers_count]],0)</f>
        <v>0</v>
      </c>
      <c r="R613" s="19">
        <f>(((J613/60)/60)/24)+DATE(1970,1,1)</f>
        <v>42328.560613425929</v>
      </c>
      <c r="S613" s="19">
        <f>(((I613/60)/60)/24)+DATE(1970,1,1)</f>
        <v>42388.560613425929</v>
      </c>
    </row>
    <row r="614" spans="1:19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8275</v>
      </c>
      <c r="O614" t="s">
        <v>8276</v>
      </c>
      <c r="P614" s="12">
        <f>ROUND(Table1[[#This Row],[pledged]]/Table1[[#This Row],[goal]],2)</f>
        <v>0</v>
      </c>
      <c r="Q614" s="14">
        <f>IFERROR(Table1[[#This Row],[pledged]]/Table1[[#This Row],[backers_count]],0)</f>
        <v>0</v>
      </c>
      <c r="R614" s="19">
        <f>(((J614/60)/60)/24)+DATE(1970,1,1)</f>
        <v>42585.031782407401</v>
      </c>
      <c r="S614" s="19">
        <f>(((I614/60)/60)/24)+DATE(1970,1,1)</f>
        <v>42615.031782407401</v>
      </c>
    </row>
    <row r="615" spans="1:19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1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8275</v>
      </c>
      <c r="O615" t="s">
        <v>8276</v>
      </c>
      <c r="P615" s="12">
        <f>ROUND(Table1[[#This Row],[pledged]]/Table1[[#This Row],[goal]],2)</f>
        <v>0.21</v>
      </c>
      <c r="Q615" s="14">
        <f>IFERROR(Table1[[#This Row],[pledged]]/Table1[[#This Row],[backers_count]],0)</f>
        <v>105.93388429752066</v>
      </c>
      <c r="R615" s="19">
        <f>(((J615/60)/60)/24)+DATE(1970,1,1)</f>
        <v>42247.496759259258</v>
      </c>
      <c r="S615" s="19">
        <f>(((I615/60)/60)/24)+DATE(1970,1,1)</f>
        <v>42278.207638888889</v>
      </c>
    </row>
    <row r="616" spans="1:19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1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8275</v>
      </c>
      <c r="O616" t="s">
        <v>8276</v>
      </c>
      <c r="P616" s="12">
        <f>ROUND(Table1[[#This Row],[pledged]]/Table1[[#This Row],[goal]],2)</f>
        <v>0</v>
      </c>
      <c r="Q616" s="14">
        <f>IFERROR(Table1[[#This Row],[pledged]]/Table1[[#This Row],[backers_count]],0)</f>
        <v>0</v>
      </c>
      <c r="R616" s="19">
        <f>(((J616/60)/60)/24)+DATE(1970,1,1)</f>
        <v>42515.061805555553</v>
      </c>
      <c r="S616" s="19">
        <f>(((I616/60)/60)/24)+DATE(1970,1,1)</f>
        <v>42545.061805555553</v>
      </c>
    </row>
    <row r="617" spans="1:19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1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8275</v>
      </c>
      <c r="O617" t="s">
        <v>8276</v>
      </c>
      <c r="P617" s="12">
        <f>ROUND(Table1[[#This Row],[pledged]]/Table1[[#This Row],[goal]],2)</f>
        <v>0</v>
      </c>
      <c r="Q617" s="14">
        <f>IFERROR(Table1[[#This Row],[pledged]]/Table1[[#This Row],[backers_count]],0)</f>
        <v>0</v>
      </c>
      <c r="R617" s="19">
        <f>(((J617/60)/60)/24)+DATE(1970,1,1)</f>
        <v>42242.122210648144</v>
      </c>
      <c r="S617" s="19">
        <f>(((I617/60)/60)/24)+DATE(1970,1,1)</f>
        <v>42272.122210648144</v>
      </c>
    </row>
    <row r="618" spans="1:19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1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8275</v>
      </c>
      <c r="O618" t="s">
        <v>8276</v>
      </c>
      <c r="P618" s="12">
        <f>ROUND(Table1[[#This Row],[pledged]]/Table1[[#This Row],[goal]],2)</f>
        <v>0</v>
      </c>
      <c r="Q618" s="14">
        <f>IFERROR(Table1[[#This Row],[pledged]]/Table1[[#This Row],[backers_count]],0)</f>
        <v>0</v>
      </c>
      <c r="R618" s="19">
        <f>(((J618/60)/60)/24)+DATE(1970,1,1)</f>
        <v>42761.376238425932</v>
      </c>
      <c r="S618" s="19">
        <f>(((I618/60)/60)/24)+DATE(1970,1,1)</f>
        <v>42791.376238425932</v>
      </c>
    </row>
    <row r="619" spans="1:19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1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8275</v>
      </c>
      <c r="O619" t="s">
        <v>8276</v>
      </c>
      <c r="P619" s="12">
        <f>ROUND(Table1[[#This Row],[pledged]]/Table1[[#This Row],[goal]],2)</f>
        <v>0.03</v>
      </c>
      <c r="Q619" s="14">
        <f>IFERROR(Table1[[#This Row],[pledged]]/Table1[[#This Row],[backers_count]],0)</f>
        <v>20</v>
      </c>
      <c r="R619" s="19">
        <f>(((J619/60)/60)/24)+DATE(1970,1,1)</f>
        <v>42087.343090277776</v>
      </c>
      <c r="S619" s="19">
        <f>(((I619/60)/60)/24)+DATE(1970,1,1)</f>
        <v>42132.343090277776</v>
      </c>
    </row>
    <row r="620" spans="1:19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1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8275</v>
      </c>
      <c r="O620" t="s">
        <v>8276</v>
      </c>
      <c r="P620" s="12">
        <f>ROUND(Table1[[#This Row],[pledged]]/Table1[[#This Row],[goal]],2)</f>
        <v>0</v>
      </c>
      <c r="Q620" s="14">
        <f>IFERROR(Table1[[#This Row],[pledged]]/Table1[[#This Row],[backers_count]],0)</f>
        <v>0</v>
      </c>
      <c r="R620" s="19">
        <f>(((J620/60)/60)/24)+DATE(1970,1,1)</f>
        <v>42317.810219907406</v>
      </c>
      <c r="S620" s="19">
        <f>(((I620/60)/60)/24)+DATE(1970,1,1)</f>
        <v>42347.810219907406</v>
      </c>
    </row>
    <row r="621" spans="1:19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1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8275</v>
      </c>
      <c r="O621" t="s">
        <v>8276</v>
      </c>
      <c r="P621" s="12">
        <f>ROUND(Table1[[#This Row],[pledged]]/Table1[[#This Row],[goal]],2)</f>
        <v>0</v>
      </c>
      <c r="Q621" s="14">
        <f>IFERROR(Table1[[#This Row],[pledged]]/Table1[[#This Row],[backers_count]],0)</f>
        <v>1</v>
      </c>
      <c r="R621" s="19">
        <f>(((J621/60)/60)/24)+DATE(1970,1,1)</f>
        <v>41908.650347222225</v>
      </c>
      <c r="S621" s="19">
        <f>(((I621/60)/60)/24)+DATE(1970,1,1)</f>
        <v>41968.692013888889</v>
      </c>
    </row>
    <row r="622" spans="1:19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1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8275</v>
      </c>
      <c r="O622" t="s">
        <v>8276</v>
      </c>
      <c r="P622" s="12">
        <f>ROUND(Table1[[#This Row],[pledged]]/Table1[[#This Row],[goal]],2)</f>
        <v>0.01</v>
      </c>
      <c r="Q622" s="14">
        <f>IFERROR(Table1[[#This Row],[pledged]]/Table1[[#This Row],[backers_count]],0)</f>
        <v>300</v>
      </c>
      <c r="R622" s="19">
        <f>(((J622/60)/60)/24)+DATE(1970,1,1)</f>
        <v>41831.716874999998</v>
      </c>
      <c r="S622" s="19">
        <f>(((I622/60)/60)/24)+DATE(1970,1,1)</f>
        <v>41876.716874999998</v>
      </c>
    </row>
    <row r="623" spans="1:19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1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8275</v>
      </c>
      <c r="O623" t="s">
        <v>8276</v>
      </c>
      <c r="P623" s="12">
        <f>ROUND(Table1[[#This Row],[pledged]]/Table1[[#This Row],[goal]],2)</f>
        <v>0.01</v>
      </c>
      <c r="Q623" s="14">
        <f>IFERROR(Table1[[#This Row],[pledged]]/Table1[[#This Row],[backers_count]],0)</f>
        <v>87</v>
      </c>
      <c r="R623" s="19">
        <f>(((J623/60)/60)/24)+DATE(1970,1,1)</f>
        <v>42528.987696759257</v>
      </c>
      <c r="S623" s="19">
        <f>(((I623/60)/60)/24)+DATE(1970,1,1)</f>
        <v>42558.987696759257</v>
      </c>
    </row>
    <row r="624" spans="1:19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1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8275</v>
      </c>
      <c r="O624" t="s">
        <v>8276</v>
      </c>
      <c r="P624" s="12">
        <f>ROUND(Table1[[#This Row],[pledged]]/Table1[[#This Row],[goal]],2)</f>
        <v>0.06</v>
      </c>
      <c r="Q624" s="14">
        <f>IFERROR(Table1[[#This Row],[pledged]]/Table1[[#This Row],[backers_count]],0)</f>
        <v>37.888888888888886</v>
      </c>
      <c r="R624" s="19">
        <f>(((J624/60)/60)/24)+DATE(1970,1,1)</f>
        <v>42532.774745370371</v>
      </c>
      <c r="S624" s="19">
        <f>(((I624/60)/60)/24)+DATE(1970,1,1)</f>
        <v>42552.774745370371</v>
      </c>
    </row>
    <row r="625" spans="1:19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1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8275</v>
      </c>
      <c r="O625" t="s">
        <v>8276</v>
      </c>
      <c r="P625" s="12">
        <f>ROUND(Table1[[#This Row],[pledged]]/Table1[[#This Row],[goal]],2)</f>
        <v>0</v>
      </c>
      <c r="Q625" s="14">
        <f>IFERROR(Table1[[#This Row],[pledged]]/Table1[[#This Row],[backers_count]],0)</f>
        <v>0</v>
      </c>
      <c r="R625" s="19">
        <f>(((J625/60)/60)/24)+DATE(1970,1,1)</f>
        <v>42122.009224537032</v>
      </c>
      <c r="S625" s="19">
        <f>(((I625/60)/60)/24)+DATE(1970,1,1)</f>
        <v>42152.009224537032</v>
      </c>
    </row>
    <row r="626" spans="1:19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1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8275</v>
      </c>
      <c r="O626" t="s">
        <v>8276</v>
      </c>
      <c r="P626" s="12">
        <f>ROUND(Table1[[#This Row],[pledged]]/Table1[[#This Row],[goal]],2)</f>
        <v>0</v>
      </c>
      <c r="Q626" s="14">
        <f>IFERROR(Table1[[#This Row],[pledged]]/Table1[[#This Row],[backers_count]],0)</f>
        <v>0</v>
      </c>
      <c r="R626" s="19">
        <f>(((J626/60)/60)/24)+DATE(1970,1,1)</f>
        <v>42108.988900462966</v>
      </c>
      <c r="S626" s="19">
        <f>(((I626/60)/60)/24)+DATE(1970,1,1)</f>
        <v>42138.988900462966</v>
      </c>
    </row>
    <row r="627" spans="1:19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1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8275</v>
      </c>
      <c r="O627" t="s">
        <v>8276</v>
      </c>
      <c r="P627" s="12">
        <f>ROUND(Table1[[#This Row],[pledged]]/Table1[[#This Row],[goal]],2)</f>
        <v>0</v>
      </c>
      <c r="Q627" s="14">
        <f>IFERROR(Table1[[#This Row],[pledged]]/Table1[[#This Row],[backers_count]],0)</f>
        <v>0</v>
      </c>
      <c r="R627" s="19">
        <f>(((J627/60)/60)/24)+DATE(1970,1,1)</f>
        <v>42790.895567129628</v>
      </c>
      <c r="S627" s="19">
        <f>(((I627/60)/60)/24)+DATE(1970,1,1)</f>
        <v>42820.853900462964</v>
      </c>
    </row>
    <row r="628" spans="1:19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1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8275</v>
      </c>
      <c r="O628" t="s">
        <v>8276</v>
      </c>
      <c r="P628" s="12">
        <f>ROUND(Table1[[#This Row],[pledged]]/Table1[[#This Row],[goal]],2)</f>
        <v>0.17</v>
      </c>
      <c r="Q628" s="14">
        <f>IFERROR(Table1[[#This Row],[pledged]]/Table1[[#This Row],[backers_count]],0)</f>
        <v>111.41025641025641</v>
      </c>
      <c r="R628" s="19">
        <f>(((J628/60)/60)/24)+DATE(1970,1,1)</f>
        <v>42198.559479166666</v>
      </c>
      <c r="S628" s="19">
        <f>(((I628/60)/60)/24)+DATE(1970,1,1)</f>
        <v>42231.556944444441</v>
      </c>
    </row>
    <row r="629" spans="1:19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1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8275</v>
      </c>
      <c r="O629" t="s">
        <v>8276</v>
      </c>
      <c r="P629" s="12">
        <f>ROUND(Table1[[#This Row],[pledged]]/Table1[[#This Row],[goal]],2)</f>
        <v>0</v>
      </c>
      <c r="Q629" s="14">
        <f>IFERROR(Table1[[#This Row],[pledged]]/Table1[[#This Row],[backers_count]],0)</f>
        <v>90</v>
      </c>
      <c r="R629" s="19">
        <f>(((J629/60)/60)/24)+DATE(1970,1,1)</f>
        <v>42384.306840277779</v>
      </c>
      <c r="S629" s="19">
        <f>(((I629/60)/60)/24)+DATE(1970,1,1)</f>
        <v>42443.958333333328</v>
      </c>
    </row>
    <row r="630" spans="1:19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1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8275</v>
      </c>
      <c r="O630" t="s">
        <v>8276</v>
      </c>
      <c r="P630" s="12">
        <f>ROUND(Table1[[#This Row],[pledged]]/Table1[[#This Row],[goal]],2)</f>
        <v>0</v>
      </c>
      <c r="Q630" s="14">
        <f>IFERROR(Table1[[#This Row],[pledged]]/Table1[[#This Row],[backers_count]],0)</f>
        <v>0</v>
      </c>
      <c r="R630" s="19">
        <f>(((J630/60)/60)/24)+DATE(1970,1,1)</f>
        <v>41803.692789351851</v>
      </c>
      <c r="S630" s="19">
        <f>(((I630/60)/60)/24)+DATE(1970,1,1)</f>
        <v>41833.692789351851</v>
      </c>
    </row>
    <row r="631" spans="1:19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1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8275</v>
      </c>
      <c r="O631" t="s">
        <v>8276</v>
      </c>
      <c r="P631" s="12">
        <f>ROUND(Table1[[#This Row],[pledged]]/Table1[[#This Row],[goal]],2)</f>
        <v>0</v>
      </c>
      <c r="Q631" s="14">
        <f>IFERROR(Table1[[#This Row],[pledged]]/Table1[[#This Row],[backers_count]],0)</f>
        <v>116.66666666666667</v>
      </c>
      <c r="R631" s="19">
        <f>(((J631/60)/60)/24)+DATE(1970,1,1)</f>
        <v>42474.637824074074</v>
      </c>
      <c r="S631" s="19">
        <f>(((I631/60)/60)/24)+DATE(1970,1,1)</f>
        <v>42504.637824074074</v>
      </c>
    </row>
    <row r="632" spans="1:19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1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8275</v>
      </c>
      <c r="O632" t="s">
        <v>8276</v>
      </c>
      <c r="P632" s="12">
        <f>ROUND(Table1[[#This Row],[pledged]]/Table1[[#This Row],[goal]],2)</f>
        <v>0</v>
      </c>
      <c r="Q632" s="14">
        <f>IFERROR(Table1[[#This Row],[pledged]]/Table1[[#This Row],[backers_count]],0)</f>
        <v>10</v>
      </c>
      <c r="R632" s="19">
        <f>(((J632/60)/60)/24)+DATE(1970,1,1)</f>
        <v>42223.619456018518</v>
      </c>
      <c r="S632" s="19">
        <f>(((I632/60)/60)/24)+DATE(1970,1,1)</f>
        <v>42253.215277777781</v>
      </c>
    </row>
    <row r="633" spans="1:19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1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8275</v>
      </c>
      <c r="O633" t="s">
        <v>8276</v>
      </c>
      <c r="P633" s="12">
        <f>ROUND(Table1[[#This Row],[pledged]]/Table1[[#This Row],[goal]],2)</f>
        <v>0.01</v>
      </c>
      <c r="Q633" s="14">
        <f>IFERROR(Table1[[#This Row],[pledged]]/Table1[[#This Row],[backers_count]],0)</f>
        <v>76.666666666666671</v>
      </c>
      <c r="R633" s="19">
        <f>(((J633/60)/60)/24)+DATE(1970,1,1)</f>
        <v>42489.772326388891</v>
      </c>
      <c r="S633" s="19">
        <f>(((I633/60)/60)/24)+DATE(1970,1,1)</f>
        <v>42518.772326388891</v>
      </c>
    </row>
    <row r="634" spans="1:19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1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8275</v>
      </c>
      <c r="O634" t="s">
        <v>8276</v>
      </c>
      <c r="P634" s="12">
        <f>ROUND(Table1[[#This Row],[pledged]]/Table1[[#This Row],[goal]],2)</f>
        <v>0</v>
      </c>
      <c r="Q634" s="14">
        <f>IFERROR(Table1[[#This Row],[pledged]]/Table1[[#This Row],[backers_count]],0)</f>
        <v>0</v>
      </c>
      <c r="R634" s="19">
        <f>(((J634/60)/60)/24)+DATE(1970,1,1)</f>
        <v>42303.659317129626</v>
      </c>
      <c r="S634" s="19">
        <f>(((I634/60)/60)/24)+DATE(1970,1,1)</f>
        <v>42333.700983796298</v>
      </c>
    </row>
    <row r="635" spans="1:19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1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8275</v>
      </c>
      <c r="O635" t="s">
        <v>8276</v>
      </c>
      <c r="P635" s="12">
        <f>ROUND(Table1[[#This Row],[pledged]]/Table1[[#This Row],[goal]],2)</f>
        <v>0.12</v>
      </c>
      <c r="Q635" s="14">
        <f>IFERROR(Table1[[#This Row],[pledged]]/Table1[[#This Row],[backers_count]],0)</f>
        <v>49.8</v>
      </c>
      <c r="R635" s="19">
        <f>(((J635/60)/60)/24)+DATE(1970,1,1)</f>
        <v>42507.29932870371</v>
      </c>
      <c r="S635" s="19">
        <f>(((I635/60)/60)/24)+DATE(1970,1,1)</f>
        <v>42538.958333333328</v>
      </c>
    </row>
    <row r="636" spans="1:19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1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8275</v>
      </c>
      <c r="O636" t="s">
        <v>8276</v>
      </c>
      <c r="P636" s="12">
        <f>ROUND(Table1[[#This Row],[pledged]]/Table1[[#This Row],[goal]],2)</f>
        <v>0</v>
      </c>
      <c r="Q636" s="14">
        <f>IFERROR(Table1[[#This Row],[pledged]]/Table1[[#This Row],[backers_count]],0)</f>
        <v>1</v>
      </c>
      <c r="R636" s="19">
        <f>(((J636/60)/60)/24)+DATE(1970,1,1)</f>
        <v>42031.928576388891</v>
      </c>
      <c r="S636" s="19">
        <f>(((I636/60)/60)/24)+DATE(1970,1,1)</f>
        <v>42061.928576388891</v>
      </c>
    </row>
    <row r="637" spans="1:19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1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8275</v>
      </c>
      <c r="O637" t="s">
        <v>8276</v>
      </c>
      <c r="P637" s="12">
        <f>ROUND(Table1[[#This Row],[pledged]]/Table1[[#This Row],[goal]],2)</f>
        <v>0</v>
      </c>
      <c r="Q637" s="14">
        <f>IFERROR(Table1[[#This Row],[pledged]]/Table1[[#This Row],[backers_count]],0)</f>
        <v>2</v>
      </c>
      <c r="R637" s="19">
        <f>(((J637/60)/60)/24)+DATE(1970,1,1)</f>
        <v>42076.092152777783</v>
      </c>
      <c r="S637" s="19">
        <f>(((I637/60)/60)/24)+DATE(1970,1,1)</f>
        <v>42106.092152777783</v>
      </c>
    </row>
    <row r="638" spans="1:19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1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8275</v>
      </c>
      <c r="O638" t="s">
        <v>8276</v>
      </c>
      <c r="P638" s="12">
        <f>ROUND(Table1[[#This Row],[pledged]]/Table1[[#This Row],[goal]],2)</f>
        <v>0</v>
      </c>
      <c r="Q638" s="14">
        <f>IFERROR(Table1[[#This Row],[pledged]]/Table1[[#This Row],[backers_count]],0)</f>
        <v>4</v>
      </c>
      <c r="R638" s="19">
        <f>(((J638/60)/60)/24)+DATE(1970,1,1)</f>
        <v>42131.455439814818</v>
      </c>
      <c r="S638" s="19">
        <f>(((I638/60)/60)/24)+DATE(1970,1,1)</f>
        <v>42161.44930555555</v>
      </c>
    </row>
    <row r="639" spans="1:19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1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8275</v>
      </c>
      <c r="O639" t="s">
        <v>8276</v>
      </c>
      <c r="P639" s="12">
        <f>ROUND(Table1[[#This Row],[pledged]]/Table1[[#This Row],[goal]],2)</f>
        <v>0</v>
      </c>
      <c r="Q639" s="14">
        <f>IFERROR(Table1[[#This Row],[pledged]]/Table1[[#This Row],[backers_count]],0)</f>
        <v>0</v>
      </c>
      <c r="R639" s="19">
        <f>(((J639/60)/60)/24)+DATE(1970,1,1)</f>
        <v>42762.962013888886</v>
      </c>
      <c r="S639" s="19">
        <f>(((I639/60)/60)/24)+DATE(1970,1,1)</f>
        <v>42791.961111111115</v>
      </c>
    </row>
    <row r="640" spans="1:19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1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8275</v>
      </c>
      <c r="O640" t="s">
        <v>8276</v>
      </c>
      <c r="P640" s="12">
        <f>ROUND(Table1[[#This Row],[pledged]]/Table1[[#This Row],[goal]],2)</f>
        <v>0</v>
      </c>
      <c r="Q640" s="14">
        <f>IFERROR(Table1[[#This Row],[pledged]]/Table1[[#This Row],[backers_count]],0)</f>
        <v>3</v>
      </c>
      <c r="R640" s="19">
        <f>(((J640/60)/60)/24)+DATE(1970,1,1)</f>
        <v>42759.593310185184</v>
      </c>
      <c r="S640" s="19">
        <f>(((I640/60)/60)/24)+DATE(1970,1,1)</f>
        <v>42819.55164351852</v>
      </c>
    </row>
    <row r="641" spans="1:19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1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8275</v>
      </c>
      <c r="O641" t="s">
        <v>8276</v>
      </c>
      <c r="P641" s="12">
        <f>ROUND(Table1[[#This Row],[pledged]]/Table1[[#This Row],[goal]],2)</f>
        <v>0</v>
      </c>
      <c r="Q641" s="14">
        <f>IFERROR(Table1[[#This Row],[pledged]]/Table1[[#This Row],[backers_count]],0)</f>
        <v>1</v>
      </c>
      <c r="R641" s="19">
        <f>(((J641/60)/60)/24)+DATE(1970,1,1)</f>
        <v>41865.583275462966</v>
      </c>
      <c r="S641" s="19">
        <f>(((I641/60)/60)/24)+DATE(1970,1,1)</f>
        <v>41925.583275462966</v>
      </c>
    </row>
    <row r="642" spans="1:19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1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8275</v>
      </c>
      <c r="O642" t="s">
        <v>8277</v>
      </c>
      <c r="P642" s="12">
        <f>ROUND(Table1[[#This Row],[pledged]]/Table1[[#This Row],[goal]],2)</f>
        <v>1.44</v>
      </c>
      <c r="Q642" s="14">
        <f>IFERROR(Table1[[#This Row],[pledged]]/Table1[[#This Row],[backers_count]],0)</f>
        <v>50.5</v>
      </c>
      <c r="R642" s="19">
        <f>(((J642/60)/60)/24)+DATE(1970,1,1)</f>
        <v>42683.420312500006</v>
      </c>
      <c r="S642" s="19">
        <f>(((I642/60)/60)/24)+DATE(1970,1,1)</f>
        <v>42698.958333333328</v>
      </c>
    </row>
    <row r="643" spans="1:19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1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8275</v>
      </c>
      <c r="O643" t="s">
        <v>8277</v>
      </c>
      <c r="P643" s="12">
        <f>ROUND(Table1[[#This Row],[pledged]]/Table1[[#This Row],[goal]],2)</f>
        <v>1.19</v>
      </c>
      <c r="Q643" s="14">
        <f>IFERROR(Table1[[#This Row],[pledged]]/Table1[[#This Row],[backers_count]],0)</f>
        <v>151.31746031746033</v>
      </c>
      <c r="R643" s="19">
        <f>(((J643/60)/60)/24)+DATE(1970,1,1)</f>
        <v>42199.57</v>
      </c>
      <c r="S643" s="19">
        <f>(((I643/60)/60)/24)+DATE(1970,1,1)</f>
        <v>42229.57</v>
      </c>
    </row>
    <row r="644" spans="1:19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1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8275</v>
      </c>
      <c r="O644" t="s">
        <v>8277</v>
      </c>
      <c r="P644" s="12">
        <f>ROUND(Table1[[#This Row],[pledged]]/Table1[[#This Row],[goal]],2)</f>
        <v>14.6</v>
      </c>
      <c r="Q644" s="14">
        <f>IFERROR(Table1[[#This Row],[pledged]]/Table1[[#This Row],[backers_count]],0)</f>
        <v>134.3592456301748</v>
      </c>
      <c r="R644" s="19">
        <f>(((J644/60)/60)/24)+DATE(1970,1,1)</f>
        <v>42199.651319444441</v>
      </c>
      <c r="S644" s="19">
        <f>(((I644/60)/60)/24)+DATE(1970,1,1)</f>
        <v>42235.651319444441</v>
      </c>
    </row>
    <row r="645" spans="1:19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1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8275</v>
      </c>
      <c r="O645" t="s">
        <v>8277</v>
      </c>
      <c r="P645" s="12">
        <f>ROUND(Table1[[#This Row],[pledged]]/Table1[[#This Row],[goal]],2)</f>
        <v>1.06</v>
      </c>
      <c r="Q645" s="14">
        <f>IFERROR(Table1[[#This Row],[pledged]]/Table1[[#This Row],[backers_count]],0)</f>
        <v>174.02631578947367</v>
      </c>
      <c r="R645" s="19">
        <f>(((J645/60)/60)/24)+DATE(1970,1,1)</f>
        <v>42100.642071759255</v>
      </c>
      <c r="S645" s="19">
        <f>(((I645/60)/60)/24)+DATE(1970,1,1)</f>
        <v>42155.642071759255</v>
      </c>
    </row>
    <row r="646" spans="1:19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1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8275</v>
      </c>
      <c r="O646" t="s">
        <v>8277</v>
      </c>
      <c r="P646" s="12">
        <f>ROUND(Table1[[#This Row],[pledged]]/Table1[[#This Row],[goal]],2)</f>
        <v>3</v>
      </c>
      <c r="Q646" s="14">
        <f>IFERROR(Table1[[#This Row],[pledged]]/Table1[[#This Row],[backers_count]],0)</f>
        <v>73.486268364348675</v>
      </c>
      <c r="R646" s="19">
        <f>(((J646/60)/60)/24)+DATE(1970,1,1)</f>
        <v>41898.665960648148</v>
      </c>
      <c r="S646" s="19">
        <f>(((I646/60)/60)/24)+DATE(1970,1,1)</f>
        <v>41941.041666666664</v>
      </c>
    </row>
    <row r="647" spans="1:19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1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8275</v>
      </c>
      <c r="O647" t="s">
        <v>8277</v>
      </c>
      <c r="P647" s="12">
        <f>ROUND(Table1[[#This Row],[pledged]]/Table1[[#This Row],[goal]],2)</f>
        <v>2.79</v>
      </c>
      <c r="Q647" s="14">
        <f>IFERROR(Table1[[#This Row],[pledged]]/Table1[[#This Row],[backers_count]],0)</f>
        <v>23.518987341772153</v>
      </c>
      <c r="R647" s="19">
        <f>(((J647/60)/60)/24)+DATE(1970,1,1)</f>
        <v>42564.026319444441</v>
      </c>
      <c r="S647" s="19">
        <f>(((I647/60)/60)/24)+DATE(1970,1,1)</f>
        <v>42594.026319444441</v>
      </c>
    </row>
    <row r="648" spans="1:19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1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8275</v>
      </c>
      <c r="O648" t="s">
        <v>8277</v>
      </c>
      <c r="P648" s="12">
        <f>ROUND(Table1[[#This Row],[pledged]]/Table1[[#This Row],[goal]],2)</f>
        <v>1.32</v>
      </c>
      <c r="Q648" s="14">
        <f>IFERROR(Table1[[#This Row],[pledged]]/Table1[[#This Row],[backers_count]],0)</f>
        <v>39.074444444444445</v>
      </c>
      <c r="R648" s="19">
        <f>(((J648/60)/60)/24)+DATE(1970,1,1)</f>
        <v>41832.852627314816</v>
      </c>
      <c r="S648" s="19">
        <f>(((I648/60)/60)/24)+DATE(1970,1,1)</f>
        <v>41862.852627314816</v>
      </c>
    </row>
    <row r="649" spans="1:19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1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8275</v>
      </c>
      <c r="O649" t="s">
        <v>8277</v>
      </c>
      <c r="P649" s="12">
        <f>ROUND(Table1[[#This Row],[pledged]]/Table1[[#This Row],[goal]],2)</f>
        <v>1.07</v>
      </c>
      <c r="Q649" s="14">
        <f>IFERROR(Table1[[#This Row],[pledged]]/Table1[[#This Row],[backers_count]],0)</f>
        <v>125.94117647058823</v>
      </c>
      <c r="R649" s="19">
        <f>(((J649/60)/60)/24)+DATE(1970,1,1)</f>
        <v>42416.767928240741</v>
      </c>
      <c r="S649" s="19">
        <f>(((I649/60)/60)/24)+DATE(1970,1,1)</f>
        <v>42446.726261574076</v>
      </c>
    </row>
    <row r="650" spans="1:19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1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8275</v>
      </c>
      <c r="O650" t="s">
        <v>8277</v>
      </c>
      <c r="P650" s="12">
        <f>ROUND(Table1[[#This Row],[pledged]]/Table1[[#This Row],[goal]],2)</f>
        <v>1.27</v>
      </c>
      <c r="Q650" s="14">
        <f>IFERROR(Table1[[#This Row],[pledged]]/Table1[[#This Row],[backers_count]],0)</f>
        <v>1644</v>
      </c>
      <c r="R650" s="19">
        <f>(((J650/60)/60)/24)+DATE(1970,1,1)</f>
        <v>41891.693379629629</v>
      </c>
      <c r="S650" s="19">
        <f>(((I650/60)/60)/24)+DATE(1970,1,1)</f>
        <v>41926.693379629629</v>
      </c>
    </row>
    <row r="651" spans="1:19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1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8275</v>
      </c>
      <c r="O651" t="s">
        <v>8277</v>
      </c>
      <c r="P651" s="12">
        <f>ROUND(Table1[[#This Row],[pledged]]/Table1[[#This Row],[goal]],2)</f>
        <v>1.4</v>
      </c>
      <c r="Q651" s="14">
        <f>IFERROR(Table1[[#This Row],[pledged]]/Table1[[#This Row],[backers_count]],0)</f>
        <v>42.670731707317074</v>
      </c>
      <c r="R651" s="19">
        <f>(((J651/60)/60)/24)+DATE(1970,1,1)</f>
        <v>41877.912187499998</v>
      </c>
      <c r="S651" s="19">
        <f>(((I651/60)/60)/24)+DATE(1970,1,1)</f>
        <v>41898.912187499998</v>
      </c>
    </row>
    <row r="652" spans="1:19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1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8275</v>
      </c>
      <c r="O652" t="s">
        <v>8277</v>
      </c>
      <c r="P652" s="12">
        <f>ROUND(Table1[[#This Row],[pledged]]/Table1[[#This Row],[goal]],2)</f>
        <v>1.1200000000000001</v>
      </c>
      <c r="Q652" s="14">
        <f>IFERROR(Table1[[#This Row],[pledged]]/Table1[[#This Row],[backers_count]],0)</f>
        <v>35.125</v>
      </c>
      <c r="R652" s="19">
        <f>(((J652/60)/60)/24)+DATE(1970,1,1)</f>
        <v>41932.036851851852</v>
      </c>
      <c r="S652" s="19">
        <f>(((I652/60)/60)/24)+DATE(1970,1,1)</f>
        <v>41992.078518518523</v>
      </c>
    </row>
    <row r="653" spans="1:19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1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8275</v>
      </c>
      <c r="O653" t="s">
        <v>8277</v>
      </c>
      <c r="P653" s="12">
        <f>ROUND(Table1[[#This Row],[pledged]]/Table1[[#This Row],[goal]],2)</f>
        <v>1.01</v>
      </c>
      <c r="Q653" s="14">
        <f>IFERROR(Table1[[#This Row],[pledged]]/Table1[[#This Row],[backers_count]],0)</f>
        <v>239.35238095238094</v>
      </c>
      <c r="R653" s="19">
        <f>(((J653/60)/60)/24)+DATE(1970,1,1)</f>
        <v>41956.017488425925</v>
      </c>
      <c r="S653" s="19">
        <f>(((I653/60)/60)/24)+DATE(1970,1,1)</f>
        <v>41986.017488425925</v>
      </c>
    </row>
    <row r="654" spans="1:19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1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8275</v>
      </c>
      <c r="O654" t="s">
        <v>8277</v>
      </c>
      <c r="P654" s="12">
        <f>ROUND(Table1[[#This Row],[pledged]]/Table1[[#This Row],[goal]],2)</f>
        <v>1</v>
      </c>
      <c r="Q654" s="14">
        <f>IFERROR(Table1[[#This Row],[pledged]]/Table1[[#This Row],[backers_count]],0)</f>
        <v>107.64285714285714</v>
      </c>
      <c r="R654" s="19">
        <f>(((J654/60)/60)/24)+DATE(1970,1,1)</f>
        <v>42675.690393518518</v>
      </c>
      <c r="S654" s="19">
        <f>(((I654/60)/60)/24)+DATE(1970,1,1)</f>
        <v>42705.732060185182</v>
      </c>
    </row>
    <row r="655" spans="1:19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1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8275</v>
      </c>
      <c r="O655" t="s">
        <v>8277</v>
      </c>
      <c r="P655" s="12">
        <f>ROUND(Table1[[#This Row],[pledged]]/Table1[[#This Row],[goal]],2)</f>
        <v>1.41</v>
      </c>
      <c r="Q655" s="14">
        <f>IFERROR(Table1[[#This Row],[pledged]]/Table1[[#This Row],[backers_count]],0)</f>
        <v>95.830623306233065</v>
      </c>
      <c r="R655" s="19">
        <f>(((J655/60)/60)/24)+DATE(1970,1,1)</f>
        <v>42199.618518518517</v>
      </c>
      <c r="S655" s="19">
        <f>(((I655/60)/60)/24)+DATE(1970,1,1)</f>
        <v>42236.618518518517</v>
      </c>
    </row>
    <row r="656" spans="1:19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1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8275</v>
      </c>
      <c r="O656" t="s">
        <v>8277</v>
      </c>
      <c r="P656" s="12">
        <f>ROUND(Table1[[#This Row],[pledged]]/Table1[[#This Row],[goal]],2)</f>
        <v>2.67</v>
      </c>
      <c r="Q656" s="14">
        <f>IFERROR(Table1[[#This Row],[pledged]]/Table1[[#This Row],[backers_count]],0)</f>
        <v>31.663376110562684</v>
      </c>
      <c r="R656" s="19">
        <f>(((J656/60)/60)/24)+DATE(1970,1,1)</f>
        <v>42163.957326388889</v>
      </c>
      <c r="S656" s="19">
        <f>(((I656/60)/60)/24)+DATE(1970,1,1)</f>
        <v>42193.957326388889</v>
      </c>
    </row>
    <row r="657" spans="1:19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1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8275</v>
      </c>
      <c r="O657" t="s">
        <v>8277</v>
      </c>
      <c r="P657" s="12">
        <f>ROUND(Table1[[#This Row],[pledged]]/Table1[[#This Row],[goal]],2)</f>
        <v>1.47</v>
      </c>
      <c r="Q657" s="14">
        <f>IFERROR(Table1[[#This Row],[pledged]]/Table1[[#This Row],[backers_count]],0)</f>
        <v>42.886861313868614</v>
      </c>
      <c r="R657" s="19">
        <f>(((J657/60)/60)/24)+DATE(1970,1,1)</f>
        <v>42045.957314814819</v>
      </c>
      <c r="S657" s="19">
        <f>(((I657/60)/60)/24)+DATE(1970,1,1)</f>
        <v>42075.915648148148</v>
      </c>
    </row>
    <row r="658" spans="1:19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1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8275</v>
      </c>
      <c r="O658" t="s">
        <v>8277</v>
      </c>
      <c r="P658" s="12">
        <f>ROUND(Table1[[#This Row],[pledged]]/Table1[[#This Row],[goal]],2)</f>
        <v>2.14</v>
      </c>
      <c r="Q658" s="14">
        <f>IFERROR(Table1[[#This Row],[pledged]]/Table1[[#This Row],[backers_count]],0)</f>
        <v>122.73563218390805</v>
      </c>
      <c r="R658" s="19">
        <f>(((J658/60)/60)/24)+DATE(1970,1,1)</f>
        <v>42417.804618055554</v>
      </c>
      <c r="S658" s="19">
        <f>(((I658/60)/60)/24)+DATE(1970,1,1)</f>
        <v>42477.762951388882</v>
      </c>
    </row>
    <row r="659" spans="1:19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1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8275</v>
      </c>
      <c r="O659" t="s">
        <v>8277</v>
      </c>
      <c r="P659" s="12">
        <f>ROUND(Table1[[#This Row],[pledged]]/Table1[[#This Row],[goal]],2)</f>
        <v>1.26</v>
      </c>
      <c r="Q659" s="14">
        <f>IFERROR(Table1[[#This Row],[pledged]]/Table1[[#This Row],[backers_count]],0)</f>
        <v>190.45454545454547</v>
      </c>
      <c r="R659" s="19">
        <f>(((J659/60)/60)/24)+DATE(1970,1,1)</f>
        <v>42331.84574074074</v>
      </c>
      <c r="S659" s="19">
        <f>(((I659/60)/60)/24)+DATE(1970,1,1)</f>
        <v>42361.84574074074</v>
      </c>
    </row>
    <row r="660" spans="1:19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1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8275</v>
      </c>
      <c r="O660" t="s">
        <v>8277</v>
      </c>
      <c r="P660" s="12">
        <f>ROUND(Table1[[#This Row],[pledged]]/Table1[[#This Row],[goal]],2)</f>
        <v>1.04</v>
      </c>
      <c r="Q660" s="14">
        <f>IFERROR(Table1[[#This Row],[pledged]]/Table1[[#This Row],[backers_count]],0)</f>
        <v>109.33695652173913</v>
      </c>
      <c r="R660" s="19">
        <f>(((J660/60)/60)/24)+DATE(1970,1,1)</f>
        <v>42179.160752314812</v>
      </c>
      <c r="S660" s="19">
        <f>(((I660/60)/60)/24)+DATE(1970,1,1)</f>
        <v>42211.75</v>
      </c>
    </row>
    <row r="661" spans="1:19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1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8275</v>
      </c>
      <c r="O661" t="s">
        <v>8277</v>
      </c>
      <c r="P661" s="12">
        <f>ROUND(Table1[[#This Row],[pledged]]/Table1[[#This Row],[goal]],2)</f>
        <v>1.01</v>
      </c>
      <c r="Q661" s="14">
        <f>IFERROR(Table1[[#This Row],[pledged]]/Table1[[#This Row],[backers_count]],0)</f>
        <v>143.66666666666666</v>
      </c>
      <c r="R661" s="19">
        <f>(((J661/60)/60)/24)+DATE(1970,1,1)</f>
        <v>42209.593692129631</v>
      </c>
      <c r="S661" s="19">
        <f>(((I661/60)/60)/24)+DATE(1970,1,1)</f>
        <v>42239.593692129631</v>
      </c>
    </row>
    <row r="662" spans="1:19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1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8275</v>
      </c>
      <c r="O662" t="s">
        <v>8277</v>
      </c>
      <c r="P662" s="12">
        <f>ROUND(Table1[[#This Row],[pledged]]/Table1[[#This Row],[goal]],2)</f>
        <v>0.03</v>
      </c>
      <c r="Q662" s="14">
        <f>IFERROR(Table1[[#This Row],[pledged]]/Table1[[#This Row],[backers_count]],0)</f>
        <v>84.944444444444443</v>
      </c>
      <c r="R662" s="19">
        <f>(((J662/60)/60)/24)+DATE(1970,1,1)</f>
        <v>41922.741655092592</v>
      </c>
      <c r="S662" s="19">
        <f>(((I662/60)/60)/24)+DATE(1970,1,1)</f>
        <v>41952.783321759263</v>
      </c>
    </row>
    <row r="663" spans="1:19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1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8275</v>
      </c>
      <c r="O663" t="s">
        <v>8277</v>
      </c>
      <c r="P663" s="12">
        <f>ROUND(Table1[[#This Row],[pledged]]/Table1[[#This Row],[goal]],2)</f>
        <v>0.01</v>
      </c>
      <c r="Q663" s="14">
        <f>IFERROR(Table1[[#This Row],[pledged]]/Table1[[#This Row],[backers_count]],0)</f>
        <v>10.555555555555555</v>
      </c>
      <c r="R663" s="19">
        <f>(((J663/60)/60)/24)+DATE(1970,1,1)</f>
        <v>42636.645358796297</v>
      </c>
      <c r="S663" s="19">
        <f>(((I663/60)/60)/24)+DATE(1970,1,1)</f>
        <v>42666.645358796297</v>
      </c>
    </row>
    <row r="664" spans="1:19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1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8275</v>
      </c>
      <c r="O664" t="s">
        <v>8277</v>
      </c>
      <c r="P664" s="12">
        <f>ROUND(Table1[[#This Row],[pledged]]/Table1[[#This Row],[goal]],2)</f>
        <v>0</v>
      </c>
      <c r="Q664" s="14">
        <f>IFERROR(Table1[[#This Row],[pledged]]/Table1[[#This Row],[backers_count]],0)</f>
        <v>39</v>
      </c>
      <c r="R664" s="19">
        <f>(((J664/60)/60)/24)+DATE(1970,1,1)</f>
        <v>41990.438043981485</v>
      </c>
      <c r="S664" s="19">
        <f>(((I664/60)/60)/24)+DATE(1970,1,1)</f>
        <v>42020.438043981485</v>
      </c>
    </row>
    <row r="665" spans="1:19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1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8275</v>
      </c>
      <c r="O665" t="s">
        <v>8277</v>
      </c>
      <c r="P665" s="12">
        <f>ROUND(Table1[[#This Row],[pledged]]/Table1[[#This Row],[goal]],2)</f>
        <v>0</v>
      </c>
      <c r="Q665" s="14">
        <f>IFERROR(Table1[[#This Row],[pledged]]/Table1[[#This Row],[backers_count]],0)</f>
        <v>100</v>
      </c>
      <c r="R665" s="19">
        <f>(((J665/60)/60)/24)+DATE(1970,1,1)</f>
        <v>42173.843240740738</v>
      </c>
      <c r="S665" s="19">
        <f>(((I665/60)/60)/24)+DATE(1970,1,1)</f>
        <v>42203.843240740738</v>
      </c>
    </row>
    <row r="666" spans="1:19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1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8275</v>
      </c>
      <c r="O666" t="s">
        <v>8277</v>
      </c>
      <c r="P666" s="12">
        <f>ROUND(Table1[[#This Row],[pledged]]/Table1[[#This Row],[goal]],2)</f>
        <v>0.08</v>
      </c>
      <c r="Q666" s="14">
        <f>IFERROR(Table1[[#This Row],[pledged]]/Table1[[#This Row],[backers_count]],0)</f>
        <v>31.172413793103448</v>
      </c>
      <c r="R666" s="19">
        <f>(((J666/60)/60)/24)+DATE(1970,1,1)</f>
        <v>42077.666377314818</v>
      </c>
      <c r="S666" s="19">
        <f>(((I666/60)/60)/24)+DATE(1970,1,1)</f>
        <v>42107.666377314818</v>
      </c>
    </row>
    <row r="667" spans="1:19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1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8275</v>
      </c>
      <c r="O667" t="s">
        <v>8277</v>
      </c>
      <c r="P667" s="12">
        <f>ROUND(Table1[[#This Row],[pledged]]/Table1[[#This Row],[goal]],2)</f>
        <v>0.19</v>
      </c>
      <c r="Q667" s="14">
        <f>IFERROR(Table1[[#This Row],[pledged]]/Table1[[#This Row],[backers_count]],0)</f>
        <v>155.33333333333334</v>
      </c>
      <c r="R667" s="19">
        <f>(((J667/60)/60)/24)+DATE(1970,1,1)</f>
        <v>42688.711354166662</v>
      </c>
      <c r="S667" s="19">
        <f>(((I667/60)/60)/24)+DATE(1970,1,1)</f>
        <v>42748.711354166662</v>
      </c>
    </row>
    <row r="668" spans="1:19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1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8275</v>
      </c>
      <c r="O668" t="s">
        <v>8277</v>
      </c>
      <c r="P668" s="12">
        <f>ROUND(Table1[[#This Row],[pledged]]/Table1[[#This Row],[goal]],2)</f>
        <v>0</v>
      </c>
      <c r="Q668" s="14">
        <f>IFERROR(Table1[[#This Row],[pledged]]/Table1[[#This Row],[backers_count]],0)</f>
        <v>2</v>
      </c>
      <c r="R668" s="19">
        <f>(((J668/60)/60)/24)+DATE(1970,1,1)</f>
        <v>41838.832152777781</v>
      </c>
      <c r="S668" s="19">
        <f>(((I668/60)/60)/24)+DATE(1970,1,1)</f>
        <v>41868.832152777781</v>
      </c>
    </row>
    <row r="669" spans="1:19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1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8275</v>
      </c>
      <c r="O669" t="s">
        <v>8277</v>
      </c>
      <c r="P669" s="12">
        <f>ROUND(Table1[[#This Row],[pledged]]/Table1[[#This Row],[goal]],2)</f>
        <v>0.1</v>
      </c>
      <c r="Q669" s="14">
        <f>IFERROR(Table1[[#This Row],[pledged]]/Table1[[#This Row],[backers_count]],0)</f>
        <v>178.92857142857142</v>
      </c>
      <c r="R669" s="19">
        <f>(((J669/60)/60)/24)+DATE(1970,1,1)</f>
        <v>42632.373414351852</v>
      </c>
      <c r="S669" s="19">
        <f>(((I669/60)/60)/24)+DATE(1970,1,1)</f>
        <v>42672.373414351852</v>
      </c>
    </row>
    <row r="670" spans="1:19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1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8275</v>
      </c>
      <c r="O670" t="s">
        <v>8277</v>
      </c>
      <c r="P670" s="12">
        <f>ROUND(Table1[[#This Row],[pledged]]/Table1[[#This Row],[goal]],2)</f>
        <v>0.05</v>
      </c>
      <c r="Q670" s="14">
        <f>IFERROR(Table1[[#This Row],[pledged]]/Table1[[#This Row],[backers_count]],0)</f>
        <v>27.36</v>
      </c>
      <c r="R670" s="19">
        <f>(((J670/60)/60)/24)+DATE(1970,1,1)</f>
        <v>42090.831273148149</v>
      </c>
      <c r="S670" s="19">
        <f>(((I670/60)/60)/24)+DATE(1970,1,1)</f>
        <v>42135.831273148149</v>
      </c>
    </row>
    <row r="671" spans="1:19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1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8275</v>
      </c>
      <c r="O671" t="s">
        <v>8277</v>
      </c>
      <c r="P671" s="12">
        <f>ROUND(Table1[[#This Row],[pledged]]/Table1[[#This Row],[goal]],2)</f>
        <v>0.22</v>
      </c>
      <c r="Q671" s="14">
        <f>IFERROR(Table1[[#This Row],[pledged]]/Table1[[#This Row],[backers_count]],0)</f>
        <v>1536.25</v>
      </c>
      <c r="R671" s="19">
        <f>(((J671/60)/60)/24)+DATE(1970,1,1)</f>
        <v>42527.625671296293</v>
      </c>
      <c r="S671" s="19">
        <f>(((I671/60)/60)/24)+DATE(1970,1,1)</f>
        <v>42557.625671296293</v>
      </c>
    </row>
    <row r="672" spans="1:19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1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8275</v>
      </c>
      <c r="O672" t="s">
        <v>8277</v>
      </c>
      <c r="P672" s="12">
        <f>ROUND(Table1[[#This Row],[pledged]]/Table1[[#This Row],[goal]],2)</f>
        <v>0.28999999999999998</v>
      </c>
      <c r="Q672" s="14">
        <f>IFERROR(Table1[[#This Row],[pledged]]/Table1[[#This Row],[backers_count]],0)</f>
        <v>84.99677419354839</v>
      </c>
      <c r="R672" s="19">
        <f>(((J672/60)/60)/24)+DATE(1970,1,1)</f>
        <v>42506.709722222222</v>
      </c>
      <c r="S672" s="19">
        <f>(((I672/60)/60)/24)+DATE(1970,1,1)</f>
        <v>42540.340277777781</v>
      </c>
    </row>
    <row r="673" spans="1:19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1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8275</v>
      </c>
      <c r="O673" t="s">
        <v>8277</v>
      </c>
      <c r="P673" s="12">
        <f>ROUND(Table1[[#This Row],[pledged]]/Table1[[#This Row],[goal]],2)</f>
        <v>0.39</v>
      </c>
      <c r="Q673" s="14">
        <f>IFERROR(Table1[[#This Row],[pledged]]/Table1[[#This Row],[backers_count]],0)</f>
        <v>788.5333333333333</v>
      </c>
      <c r="R673" s="19">
        <f>(((J673/60)/60)/24)+DATE(1970,1,1)</f>
        <v>41984.692731481482</v>
      </c>
      <c r="S673" s="19">
        <f>(((I673/60)/60)/24)+DATE(1970,1,1)</f>
        <v>42018.166666666672</v>
      </c>
    </row>
    <row r="674" spans="1:19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1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8275</v>
      </c>
      <c r="O674" t="s">
        <v>8277</v>
      </c>
      <c r="P674" s="12">
        <f>ROUND(Table1[[#This Row],[pledged]]/Table1[[#This Row],[goal]],2)</f>
        <v>0.22</v>
      </c>
      <c r="Q674" s="14">
        <f>IFERROR(Table1[[#This Row],[pledged]]/Table1[[#This Row],[backers_count]],0)</f>
        <v>50.29767441860465</v>
      </c>
      <c r="R674" s="19">
        <f>(((J674/60)/60)/24)+DATE(1970,1,1)</f>
        <v>41974.219490740739</v>
      </c>
      <c r="S674" s="19">
        <f>(((I674/60)/60)/24)+DATE(1970,1,1)</f>
        <v>42005.207638888889</v>
      </c>
    </row>
    <row r="675" spans="1:19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1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8275</v>
      </c>
      <c r="O675" t="s">
        <v>8277</v>
      </c>
      <c r="P675" s="12">
        <f>ROUND(Table1[[#This Row],[pledged]]/Table1[[#This Row],[goal]],2)</f>
        <v>0</v>
      </c>
      <c r="Q675" s="14">
        <f>IFERROR(Table1[[#This Row],[pledged]]/Table1[[#This Row],[backers_count]],0)</f>
        <v>68.333333333333329</v>
      </c>
      <c r="R675" s="19">
        <f>(((J675/60)/60)/24)+DATE(1970,1,1)</f>
        <v>41838.840474537035</v>
      </c>
      <c r="S675" s="19">
        <f>(((I675/60)/60)/24)+DATE(1970,1,1)</f>
        <v>41883.840474537035</v>
      </c>
    </row>
    <row r="676" spans="1:19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1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8275</v>
      </c>
      <c r="O676" t="s">
        <v>8277</v>
      </c>
      <c r="P676" s="12">
        <f>ROUND(Table1[[#This Row],[pledged]]/Table1[[#This Row],[goal]],2)</f>
        <v>0</v>
      </c>
      <c r="Q676" s="14">
        <f>IFERROR(Table1[[#This Row],[pledged]]/Table1[[#This Row],[backers_count]],0)</f>
        <v>7.5</v>
      </c>
      <c r="R676" s="19">
        <f>(((J676/60)/60)/24)+DATE(1970,1,1)</f>
        <v>41803.116053240738</v>
      </c>
      <c r="S676" s="19">
        <f>(((I676/60)/60)/24)+DATE(1970,1,1)</f>
        <v>41863.116053240738</v>
      </c>
    </row>
    <row r="677" spans="1:19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1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8275</v>
      </c>
      <c r="O677" t="s">
        <v>8277</v>
      </c>
      <c r="P677" s="12">
        <f>ROUND(Table1[[#This Row],[pledged]]/Table1[[#This Row],[goal]],2)</f>
        <v>0.15</v>
      </c>
      <c r="Q677" s="14">
        <f>IFERROR(Table1[[#This Row],[pledged]]/Table1[[#This Row],[backers_count]],0)</f>
        <v>34.269230769230766</v>
      </c>
      <c r="R677" s="19">
        <f>(((J677/60)/60)/24)+DATE(1970,1,1)</f>
        <v>41975.930601851855</v>
      </c>
      <c r="S677" s="19">
        <f>(((I677/60)/60)/24)+DATE(1970,1,1)</f>
        <v>42005.290972222225</v>
      </c>
    </row>
    <row r="678" spans="1:19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1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8275</v>
      </c>
      <c r="O678" t="s">
        <v>8277</v>
      </c>
      <c r="P678" s="12">
        <f>ROUND(Table1[[#This Row],[pledged]]/Table1[[#This Row],[goal]],2)</f>
        <v>0.01</v>
      </c>
      <c r="Q678" s="14">
        <f>IFERROR(Table1[[#This Row],[pledged]]/Table1[[#This Row],[backers_count]],0)</f>
        <v>61.291666666666664</v>
      </c>
      <c r="R678" s="19">
        <f>(((J678/60)/60)/24)+DATE(1970,1,1)</f>
        <v>42012.768298611118</v>
      </c>
      <c r="S678" s="19">
        <f>(((I678/60)/60)/24)+DATE(1970,1,1)</f>
        <v>42042.768298611118</v>
      </c>
    </row>
    <row r="679" spans="1:19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1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8275</v>
      </c>
      <c r="O679" t="s">
        <v>8277</v>
      </c>
      <c r="P679" s="12">
        <f>ROUND(Table1[[#This Row],[pledged]]/Table1[[#This Row],[goal]],2)</f>
        <v>0.26</v>
      </c>
      <c r="Q679" s="14">
        <f>IFERROR(Table1[[#This Row],[pledged]]/Table1[[#This Row],[backers_count]],0)</f>
        <v>133.25</v>
      </c>
      <c r="R679" s="19">
        <f>(((J679/60)/60)/24)+DATE(1970,1,1)</f>
        <v>42504.403877314813</v>
      </c>
      <c r="S679" s="19">
        <f>(((I679/60)/60)/24)+DATE(1970,1,1)</f>
        <v>42549.403877314813</v>
      </c>
    </row>
    <row r="680" spans="1:19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1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8275</v>
      </c>
      <c r="O680" t="s">
        <v>8277</v>
      </c>
      <c r="P680" s="12">
        <f>ROUND(Table1[[#This Row],[pledged]]/Table1[[#This Row],[goal]],2)</f>
        <v>0.04</v>
      </c>
      <c r="Q680" s="14">
        <f>IFERROR(Table1[[#This Row],[pledged]]/Table1[[#This Row],[backers_count]],0)</f>
        <v>65.17647058823529</v>
      </c>
      <c r="R680" s="19">
        <f>(((J680/60)/60)/24)+DATE(1970,1,1)</f>
        <v>42481.376597222217</v>
      </c>
      <c r="S680" s="19">
        <f>(((I680/60)/60)/24)+DATE(1970,1,1)</f>
        <v>42511.376597222217</v>
      </c>
    </row>
    <row r="681" spans="1:19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1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8275</v>
      </c>
      <c r="O681" t="s">
        <v>8277</v>
      </c>
      <c r="P681" s="12">
        <f>ROUND(Table1[[#This Row],[pledged]]/Table1[[#This Row],[goal]],2)</f>
        <v>0.15</v>
      </c>
      <c r="Q681" s="14">
        <f>IFERROR(Table1[[#This Row],[pledged]]/Table1[[#This Row],[backers_count]],0)</f>
        <v>93.90425531914893</v>
      </c>
      <c r="R681" s="19">
        <f>(((J681/60)/60)/24)+DATE(1970,1,1)</f>
        <v>42556.695706018523</v>
      </c>
      <c r="S681" s="19">
        <f>(((I681/60)/60)/24)+DATE(1970,1,1)</f>
        <v>42616.695706018523</v>
      </c>
    </row>
    <row r="682" spans="1:19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1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8275</v>
      </c>
      <c r="O682" t="s">
        <v>8277</v>
      </c>
      <c r="P682" s="12">
        <f>ROUND(Table1[[#This Row],[pledged]]/Table1[[#This Row],[goal]],2)</f>
        <v>0.26</v>
      </c>
      <c r="Q682" s="14">
        <f>IFERROR(Table1[[#This Row],[pledged]]/Table1[[#This Row],[backers_count]],0)</f>
        <v>150.65116279069767</v>
      </c>
      <c r="R682" s="19">
        <f>(((J682/60)/60)/24)+DATE(1970,1,1)</f>
        <v>41864.501516203702</v>
      </c>
      <c r="S682" s="19">
        <f>(((I682/60)/60)/24)+DATE(1970,1,1)</f>
        <v>41899.501516203702</v>
      </c>
    </row>
    <row r="683" spans="1:19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1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8275</v>
      </c>
      <c r="O683" t="s">
        <v>8277</v>
      </c>
      <c r="P683" s="12">
        <f>ROUND(Table1[[#This Row],[pledged]]/Table1[[#This Row],[goal]],2)</f>
        <v>0</v>
      </c>
      <c r="Q683" s="14">
        <f>IFERROR(Table1[[#This Row],[pledged]]/Table1[[#This Row],[backers_count]],0)</f>
        <v>1</v>
      </c>
      <c r="R683" s="19">
        <f>(((J683/60)/60)/24)+DATE(1970,1,1)</f>
        <v>42639.805601851855</v>
      </c>
      <c r="S683" s="19">
        <f>(((I683/60)/60)/24)+DATE(1970,1,1)</f>
        <v>42669.805601851855</v>
      </c>
    </row>
    <row r="684" spans="1:19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1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8275</v>
      </c>
      <c r="O684" t="s">
        <v>8277</v>
      </c>
      <c r="P684" s="12">
        <f>ROUND(Table1[[#This Row],[pledged]]/Table1[[#This Row],[goal]],2)</f>
        <v>0</v>
      </c>
      <c r="Q684" s="14">
        <f>IFERROR(Table1[[#This Row],[pledged]]/Table1[[#This Row],[backers_count]],0)</f>
        <v>13.25</v>
      </c>
      <c r="R684" s="19">
        <f>(((J684/60)/60)/24)+DATE(1970,1,1)</f>
        <v>42778.765300925923</v>
      </c>
      <c r="S684" s="19">
        <f>(((I684/60)/60)/24)+DATE(1970,1,1)</f>
        <v>42808.723634259266</v>
      </c>
    </row>
    <row r="685" spans="1:19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1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8275</v>
      </c>
      <c r="O685" t="s">
        <v>8277</v>
      </c>
      <c r="P685" s="12">
        <f>ROUND(Table1[[#This Row],[pledged]]/Table1[[#This Row],[goal]],2)</f>
        <v>0.01</v>
      </c>
      <c r="Q685" s="14">
        <f>IFERROR(Table1[[#This Row],[pledged]]/Table1[[#This Row],[backers_count]],0)</f>
        <v>99.333333333333329</v>
      </c>
      <c r="R685" s="19">
        <f>(((J685/60)/60)/24)+DATE(1970,1,1)</f>
        <v>42634.900046296301</v>
      </c>
      <c r="S685" s="19">
        <f>(((I685/60)/60)/24)+DATE(1970,1,1)</f>
        <v>42674.900046296301</v>
      </c>
    </row>
    <row r="686" spans="1:19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1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8275</v>
      </c>
      <c r="O686" t="s">
        <v>8277</v>
      </c>
      <c r="P686" s="12">
        <f>ROUND(Table1[[#This Row],[pledged]]/Table1[[#This Row],[goal]],2)</f>
        <v>7.0000000000000007E-2</v>
      </c>
      <c r="Q686" s="14">
        <f>IFERROR(Table1[[#This Row],[pledged]]/Table1[[#This Row],[backers_count]],0)</f>
        <v>177.39259259259259</v>
      </c>
      <c r="R686" s="19">
        <f>(((J686/60)/60)/24)+DATE(1970,1,1)</f>
        <v>41809.473275462966</v>
      </c>
      <c r="S686" s="19">
        <f>(((I686/60)/60)/24)+DATE(1970,1,1)</f>
        <v>41845.125</v>
      </c>
    </row>
    <row r="687" spans="1:19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1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8275</v>
      </c>
      <c r="O687" t="s">
        <v>8277</v>
      </c>
      <c r="P687" s="12">
        <f>ROUND(Table1[[#This Row],[pledged]]/Table1[[#This Row],[goal]],2)</f>
        <v>0.28000000000000003</v>
      </c>
      <c r="Q687" s="14">
        <f>IFERROR(Table1[[#This Row],[pledged]]/Table1[[#This Row],[backers_count]],0)</f>
        <v>55.3</v>
      </c>
      <c r="R687" s="19">
        <f>(((J687/60)/60)/24)+DATE(1970,1,1)</f>
        <v>41971.866574074069</v>
      </c>
      <c r="S687" s="19">
        <f>(((I687/60)/60)/24)+DATE(1970,1,1)</f>
        <v>42016.866574074069</v>
      </c>
    </row>
    <row r="688" spans="1:19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1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8275</v>
      </c>
      <c r="O688" t="s">
        <v>8277</v>
      </c>
      <c r="P688" s="12">
        <f>ROUND(Table1[[#This Row],[pledged]]/Table1[[#This Row],[goal]],2)</f>
        <v>0</v>
      </c>
      <c r="Q688" s="14">
        <f>IFERROR(Table1[[#This Row],[pledged]]/Table1[[#This Row],[backers_count]],0)</f>
        <v>0</v>
      </c>
      <c r="R688" s="19">
        <f>(((J688/60)/60)/24)+DATE(1970,1,1)</f>
        <v>42189.673263888893</v>
      </c>
      <c r="S688" s="19">
        <f>(((I688/60)/60)/24)+DATE(1970,1,1)</f>
        <v>42219.673263888893</v>
      </c>
    </row>
    <row r="689" spans="1:19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1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8275</v>
      </c>
      <c r="O689" t="s">
        <v>8277</v>
      </c>
      <c r="P689" s="12">
        <f>ROUND(Table1[[#This Row],[pledged]]/Table1[[#This Row],[goal]],2)</f>
        <v>0.04</v>
      </c>
      <c r="Q689" s="14">
        <f>IFERROR(Table1[[#This Row],[pledged]]/Table1[[#This Row],[backers_count]],0)</f>
        <v>591.66666666666663</v>
      </c>
      <c r="R689" s="19">
        <f>(((J689/60)/60)/24)+DATE(1970,1,1)</f>
        <v>42711.750613425931</v>
      </c>
      <c r="S689" s="19">
        <f>(((I689/60)/60)/24)+DATE(1970,1,1)</f>
        <v>42771.750613425931</v>
      </c>
    </row>
    <row r="690" spans="1:19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1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8275</v>
      </c>
      <c r="O690" t="s">
        <v>8277</v>
      </c>
      <c r="P690" s="12">
        <f>ROUND(Table1[[#This Row],[pledged]]/Table1[[#This Row],[goal]],2)</f>
        <v>0.73</v>
      </c>
      <c r="Q690" s="14">
        <f>IFERROR(Table1[[#This Row],[pledged]]/Table1[[#This Row],[backers_count]],0)</f>
        <v>405.5</v>
      </c>
      <c r="R690" s="19">
        <f>(((J690/60)/60)/24)+DATE(1970,1,1)</f>
        <v>42262.104780092588</v>
      </c>
      <c r="S690" s="19">
        <f>(((I690/60)/60)/24)+DATE(1970,1,1)</f>
        <v>42292.104780092588</v>
      </c>
    </row>
    <row r="691" spans="1:19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1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8275</v>
      </c>
      <c r="O691" t="s">
        <v>8277</v>
      </c>
      <c r="P691" s="12">
        <f>ROUND(Table1[[#This Row],[pledged]]/Table1[[#This Row],[goal]],2)</f>
        <v>0.57999999999999996</v>
      </c>
      <c r="Q691" s="14">
        <f>IFERROR(Table1[[#This Row],[pledged]]/Table1[[#This Row],[backers_count]],0)</f>
        <v>343.14732142857144</v>
      </c>
      <c r="R691" s="19">
        <f>(((J691/60)/60)/24)+DATE(1970,1,1)</f>
        <v>42675.66778935185</v>
      </c>
      <c r="S691" s="19">
        <f>(((I691/60)/60)/24)+DATE(1970,1,1)</f>
        <v>42712.207638888889</v>
      </c>
    </row>
    <row r="692" spans="1:19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1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8275</v>
      </c>
      <c r="O692" t="s">
        <v>8277</v>
      </c>
      <c r="P692" s="12">
        <f>ROUND(Table1[[#This Row],[pledged]]/Table1[[#This Row],[goal]],2)</f>
        <v>0.12</v>
      </c>
      <c r="Q692" s="14">
        <f>IFERROR(Table1[[#This Row],[pledged]]/Table1[[#This Row],[backers_count]],0)</f>
        <v>72.588235294117652</v>
      </c>
      <c r="R692" s="19">
        <f>(((J692/60)/60)/24)+DATE(1970,1,1)</f>
        <v>42579.634733796294</v>
      </c>
      <c r="S692" s="19">
        <f>(((I692/60)/60)/24)+DATE(1970,1,1)</f>
        <v>42622.25</v>
      </c>
    </row>
    <row r="693" spans="1:19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1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8275</v>
      </c>
      <c r="O693" t="s">
        <v>8277</v>
      </c>
      <c r="P693" s="12">
        <f>ROUND(Table1[[#This Row],[pledged]]/Table1[[#This Row],[goal]],2)</f>
        <v>0.01</v>
      </c>
      <c r="Q693" s="14">
        <f>IFERROR(Table1[[#This Row],[pledged]]/Table1[[#This Row],[backers_count]],0)</f>
        <v>26</v>
      </c>
      <c r="R693" s="19">
        <f>(((J693/60)/60)/24)+DATE(1970,1,1)</f>
        <v>42158.028310185182</v>
      </c>
      <c r="S693" s="19">
        <f>(((I693/60)/60)/24)+DATE(1970,1,1)</f>
        <v>42186.028310185182</v>
      </c>
    </row>
    <row r="694" spans="1:19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1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8275</v>
      </c>
      <c r="O694" t="s">
        <v>8277</v>
      </c>
      <c r="P694" s="12">
        <f>ROUND(Table1[[#This Row],[pledged]]/Table1[[#This Row],[goal]],2)</f>
        <v>7.0000000000000007E-2</v>
      </c>
      <c r="Q694" s="14">
        <f>IFERROR(Table1[[#This Row],[pledged]]/Table1[[#This Row],[backers_count]],0)</f>
        <v>6.4975124378109452</v>
      </c>
      <c r="R694" s="19">
        <f>(((J694/60)/60)/24)+DATE(1970,1,1)</f>
        <v>42696.37572916667</v>
      </c>
      <c r="S694" s="19">
        <f>(((I694/60)/60)/24)+DATE(1970,1,1)</f>
        <v>42726.37572916667</v>
      </c>
    </row>
    <row r="695" spans="1:19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1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8275</v>
      </c>
      <c r="O695" t="s">
        <v>8277</v>
      </c>
      <c r="P695" s="12">
        <f>ROUND(Table1[[#This Row],[pledged]]/Table1[[#This Row],[goal]],2)</f>
        <v>0.35</v>
      </c>
      <c r="Q695" s="14">
        <f>IFERROR(Table1[[#This Row],[pledged]]/Table1[[#This Row],[backers_count]],0)</f>
        <v>119.38513513513513</v>
      </c>
      <c r="R695" s="19">
        <f>(((J695/60)/60)/24)+DATE(1970,1,1)</f>
        <v>42094.808182870373</v>
      </c>
      <c r="S695" s="19">
        <f>(((I695/60)/60)/24)+DATE(1970,1,1)</f>
        <v>42124.808182870373</v>
      </c>
    </row>
    <row r="696" spans="1:19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1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8275</v>
      </c>
      <c r="O696" t="s">
        <v>8277</v>
      </c>
      <c r="P696" s="12">
        <f>ROUND(Table1[[#This Row],[pledged]]/Table1[[#This Row],[goal]],2)</f>
        <v>0</v>
      </c>
      <c r="Q696" s="14">
        <f>IFERROR(Table1[[#This Row],[pledged]]/Table1[[#This Row],[backers_count]],0)</f>
        <v>84.285714285714292</v>
      </c>
      <c r="R696" s="19">
        <f>(((J696/60)/60)/24)+DATE(1970,1,1)</f>
        <v>42737.663877314815</v>
      </c>
      <c r="S696" s="19">
        <f>(((I696/60)/60)/24)+DATE(1970,1,1)</f>
        <v>42767.663877314815</v>
      </c>
    </row>
    <row r="697" spans="1:19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1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8275</v>
      </c>
      <c r="O697" t="s">
        <v>8277</v>
      </c>
      <c r="P697" s="12">
        <f>ROUND(Table1[[#This Row],[pledged]]/Table1[[#This Row],[goal]],2)</f>
        <v>0.01</v>
      </c>
      <c r="Q697" s="14">
        <f>IFERROR(Table1[[#This Row],[pledged]]/Table1[[#This Row],[backers_count]],0)</f>
        <v>90.857142857142861</v>
      </c>
      <c r="R697" s="19">
        <f>(((J697/60)/60)/24)+DATE(1970,1,1)</f>
        <v>41913.521064814813</v>
      </c>
      <c r="S697" s="19">
        <f>(((I697/60)/60)/24)+DATE(1970,1,1)</f>
        <v>41943.521064814813</v>
      </c>
    </row>
    <row r="698" spans="1:19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1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8275</v>
      </c>
      <c r="O698" t="s">
        <v>8277</v>
      </c>
      <c r="P698" s="12">
        <f>ROUND(Table1[[#This Row],[pledged]]/Table1[[#This Row],[goal]],2)</f>
        <v>0</v>
      </c>
      <c r="Q698" s="14">
        <f>IFERROR(Table1[[#This Row],[pledged]]/Table1[[#This Row],[backers_count]],0)</f>
        <v>1</v>
      </c>
      <c r="R698" s="19">
        <f>(((J698/60)/60)/24)+DATE(1970,1,1)</f>
        <v>41815.927106481482</v>
      </c>
      <c r="S698" s="19">
        <f>(((I698/60)/60)/24)+DATE(1970,1,1)</f>
        <v>41845.927106481482</v>
      </c>
    </row>
    <row r="699" spans="1:19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1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8275</v>
      </c>
      <c r="O699" t="s">
        <v>8277</v>
      </c>
      <c r="P699" s="12">
        <f>ROUND(Table1[[#This Row],[pledged]]/Table1[[#This Row],[goal]],2)</f>
        <v>0.46</v>
      </c>
      <c r="Q699" s="14">
        <f>IFERROR(Table1[[#This Row],[pledged]]/Table1[[#This Row],[backers_count]],0)</f>
        <v>20.342105263157894</v>
      </c>
      <c r="R699" s="19">
        <f>(((J699/60)/60)/24)+DATE(1970,1,1)</f>
        <v>42388.523020833338</v>
      </c>
      <c r="S699" s="19">
        <f>(((I699/60)/60)/24)+DATE(1970,1,1)</f>
        <v>42403.523020833338</v>
      </c>
    </row>
    <row r="700" spans="1:19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1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8275</v>
      </c>
      <c r="O700" t="s">
        <v>8277</v>
      </c>
      <c r="P700" s="12">
        <f>ROUND(Table1[[#This Row],[pledged]]/Table1[[#This Row],[goal]],2)</f>
        <v>0.15</v>
      </c>
      <c r="Q700" s="14">
        <f>IFERROR(Table1[[#This Row],[pledged]]/Table1[[#This Row],[backers_count]],0)</f>
        <v>530.68965517241384</v>
      </c>
      <c r="R700" s="19">
        <f>(((J700/60)/60)/24)+DATE(1970,1,1)</f>
        <v>41866.931076388886</v>
      </c>
      <c r="S700" s="19">
        <f>(((I700/60)/60)/24)+DATE(1970,1,1)</f>
        <v>41900.083333333336</v>
      </c>
    </row>
    <row r="701" spans="1:19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1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8275</v>
      </c>
      <c r="O701" t="s">
        <v>8277</v>
      </c>
      <c r="P701" s="12">
        <f>ROUND(Table1[[#This Row],[pledged]]/Table1[[#This Row],[goal]],2)</f>
        <v>0.82</v>
      </c>
      <c r="Q701" s="14">
        <f>IFERROR(Table1[[#This Row],[pledged]]/Table1[[#This Row],[backers_count]],0)</f>
        <v>120.39184269662923</v>
      </c>
      <c r="R701" s="19">
        <f>(((J701/60)/60)/24)+DATE(1970,1,1)</f>
        <v>41563.485509259262</v>
      </c>
      <c r="S701" s="19">
        <f>(((I701/60)/60)/24)+DATE(1970,1,1)</f>
        <v>41600.666666666664</v>
      </c>
    </row>
    <row r="702" spans="1:19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1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8275</v>
      </c>
      <c r="O702" t="s">
        <v>8277</v>
      </c>
      <c r="P702" s="12">
        <f>ROUND(Table1[[#This Row],[pledged]]/Table1[[#This Row],[goal]],2)</f>
        <v>0.03</v>
      </c>
      <c r="Q702" s="14">
        <f>IFERROR(Table1[[#This Row],[pledged]]/Table1[[#This Row],[backers_count]],0)</f>
        <v>13</v>
      </c>
      <c r="R702" s="19">
        <f>(((J702/60)/60)/24)+DATE(1970,1,1)</f>
        <v>42715.688437500001</v>
      </c>
      <c r="S702" s="19">
        <f>(((I702/60)/60)/24)+DATE(1970,1,1)</f>
        <v>42745.688437500001</v>
      </c>
    </row>
    <row r="703" spans="1:19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1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8275</v>
      </c>
      <c r="O703" t="s">
        <v>8277</v>
      </c>
      <c r="P703" s="12">
        <f>ROUND(Table1[[#This Row],[pledged]]/Table1[[#This Row],[goal]],2)</f>
        <v>0.27</v>
      </c>
      <c r="Q703" s="14">
        <f>IFERROR(Table1[[#This Row],[pledged]]/Table1[[#This Row],[backers_count]],0)</f>
        <v>291.33333333333331</v>
      </c>
      <c r="R703" s="19">
        <f>(((J703/60)/60)/24)+DATE(1970,1,1)</f>
        <v>41813.662962962961</v>
      </c>
      <c r="S703" s="19">
        <f>(((I703/60)/60)/24)+DATE(1970,1,1)</f>
        <v>41843.662962962961</v>
      </c>
    </row>
    <row r="704" spans="1:19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1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8275</v>
      </c>
      <c r="O704" t="s">
        <v>8277</v>
      </c>
      <c r="P704" s="12">
        <f>ROUND(Table1[[#This Row],[pledged]]/Table1[[#This Row],[goal]],2)</f>
        <v>0.31</v>
      </c>
      <c r="Q704" s="14">
        <f>IFERROR(Table1[[#This Row],[pledged]]/Table1[[#This Row],[backers_count]],0)</f>
        <v>124.9191891891892</v>
      </c>
      <c r="R704" s="19">
        <f>(((J704/60)/60)/24)+DATE(1970,1,1)</f>
        <v>42668.726701388892</v>
      </c>
      <c r="S704" s="19">
        <f>(((I704/60)/60)/24)+DATE(1970,1,1)</f>
        <v>42698.768368055549</v>
      </c>
    </row>
    <row r="705" spans="1:19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1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8275</v>
      </c>
      <c r="O705" t="s">
        <v>8277</v>
      </c>
      <c r="P705" s="12">
        <f>ROUND(Table1[[#This Row],[pledged]]/Table1[[#This Row],[goal]],2)</f>
        <v>0.06</v>
      </c>
      <c r="Q705" s="14">
        <f>IFERROR(Table1[[#This Row],[pledged]]/Table1[[#This Row],[backers_count]],0)</f>
        <v>119.57142857142857</v>
      </c>
      <c r="R705" s="19">
        <f>(((J705/60)/60)/24)+DATE(1970,1,1)</f>
        <v>42711.950798611113</v>
      </c>
      <c r="S705" s="19">
        <f>(((I705/60)/60)/24)+DATE(1970,1,1)</f>
        <v>42766.98055555555</v>
      </c>
    </row>
    <row r="706" spans="1:19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1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8275</v>
      </c>
      <c r="O706" t="s">
        <v>8277</v>
      </c>
      <c r="P706" s="12">
        <f>ROUND(Table1[[#This Row],[pledged]]/Table1[[#This Row],[goal]],2)</f>
        <v>0.01</v>
      </c>
      <c r="Q706" s="14">
        <f>IFERROR(Table1[[#This Row],[pledged]]/Table1[[#This Row],[backers_count]],0)</f>
        <v>120.25</v>
      </c>
      <c r="R706" s="19">
        <f>(((J706/60)/60)/24)+DATE(1970,1,1)</f>
        <v>42726.192916666667</v>
      </c>
      <c r="S706" s="19">
        <f>(((I706/60)/60)/24)+DATE(1970,1,1)</f>
        <v>42786.192916666667</v>
      </c>
    </row>
    <row r="707" spans="1:19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1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8275</v>
      </c>
      <c r="O707" t="s">
        <v>8277</v>
      </c>
      <c r="P707" s="12">
        <f>ROUND(Table1[[#This Row],[pledged]]/Table1[[#This Row],[goal]],2)</f>
        <v>0.01</v>
      </c>
      <c r="Q707" s="14">
        <f>IFERROR(Table1[[#This Row],[pledged]]/Table1[[#This Row],[backers_count]],0)</f>
        <v>195.4</v>
      </c>
      <c r="R707" s="19">
        <f>(((J707/60)/60)/24)+DATE(1970,1,1)</f>
        <v>42726.491643518515</v>
      </c>
      <c r="S707" s="19">
        <f>(((I707/60)/60)/24)+DATE(1970,1,1)</f>
        <v>42756.491643518515</v>
      </c>
    </row>
    <row r="708" spans="1:19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1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8275</v>
      </c>
      <c r="O708" t="s">
        <v>8277</v>
      </c>
      <c r="P708" s="12">
        <f>ROUND(Table1[[#This Row],[pledged]]/Table1[[#This Row],[goal]],2)</f>
        <v>0</v>
      </c>
      <c r="Q708" s="14">
        <f>IFERROR(Table1[[#This Row],[pledged]]/Table1[[#This Row],[backers_count]],0)</f>
        <v>0</v>
      </c>
      <c r="R708" s="19">
        <f>(((J708/60)/60)/24)+DATE(1970,1,1)</f>
        <v>42676.995173611111</v>
      </c>
      <c r="S708" s="19">
        <f>(((I708/60)/60)/24)+DATE(1970,1,1)</f>
        <v>42718.777083333334</v>
      </c>
    </row>
    <row r="709" spans="1:19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1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8275</v>
      </c>
      <c r="O709" t="s">
        <v>8277</v>
      </c>
      <c r="P709" s="12">
        <f>ROUND(Table1[[#This Row],[pledged]]/Table1[[#This Row],[goal]],2)</f>
        <v>0.79</v>
      </c>
      <c r="Q709" s="14">
        <f>IFERROR(Table1[[#This Row],[pledged]]/Table1[[#This Row],[backers_count]],0)</f>
        <v>117.69868421052631</v>
      </c>
      <c r="R709" s="19">
        <f>(((J709/60)/60)/24)+DATE(1970,1,1)</f>
        <v>42696.663506944446</v>
      </c>
      <c r="S709" s="19">
        <f>(((I709/60)/60)/24)+DATE(1970,1,1)</f>
        <v>42736.663506944446</v>
      </c>
    </row>
    <row r="710" spans="1:19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1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8275</v>
      </c>
      <c r="O710" t="s">
        <v>8277</v>
      </c>
      <c r="P710" s="12">
        <f>ROUND(Table1[[#This Row],[pledged]]/Table1[[#This Row],[goal]],2)</f>
        <v>0.22</v>
      </c>
      <c r="Q710" s="14">
        <f>IFERROR(Table1[[#This Row],[pledged]]/Table1[[#This Row],[backers_count]],0)</f>
        <v>23.948509485094849</v>
      </c>
      <c r="R710" s="19">
        <f>(((J710/60)/60)/24)+DATE(1970,1,1)</f>
        <v>41835.581018518518</v>
      </c>
      <c r="S710" s="19">
        <f>(((I710/60)/60)/24)+DATE(1970,1,1)</f>
        <v>41895.581018518518</v>
      </c>
    </row>
    <row r="711" spans="1:19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1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8275</v>
      </c>
      <c r="O711" t="s">
        <v>8277</v>
      </c>
      <c r="P711" s="12">
        <f>ROUND(Table1[[#This Row],[pledged]]/Table1[[#This Row],[goal]],2)</f>
        <v>0</v>
      </c>
      <c r="Q711" s="14">
        <f>IFERROR(Table1[[#This Row],[pledged]]/Table1[[#This Row],[backers_count]],0)</f>
        <v>30.5</v>
      </c>
      <c r="R711" s="19">
        <f>(((J711/60)/60)/24)+DATE(1970,1,1)</f>
        <v>41948.041192129633</v>
      </c>
      <c r="S711" s="19">
        <f>(((I711/60)/60)/24)+DATE(1970,1,1)</f>
        <v>41978.041192129633</v>
      </c>
    </row>
    <row r="712" spans="1:19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1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8275</v>
      </c>
      <c r="O712" t="s">
        <v>8277</v>
      </c>
      <c r="P712" s="12">
        <f>ROUND(Table1[[#This Row],[pledged]]/Table1[[#This Row],[goal]],2)</f>
        <v>0</v>
      </c>
      <c r="Q712" s="14">
        <f>IFERROR(Table1[[#This Row],[pledged]]/Table1[[#This Row],[backers_count]],0)</f>
        <v>0</v>
      </c>
      <c r="R712" s="19">
        <f>(((J712/60)/60)/24)+DATE(1970,1,1)</f>
        <v>41837.984976851854</v>
      </c>
      <c r="S712" s="19">
        <f>(((I712/60)/60)/24)+DATE(1970,1,1)</f>
        <v>41871.030555555553</v>
      </c>
    </row>
    <row r="713" spans="1:19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1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8275</v>
      </c>
      <c r="O713" t="s">
        <v>8277</v>
      </c>
      <c r="P713" s="12">
        <f>ROUND(Table1[[#This Row],[pledged]]/Table1[[#This Row],[goal]],2)</f>
        <v>0.34</v>
      </c>
      <c r="Q713" s="14">
        <f>IFERROR(Table1[[#This Row],[pledged]]/Table1[[#This Row],[backers_count]],0)</f>
        <v>99.973372781065095</v>
      </c>
      <c r="R713" s="19">
        <f>(((J713/60)/60)/24)+DATE(1970,1,1)</f>
        <v>42678.459120370375</v>
      </c>
      <c r="S713" s="19">
        <f>(((I713/60)/60)/24)+DATE(1970,1,1)</f>
        <v>42718.500787037032</v>
      </c>
    </row>
    <row r="714" spans="1:19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8275</v>
      </c>
      <c r="O714" t="s">
        <v>8277</v>
      </c>
      <c r="P714" s="12">
        <f>ROUND(Table1[[#This Row],[pledged]]/Table1[[#This Row],[goal]],2)</f>
        <v>0</v>
      </c>
      <c r="Q714" s="14">
        <f>IFERROR(Table1[[#This Row],[pledged]]/Table1[[#This Row],[backers_count]],0)</f>
        <v>26.25</v>
      </c>
      <c r="R714" s="19">
        <f>(((J714/60)/60)/24)+DATE(1970,1,1)</f>
        <v>42384.680925925932</v>
      </c>
      <c r="S714" s="19">
        <f>(((I714/60)/60)/24)+DATE(1970,1,1)</f>
        <v>42414.680925925932</v>
      </c>
    </row>
    <row r="715" spans="1:19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1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8275</v>
      </c>
      <c r="O715" t="s">
        <v>8277</v>
      </c>
      <c r="P715" s="12">
        <f>ROUND(Table1[[#This Row],[pledged]]/Table1[[#This Row],[goal]],2)</f>
        <v>0.01</v>
      </c>
      <c r="Q715" s="14">
        <f>IFERROR(Table1[[#This Row],[pledged]]/Table1[[#This Row],[backers_count]],0)</f>
        <v>199</v>
      </c>
      <c r="R715" s="19">
        <f>(((J715/60)/60)/24)+DATE(1970,1,1)</f>
        <v>42496.529305555552</v>
      </c>
      <c r="S715" s="19">
        <f>(((I715/60)/60)/24)+DATE(1970,1,1)</f>
        <v>42526.529305555552</v>
      </c>
    </row>
    <row r="716" spans="1:19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1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8275</v>
      </c>
      <c r="O716" t="s">
        <v>8277</v>
      </c>
      <c r="P716" s="12">
        <f>ROUND(Table1[[#This Row],[pledged]]/Table1[[#This Row],[goal]],2)</f>
        <v>0.15</v>
      </c>
      <c r="Q716" s="14">
        <f>IFERROR(Table1[[#This Row],[pledged]]/Table1[[#This Row],[backers_count]],0)</f>
        <v>80.321428571428569</v>
      </c>
      <c r="R716" s="19">
        <f>(((J716/60)/60)/24)+DATE(1970,1,1)</f>
        <v>42734.787986111114</v>
      </c>
      <c r="S716" s="19">
        <f>(((I716/60)/60)/24)+DATE(1970,1,1)</f>
        <v>42794.787986111114</v>
      </c>
    </row>
    <row r="717" spans="1:19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1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8275</v>
      </c>
      <c r="O717" t="s">
        <v>8277</v>
      </c>
      <c r="P717" s="12">
        <f>ROUND(Table1[[#This Row],[pledged]]/Table1[[#This Row],[goal]],2)</f>
        <v>0.05</v>
      </c>
      <c r="Q717" s="14">
        <f>IFERROR(Table1[[#This Row],[pledged]]/Table1[[#This Row],[backers_count]],0)</f>
        <v>115.75</v>
      </c>
      <c r="R717" s="19">
        <f>(((J717/60)/60)/24)+DATE(1970,1,1)</f>
        <v>42273.090740740736</v>
      </c>
      <c r="S717" s="19">
        <f>(((I717/60)/60)/24)+DATE(1970,1,1)</f>
        <v>42313.132407407407</v>
      </c>
    </row>
    <row r="718" spans="1:19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1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8275</v>
      </c>
      <c r="O718" t="s">
        <v>8277</v>
      </c>
      <c r="P718" s="12">
        <f>ROUND(Table1[[#This Row],[pledged]]/Table1[[#This Row],[goal]],2)</f>
        <v>0.1</v>
      </c>
      <c r="Q718" s="14">
        <f>IFERROR(Table1[[#This Row],[pledged]]/Table1[[#This Row],[backers_count]],0)</f>
        <v>44.6875</v>
      </c>
      <c r="R718" s="19">
        <f>(((J718/60)/60)/24)+DATE(1970,1,1)</f>
        <v>41940.658645833333</v>
      </c>
      <c r="S718" s="19">
        <f>(((I718/60)/60)/24)+DATE(1970,1,1)</f>
        <v>41974</v>
      </c>
    </row>
    <row r="719" spans="1:19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1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8275</v>
      </c>
      <c r="O719" t="s">
        <v>8277</v>
      </c>
      <c r="P719" s="12">
        <f>ROUND(Table1[[#This Row],[pledged]]/Table1[[#This Row],[goal]],2)</f>
        <v>0</v>
      </c>
      <c r="Q719" s="14">
        <f>IFERROR(Table1[[#This Row],[pledged]]/Table1[[#This Row],[backers_count]],0)</f>
        <v>76.25</v>
      </c>
      <c r="R719" s="19">
        <f>(((J719/60)/60)/24)+DATE(1970,1,1)</f>
        <v>41857.854189814818</v>
      </c>
      <c r="S719" s="19">
        <f>(((I719/60)/60)/24)+DATE(1970,1,1)</f>
        <v>41887.854189814818</v>
      </c>
    </row>
    <row r="720" spans="1:19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1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8275</v>
      </c>
      <c r="O720" t="s">
        <v>8277</v>
      </c>
      <c r="P720" s="12">
        <f>ROUND(Table1[[#This Row],[pledged]]/Table1[[#This Row],[goal]],2)</f>
        <v>0.01</v>
      </c>
      <c r="Q720" s="14">
        <f>IFERROR(Table1[[#This Row],[pledged]]/Table1[[#This Row],[backers_count]],0)</f>
        <v>22.5</v>
      </c>
      <c r="R720" s="19">
        <f>(((J720/60)/60)/24)+DATE(1970,1,1)</f>
        <v>42752.845451388886</v>
      </c>
      <c r="S720" s="19">
        <f>(((I720/60)/60)/24)+DATE(1970,1,1)</f>
        <v>42784.249305555553</v>
      </c>
    </row>
    <row r="721" spans="1:19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1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8275</v>
      </c>
      <c r="O721" t="s">
        <v>8277</v>
      </c>
      <c r="P721" s="12">
        <f>ROUND(Table1[[#This Row],[pledged]]/Table1[[#This Row],[goal]],2)</f>
        <v>0.01</v>
      </c>
      <c r="Q721" s="14">
        <f>IFERROR(Table1[[#This Row],[pledged]]/Table1[[#This Row],[backers_count]],0)</f>
        <v>19.399999999999999</v>
      </c>
      <c r="R721" s="19">
        <f>(((J721/60)/60)/24)+DATE(1970,1,1)</f>
        <v>42409.040231481486</v>
      </c>
      <c r="S721" s="19">
        <f>(((I721/60)/60)/24)+DATE(1970,1,1)</f>
        <v>42423.040231481486</v>
      </c>
    </row>
    <row r="722" spans="1:19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1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8278</v>
      </c>
      <c r="O722" t="s">
        <v>8279</v>
      </c>
      <c r="P722" s="12">
        <f>ROUND(Table1[[#This Row],[pledged]]/Table1[[#This Row],[goal]],2)</f>
        <v>1.44</v>
      </c>
      <c r="Q722" s="14">
        <f>IFERROR(Table1[[#This Row],[pledged]]/Table1[[#This Row],[backers_count]],0)</f>
        <v>66.707317073170728</v>
      </c>
      <c r="R722" s="19">
        <f>(((J722/60)/60)/24)+DATE(1970,1,1)</f>
        <v>40909.649201388893</v>
      </c>
      <c r="S722" s="19">
        <f>(((I722/60)/60)/24)+DATE(1970,1,1)</f>
        <v>40937.649201388893</v>
      </c>
    </row>
    <row r="723" spans="1:19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1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8278</v>
      </c>
      <c r="O723" t="s">
        <v>8279</v>
      </c>
      <c r="P723" s="12">
        <f>ROUND(Table1[[#This Row],[pledged]]/Table1[[#This Row],[goal]],2)</f>
        <v>1.22</v>
      </c>
      <c r="Q723" s="14">
        <f>IFERROR(Table1[[#This Row],[pledged]]/Table1[[#This Row],[backers_count]],0)</f>
        <v>84.142857142857139</v>
      </c>
      <c r="R723" s="19">
        <f>(((J723/60)/60)/24)+DATE(1970,1,1)</f>
        <v>41807.571840277778</v>
      </c>
      <c r="S723" s="19">
        <f>(((I723/60)/60)/24)+DATE(1970,1,1)</f>
        <v>41852.571840277778</v>
      </c>
    </row>
    <row r="724" spans="1:19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1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8278</v>
      </c>
      <c r="O724" t="s">
        <v>8279</v>
      </c>
      <c r="P724" s="12">
        <f>ROUND(Table1[[#This Row],[pledged]]/Table1[[#This Row],[goal]],2)</f>
        <v>1.32</v>
      </c>
      <c r="Q724" s="14">
        <f>IFERROR(Table1[[#This Row],[pledged]]/Table1[[#This Row],[backers_count]],0)</f>
        <v>215.72549019607843</v>
      </c>
      <c r="R724" s="19">
        <f>(((J724/60)/60)/24)+DATE(1970,1,1)</f>
        <v>40977.805300925924</v>
      </c>
      <c r="S724" s="19">
        <f>(((I724/60)/60)/24)+DATE(1970,1,1)</f>
        <v>41007.76363425926</v>
      </c>
    </row>
    <row r="725" spans="1:19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1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8278</v>
      </c>
      <c r="O725" t="s">
        <v>8279</v>
      </c>
      <c r="P725" s="12">
        <f>ROUND(Table1[[#This Row],[pledged]]/Table1[[#This Row],[goal]],2)</f>
        <v>1.0900000000000001</v>
      </c>
      <c r="Q725" s="14">
        <f>IFERROR(Table1[[#This Row],[pledged]]/Table1[[#This Row],[backers_count]],0)</f>
        <v>54.69</v>
      </c>
      <c r="R725" s="19">
        <f>(((J725/60)/60)/24)+DATE(1970,1,1)</f>
        <v>42184.816539351858</v>
      </c>
      <c r="S725" s="19">
        <f>(((I725/60)/60)/24)+DATE(1970,1,1)</f>
        <v>42215.165972222225</v>
      </c>
    </row>
    <row r="726" spans="1:19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1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8278</v>
      </c>
      <c r="O726" t="s">
        <v>8279</v>
      </c>
      <c r="P726" s="12">
        <f>ROUND(Table1[[#This Row],[pledged]]/Table1[[#This Row],[goal]],2)</f>
        <v>1.05</v>
      </c>
      <c r="Q726" s="14">
        <f>IFERROR(Table1[[#This Row],[pledged]]/Table1[[#This Row],[backers_count]],0)</f>
        <v>51.62944055944056</v>
      </c>
      <c r="R726" s="19">
        <f>(((J726/60)/60)/24)+DATE(1970,1,1)</f>
        <v>40694.638460648144</v>
      </c>
      <c r="S726" s="19">
        <f>(((I726/60)/60)/24)+DATE(1970,1,1)</f>
        <v>40724.638460648144</v>
      </c>
    </row>
    <row r="727" spans="1:19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1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8278</v>
      </c>
      <c r="O727" t="s">
        <v>8279</v>
      </c>
      <c r="P727" s="12">
        <f>ROUND(Table1[[#This Row],[pledged]]/Table1[[#This Row],[goal]],2)</f>
        <v>1</v>
      </c>
      <c r="Q727" s="14">
        <f>IFERROR(Table1[[#This Row],[pledged]]/Table1[[#This Row],[backers_count]],0)</f>
        <v>143.35714285714286</v>
      </c>
      <c r="R727" s="19">
        <f>(((J727/60)/60)/24)+DATE(1970,1,1)</f>
        <v>42321.626296296294</v>
      </c>
      <c r="S727" s="19">
        <f>(((I727/60)/60)/24)+DATE(1970,1,1)</f>
        <v>42351.626296296294</v>
      </c>
    </row>
    <row r="728" spans="1:19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1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8278</v>
      </c>
      <c r="O728" t="s">
        <v>8279</v>
      </c>
      <c r="P728" s="12">
        <f>ROUND(Table1[[#This Row],[pledged]]/Table1[[#This Row],[goal]],2)</f>
        <v>1.01</v>
      </c>
      <c r="Q728" s="14">
        <f>IFERROR(Table1[[#This Row],[pledged]]/Table1[[#This Row],[backers_count]],0)</f>
        <v>72.428571428571431</v>
      </c>
      <c r="R728" s="19">
        <f>(((J728/60)/60)/24)+DATE(1970,1,1)</f>
        <v>41346.042673611111</v>
      </c>
      <c r="S728" s="19">
        <f>(((I728/60)/60)/24)+DATE(1970,1,1)</f>
        <v>41376.042673611111</v>
      </c>
    </row>
    <row r="729" spans="1:19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1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8278</v>
      </c>
      <c r="O729" t="s">
        <v>8279</v>
      </c>
      <c r="P729" s="12">
        <f>ROUND(Table1[[#This Row],[pledged]]/Table1[[#This Row],[goal]],2)</f>
        <v>1.56</v>
      </c>
      <c r="Q729" s="14">
        <f>IFERROR(Table1[[#This Row],[pledged]]/Table1[[#This Row],[backers_count]],0)</f>
        <v>36.530201342281877</v>
      </c>
      <c r="R729" s="19">
        <f>(((J729/60)/60)/24)+DATE(1970,1,1)</f>
        <v>41247.020243055551</v>
      </c>
      <c r="S729" s="19">
        <f>(((I729/60)/60)/24)+DATE(1970,1,1)</f>
        <v>41288.888888888891</v>
      </c>
    </row>
    <row r="730" spans="1:19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1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8278</v>
      </c>
      <c r="O730" t="s">
        <v>8279</v>
      </c>
      <c r="P730" s="12">
        <f>ROUND(Table1[[#This Row],[pledged]]/Table1[[#This Row],[goal]],2)</f>
        <v>1.06</v>
      </c>
      <c r="Q730" s="14">
        <f>IFERROR(Table1[[#This Row],[pledged]]/Table1[[#This Row],[backers_count]],0)</f>
        <v>60.903461538461535</v>
      </c>
      <c r="R730" s="19">
        <f>(((J730/60)/60)/24)+DATE(1970,1,1)</f>
        <v>40731.837465277778</v>
      </c>
      <c r="S730" s="19">
        <f>(((I730/60)/60)/24)+DATE(1970,1,1)</f>
        <v>40776.837465277778</v>
      </c>
    </row>
    <row r="731" spans="1:19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1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8278</v>
      </c>
      <c r="O731" t="s">
        <v>8279</v>
      </c>
      <c r="P731" s="12">
        <f>ROUND(Table1[[#This Row],[pledged]]/Table1[[#This Row],[goal]],2)</f>
        <v>1.31</v>
      </c>
      <c r="Q731" s="14">
        <f>IFERROR(Table1[[#This Row],[pledged]]/Table1[[#This Row],[backers_count]],0)</f>
        <v>43.55</v>
      </c>
      <c r="R731" s="19">
        <f>(((J731/60)/60)/24)+DATE(1970,1,1)</f>
        <v>41111.185891203706</v>
      </c>
      <c r="S731" s="19">
        <f>(((I731/60)/60)/24)+DATE(1970,1,1)</f>
        <v>41171.185891203706</v>
      </c>
    </row>
    <row r="732" spans="1:19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1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8278</v>
      </c>
      <c r="O732" t="s">
        <v>8279</v>
      </c>
      <c r="P732" s="12">
        <f>ROUND(Table1[[#This Row],[pledged]]/Table1[[#This Row],[goal]],2)</f>
        <v>1.32</v>
      </c>
      <c r="Q732" s="14">
        <f>IFERROR(Table1[[#This Row],[pledged]]/Table1[[#This Row],[backers_count]],0)</f>
        <v>99.766037735849054</v>
      </c>
      <c r="R732" s="19">
        <f>(((J732/60)/60)/24)+DATE(1970,1,1)</f>
        <v>40854.745266203703</v>
      </c>
      <c r="S732" s="19">
        <f>(((I732/60)/60)/24)+DATE(1970,1,1)</f>
        <v>40884.745266203703</v>
      </c>
    </row>
    <row r="733" spans="1:19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1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8278</v>
      </c>
      <c r="O733" t="s">
        <v>8279</v>
      </c>
      <c r="P733" s="12">
        <f>ROUND(Table1[[#This Row],[pledged]]/Table1[[#This Row],[goal]],2)</f>
        <v>1.26</v>
      </c>
      <c r="Q733" s="14">
        <f>IFERROR(Table1[[#This Row],[pledged]]/Table1[[#This Row],[backers_count]],0)</f>
        <v>88.732394366197184</v>
      </c>
      <c r="R733" s="19">
        <f>(((J733/60)/60)/24)+DATE(1970,1,1)</f>
        <v>40879.795682870368</v>
      </c>
      <c r="S733" s="19">
        <f>(((I733/60)/60)/24)+DATE(1970,1,1)</f>
        <v>40930.25</v>
      </c>
    </row>
    <row r="734" spans="1:19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1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8278</v>
      </c>
      <c r="O734" t="s">
        <v>8279</v>
      </c>
      <c r="P734" s="12">
        <f>ROUND(Table1[[#This Row],[pledged]]/Table1[[#This Row],[goal]],2)</f>
        <v>1.6</v>
      </c>
      <c r="Q734" s="14">
        <f>IFERROR(Table1[[#This Row],[pledged]]/Table1[[#This Row],[backers_count]],0)</f>
        <v>4.9230769230769234</v>
      </c>
      <c r="R734" s="19">
        <f>(((J734/60)/60)/24)+DATE(1970,1,1)</f>
        <v>41486.424317129626</v>
      </c>
      <c r="S734" s="19">
        <f>(((I734/60)/60)/24)+DATE(1970,1,1)</f>
        <v>41546.424317129626</v>
      </c>
    </row>
    <row r="735" spans="1:19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1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8278</v>
      </c>
      <c r="O735" t="s">
        <v>8279</v>
      </c>
      <c r="P735" s="12">
        <f>ROUND(Table1[[#This Row],[pledged]]/Table1[[#This Row],[goal]],2)</f>
        <v>1.2</v>
      </c>
      <c r="Q735" s="14">
        <f>IFERROR(Table1[[#This Row],[pledged]]/Table1[[#This Row],[backers_count]],0)</f>
        <v>17.822485207100591</v>
      </c>
      <c r="R735" s="19">
        <f>(((J735/60)/60)/24)+DATE(1970,1,1)</f>
        <v>41598.420046296298</v>
      </c>
      <c r="S735" s="19">
        <f>(((I735/60)/60)/24)+DATE(1970,1,1)</f>
        <v>41628.420046296298</v>
      </c>
    </row>
    <row r="736" spans="1:19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1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8278</v>
      </c>
      <c r="O736" t="s">
        <v>8279</v>
      </c>
      <c r="P736" s="12">
        <f>ROUND(Table1[[#This Row],[pledged]]/Table1[[#This Row],[goal]],2)</f>
        <v>1.26</v>
      </c>
      <c r="Q736" s="14">
        <f>IFERROR(Table1[[#This Row],[pledged]]/Table1[[#This Row],[backers_count]],0)</f>
        <v>187.19298245614036</v>
      </c>
      <c r="R736" s="19">
        <f>(((J736/60)/60)/24)+DATE(1970,1,1)</f>
        <v>42102.164583333331</v>
      </c>
      <c r="S736" s="19">
        <f>(((I736/60)/60)/24)+DATE(1970,1,1)</f>
        <v>42133.208333333328</v>
      </c>
    </row>
    <row r="737" spans="1:19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1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8278</v>
      </c>
      <c r="O737" t="s">
        <v>8279</v>
      </c>
      <c r="P737" s="12">
        <f>ROUND(Table1[[#This Row],[pledged]]/Table1[[#This Row],[goal]],2)</f>
        <v>1.1399999999999999</v>
      </c>
      <c r="Q737" s="14">
        <f>IFERROR(Table1[[#This Row],[pledged]]/Table1[[#This Row],[backers_count]],0)</f>
        <v>234.80786026200875</v>
      </c>
      <c r="R737" s="19">
        <f>(((J737/60)/60)/24)+DATE(1970,1,1)</f>
        <v>41946.029467592591</v>
      </c>
      <c r="S737" s="19">
        <f>(((I737/60)/60)/24)+DATE(1970,1,1)</f>
        <v>41977.027083333334</v>
      </c>
    </row>
    <row r="738" spans="1:19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1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8278</v>
      </c>
      <c r="O738" t="s">
        <v>8279</v>
      </c>
      <c r="P738" s="12">
        <f>ROUND(Table1[[#This Row],[pledged]]/Table1[[#This Row],[goal]],2)</f>
        <v>3.15</v>
      </c>
      <c r="Q738" s="14">
        <f>IFERROR(Table1[[#This Row],[pledged]]/Table1[[#This Row],[backers_count]],0)</f>
        <v>105.04629629629629</v>
      </c>
      <c r="R738" s="19">
        <f>(((J738/60)/60)/24)+DATE(1970,1,1)</f>
        <v>41579.734259259261</v>
      </c>
      <c r="S738" s="19">
        <f>(((I738/60)/60)/24)+DATE(1970,1,1)</f>
        <v>41599.207638888889</v>
      </c>
    </row>
    <row r="739" spans="1:19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1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8278</v>
      </c>
      <c r="O739" t="s">
        <v>8279</v>
      </c>
      <c r="P739" s="12">
        <f>ROUND(Table1[[#This Row],[pledged]]/Table1[[#This Row],[goal]],2)</f>
        <v>1.22</v>
      </c>
      <c r="Q739" s="14">
        <f>IFERROR(Table1[[#This Row],[pledged]]/Table1[[#This Row],[backers_count]],0)</f>
        <v>56.666666666666664</v>
      </c>
      <c r="R739" s="19">
        <f>(((J739/60)/60)/24)+DATE(1970,1,1)</f>
        <v>41667.275312500002</v>
      </c>
      <c r="S739" s="19">
        <f>(((I739/60)/60)/24)+DATE(1970,1,1)</f>
        <v>41684.833333333336</v>
      </c>
    </row>
    <row r="740" spans="1:19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1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8278</v>
      </c>
      <c r="O740" t="s">
        <v>8279</v>
      </c>
      <c r="P740" s="12">
        <f>ROUND(Table1[[#This Row],[pledged]]/Table1[[#This Row],[goal]],2)</f>
        <v>1.07</v>
      </c>
      <c r="Q740" s="14">
        <f>IFERROR(Table1[[#This Row],[pledged]]/Table1[[#This Row],[backers_count]],0)</f>
        <v>39.048780487804876</v>
      </c>
      <c r="R740" s="19">
        <f>(((J740/60)/60)/24)+DATE(1970,1,1)</f>
        <v>41943.604097222218</v>
      </c>
      <c r="S740" s="19">
        <f>(((I740/60)/60)/24)+DATE(1970,1,1)</f>
        <v>41974.207638888889</v>
      </c>
    </row>
    <row r="741" spans="1:19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1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8278</v>
      </c>
      <c r="O741" t="s">
        <v>8279</v>
      </c>
      <c r="P741" s="12">
        <f>ROUND(Table1[[#This Row],[pledged]]/Table1[[#This Row],[goal]],2)</f>
        <v>1.58</v>
      </c>
      <c r="Q741" s="14">
        <f>IFERROR(Table1[[#This Row],[pledged]]/Table1[[#This Row],[backers_count]],0)</f>
        <v>68.345323741007192</v>
      </c>
      <c r="R741" s="19">
        <f>(((J741/60)/60)/24)+DATE(1970,1,1)</f>
        <v>41829.502650462964</v>
      </c>
      <c r="S741" s="19">
        <f>(((I741/60)/60)/24)+DATE(1970,1,1)</f>
        <v>41862.502650462964</v>
      </c>
    </row>
    <row r="742" spans="1:19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1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8278</v>
      </c>
      <c r="O742" t="s">
        <v>8279</v>
      </c>
      <c r="P742" s="12">
        <f>ROUND(Table1[[#This Row],[pledged]]/Table1[[#This Row],[goal]],2)</f>
        <v>1.07</v>
      </c>
      <c r="Q742" s="14">
        <f>IFERROR(Table1[[#This Row],[pledged]]/Table1[[#This Row],[backers_count]],0)</f>
        <v>169.57894736842104</v>
      </c>
      <c r="R742" s="19">
        <f>(((J742/60)/60)/24)+DATE(1970,1,1)</f>
        <v>42162.146782407406</v>
      </c>
      <c r="S742" s="19">
        <f>(((I742/60)/60)/24)+DATE(1970,1,1)</f>
        <v>42176.146782407406</v>
      </c>
    </row>
    <row r="743" spans="1:19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1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8278</v>
      </c>
      <c r="O743" t="s">
        <v>8279</v>
      </c>
      <c r="P743" s="12">
        <f>ROUND(Table1[[#This Row],[pledged]]/Table1[[#This Row],[goal]],2)</f>
        <v>1.02</v>
      </c>
      <c r="Q743" s="14">
        <f>IFERROR(Table1[[#This Row],[pledged]]/Table1[[#This Row],[backers_count]],0)</f>
        <v>141.42340425531913</v>
      </c>
      <c r="R743" s="19">
        <f>(((J743/60)/60)/24)+DATE(1970,1,1)</f>
        <v>41401.648217592592</v>
      </c>
      <c r="S743" s="19">
        <f>(((I743/60)/60)/24)+DATE(1970,1,1)</f>
        <v>41436.648217592592</v>
      </c>
    </row>
    <row r="744" spans="1:19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1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8278</v>
      </c>
      <c r="O744" t="s">
        <v>8279</v>
      </c>
      <c r="P744" s="12">
        <f>ROUND(Table1[[#This Row],[pledged]]/Table1[[#This Row],[goal]],2)</f>
        <v>1.1100000000000001</v>
      </c>
      <c r="Q744" s="14">
        <f>IFERROR(Table1[[#This Row],[pledged]]/Table1[[#This Row],[backers_count]],0)</f>
        <v>67.391304347826093</v>
      </c>
      <c r="R744" s="19">
        <f>(((J744/60)/60)/24)+DATE(1970,1,1)</f>
        <v>41689.917962962965</v>
      </c>
      <c r="S744" s="19">
        <f>(((I744/60)/60)/24)+DATE(1970,1,1)</f>
        <v>41719.876296296294</v>
      </c>
    </row>
    <row r="745" spans="1:19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1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8278</v>
      </c>
      <c r="O745" t="s">
        <v>8279</v>
      </c>
      <c r="P745" s="12">
        <f>ROUND(Table1[[#This Row],[pledged]]/Table1[[#This Row],[goal]],2)</f>
        <v>1.48</v>
      </c>
      <c r="Q745" s="14">
        <f>IFERROR(Table1[[#This Row],[pledged]]/Table1[[#This Row],[backers_count]],0)</f>
        <v>54.266666666666666</v>
      </c>
      <c r="R745" s="19">
        <f>(((J745/60)/60)/24)+DATE(1970,1,1)</f>
        <v>40990.709317129629</v>
      </c>
      <c r="S745" s="19">
        <f>(((I745/60)/60)/24)+DATE(1970,1,1)</f>
        <v>41015.875</v>
      </c>
    </row>
    <row r="746" spans="1:19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1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8278</v>
      </c>
      <c r="O746" t="s">
        <v>8279</v>
      </c>
      <c r="P746" s="12">
        <f>ROUND(Table1[[#This Row],[pledged]]/Table1[[#This Row],[goal]],2)</f>
        <v>1.02</v>
      </c>
      <c r="Q746" s="14">
        <f>IFERROR(Table1[[#This Row],[pledged]]/Table1[[#This Row],[backers_count]],0)</f>
        <v>82.516129032258064</v>
      </c>
      <c r="R746" s="19">
        <f>(((J746/60)/60)/24)+DATE(1970,1,1)</f>
        <v>41226.95721064815</v>
      </c>
      <c r="S746" s="19">
        <f>(((I746/60)/60)/24)+DATE(1970,1,1)</f>
        <v>41256.95721064815</v>
      </c>
    </row>
    <row r="747" spans="1:19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1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8278</v>
      </c>
      <c r="O747" t="s">
        <v>8279</v>
      </c>
      <c r="P747" s="12">
        <f>ROUND(Table1[[#This Row],[pledged]]/Table1[[#This Row],[goal]],2)</f>
        <v>1.79</v>
      </c>
      <c r="Q747" s="14">
        <f>IFERROR(Table1[[#This Row],[pledged]]/Table1[[#This Row],[backers_count]],0)</f>
        <v>53.729729729729726</v>
      </c>
      <c r="R747" s="19">
        <f>(((J747/60)/60)/24)+DATE(1970,1,1)</f>
        <v>41367.572280092594</v>
      </c>
      <c r="S747" s="19">
        <f>(((I747/60)/60)/24)+DATE(1970,1,1)</f>
        <v>41397.572280092594</v>
      </c>
    </row>
    <row r="748" spans="1:19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1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8278</v>
      </c>
      <c r="O748" t="s">
        <v>8279</v>
      </c>
      <c r="P748" s="12">
        <f>ROUND(Table1[[#This Row],[pledged]]/Table1[[#This Row],[goal]],2)</f>
        <v>1.1100000000000001</v>
      </c>
      <c r="Q748" s="14">
        <f>IFERROR(Table1[[#This Row],[pledged]]/Table1[[#This Row],[backers_count]],0)</f>
        <v>34.206185567010309</v>
      </c>
      <c r="R748" s="19">
        <f>(((J748/60)/60)/24)+DATE(1970,1,1)</f>
        <v>41157.042928240742</v>
      </c>
      <c r="S748" s="19">
        <f>(((I748/60)/60)/24)+DATE(1970,1,1)</f>
        <v>41175.165972222225</v>
      </c>
    </row>
    <row r="749" spans="1:19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1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8278</v>
      </c>
      <c r="O749" t="s">
        <v>8279</v>
      </c>
      <c r="P749" s="12">
        <f>ROUND(Table1[[#This Row],[pledged]]/Table1[[#This Row],[goal]],2)</f>
        <v>1</v>
      </c>
      <c r="Q749" s="14">
        <f>IFERROR(Table1[[#This Row],[pledged]]/Table1[[#This Row],[backers_count]],0)</f>
        <v>127.32727272727273</v>
      </c>
      <c r="R749" s="19">
        <f>(((J749/60)/60)/24)+DATE(1970,1,1)</f>
        <v>41988.548831018517</v>
      </c>
      <c r="S749" s="19">
        <f>(((I749/60)/60)/24)+DATE(1970,1,1)</f>
        <v>42019.454166666663</v>
      </c>
    </row>
    <row r="750" spans="1:19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1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8278</v>
      </c>
      <c r="O750" t="s">
        <v>8279</v>
      </c>
      <c r="P750" s="12">
        <f>ROUND(Table1[[#This Row],[pledged]]/Table1[[#This Row],[goal]],2)</f>
        <v>1</v>
      </c>
      <c r="Q750" s="14">
        <f>IFERROR(Table1[[#This Row],[pledged]]/Table1[[#This Row],[backers_count]],0)</f>
        <v>45.56818181818182</v>
      </c>
      <c r="R750" s="19">
        <f>(((J750/60)/60)/24)+DATE(1970,1,1)</f>
        <v>41831.846828703703</v>
      </c>
      <c r="S750" s="19">
        <f>(((I750/60)/60)/24)+DATE(1970,1,1)</f>
        <v>41861.846828703703</v>
      </c>
    </row>
    <row r="751" spans="1:19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1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8278</v>
      </c>
      <c r="O751" t="s">
        <v>8279</v>
      </c>
      <c r="P751" s="12">
        <f>ROUND(Table1[[#This Row],[pledged]]/Table1[[#This Row],[goal]],2)</f>
        <v>1.06</v>
      </c>
      <c r="Q751" s="14">
        <f>IFERROR(Table1[[#This Row],[pledged]]/Table1[[#This Row],[backers_count]],0)</f>
        <v>95.963636363636368</v>
      </c>
      <c r="R751" s="19">
        <f>(((J751/60)/60)/24)+DATE(1970,1,1)</f>
        <v>42733.94131944445</v>
      </c>
      <c r="S751" s="19">
        <f>(((I751/60)/60)/24)+DATE(1970,1,1)</f>
        <v>42763.94131944445</v>
      </c>
    </row>
    <row r="752" spans="1:19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1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8278</v>
      </c>
      <c r="O752" t="s">
        <v>8279</v>
      </c>
      <c r="P752" s="12">
        <f>ROUND(Table1[[#This Row],[pledged]]/Table1[[#This Row],[goal]],2)</f>
        <v>1.03</v>
      </c>
      <c r="Q752" s="14">
        <f>IFERROR(Table1[[#This Row],[pledged]]/Table1[[#This Row],[backers_count]],0)</f>
        <v>77.271186440677965</v>
      </c>
      <c r="R752" s="19">
        <f>(((J752/60)/60)/24)+DATE(1970,1,1)</f>
        <v>41299.878148148149</v>
      </c>
      <c r="S752" s="19">
        <f>(((I752/60)/60)/24)+DATE(1970,1,1)</f>
        <v>41329.878148148149</v>
      </c>
    </row>
    <row r="753" spans="1:19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1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8278</v>
      </c>
      <c r="O753" t="s">
        <v>8279</v>
      </c>
      <c r="P753" s="12">
        <f>ROUND(Table1[[#This Row],[pledged]]/Table1[[#This Row],[goal]],2)</f>
        <v>1.19</v>
      </c>
      <c r="Q753" s="14">
        <f>IFERROR(Table1[[#This Row],[pledged]]/Table1[[#This Row],[backers_count]],0)</f>
        <v>57.338709677419352</v>
      </c>
      <c r="R753" s="19">
        <f>(((J753/60)/60)/24)+DATE(1970,1,1)</f>
        <v>40713.630497685182</v>
      </c>
      <c r="S753" s="19">
        <f>(((I753/60)/60)/24)+DATE(1970,1,1)</f>
        <v>40759.630497685182</v>
      </c>
    </row>
    <row r="754" spans="1:19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1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8278</v>
      </c>
      <c r="O754" t="s">
        <v>8279</v>
      </c>
      <c r="P754" s="12">
        <f>ROUND(Table1[[#This Row],[pledged]]/Table1[[#This Row],[goal]],2)</f>
        <v>1.1200000000000001</v>
      </c>
      <c r="Q754" s="14">
        <f>IFERROR(Table1[[#This Row],[pledged]]/Table1[[#This Row],[backers_count]],0)</f>
        <v>53.19047619047619</v>
      </c>
      <c r="R754" s="19">
        <f>(((J754/60)/60)/24)+DATE(1970,1,1)</f>
        <v>42639.421493055561</v>
      </c>
      <c r="S754" s="19">
        <f>(((I754/60)/60)/24)+DATE(1970,1,1)</f>
        <v>42659.458333333328</v>
      </c>
    </row>
    <row r="755" spans="1:19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1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8278</v>
      </c>
      <c r="O755" t="s">
        <v>8279</v>
      </c>
      <c r="P755" s="12">
        <f>ROUND(Table1[[#This Row],[pledged]]/Table1[[#This Row],[goal]],2)</f>
        <v>1.28</v>
      </c>
      <c r="Q755" s="14">
        <f>IFERROR(Table1[[#This Row],[pledged]]/Table1[[#This Row],[backers_count]],0)</f>
        <v>492.30769230769232</v>
      </c>
      <c r="R755" s="19">
        <f>(((J755/60)/60)/24)+DATE(1970,1,1)</f>
        <v>42019.590173611112</v>
      </c>
      <c r="S755" s="19">
        <f>(((I755/60)/60)/24)+DATE(1970,1,1)</f>
        <v>42049.590173611112</v>
      </c>
    </row>
    <row r="756" spans="1:19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1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8278</v>
      </c>
      <c r="O756" t="s">
        <v>8279</v>
      </c>
      <c r="P756" s="12">
        <f>ROUND(Table1[[#This Row],[pledged]]/Table1[[#This Row],[goal]],2)</f>
        <v>1.04</v>
      </c>
      <c r="Q756" s="14">
        <f>IFERROR(Table1[[#This Row],[pledged]]/Table1[[#This Row],[backers_count]],0)</f>
        <v>42.346938775510203</v>
      </c>
      <c r="R756" s="19">
        <f>(((J756/60)/60)/24)+DATE(1970,1,1)</f>
        <v>41249.749085648145</v>
      </c>
      <c r="S756" s="19">
        <f>(((I756/60)/60)/24)+DATE(1970,1,1)</f>
        <v>41279.749085648145</v>
      </c>
    </row>
    <row r="757" spans="1:19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1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8278</v>
      </c>
      <c r="O757" t="s">
        <v>8279</v>
      </c>
      <c r="P757" s="12">
        <f>ROUND(Table1[[#This Row],[pledged]]/Table1[[#This Row],[goal]],2)</f>
        <v>1.02</v>
      </c>
      <c r="Q757" s="14">
        <f>IFERROR(Table1[[#This Row],[pledged]]/Table1[[#This Row],[backers_count]],0)</f>
        <v>37.466029411764708</v>
      </c>
      <c r="R757" s="19">
        <f>(((J757/60)/60)/24)+DATE(1970,1,1)</f>
        <v>41383.605057870373</v>
      </c>
      <c r="S757" s="19">
        <f>(((I757/60)/60)/24)+DATE(1970,1,1)</f>
        <v>41414.02847222222</v>
      </c>
    </row>
    <row r="758" spans="1:19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1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8278</v>
      </c>
      <c r="O758" t="s">
        <v>8279</v>
      </c>
      <c r="P758" s="12">
        <f>ROUND(Table1[[#This Row],[pledged]]/Table1[[#This Row],[goal]],2)</f>
        <v>1.18</v>
      </c>
      <c r="Q758" s="14">
        <f>IFERROR(Table1[[#This Row],[pledged]]/Table1[[#This Row],[backers_count]],0)</f>
        <v>37.454545454545453</v>
      </c>
      <c r="R758" s="19">
        <f>(((J758/60)/60)/24)+DATE(1970,1,1)</f>
        <v>40590.766886574071</v>
      </c>
      <c r="S758" s="19">
        <f>(((I758/60)/60)/24)+DATE(1970,1,1)</f>
        <v>40651.725219907406</v>
      </c>
    </row>
    <row r="759" spans="1:19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1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8278</v>
      </c>
      <c r="O759" t="s">
        <v>8279</v>
      </c>
      <c r="P759" s="12">
        <f>ROUND(Table1[[#This Row],[pledged]]/Table1[[#This Row],[goal]],2)</f>
        <v>2.38</v>
      </c>
      <c r="Q759" s="14">
        <f>IFERROR(Table1[[#This Row],[pledged]]/Table1[[#This Row],[backers_count]],0)</f>
        <v>33.055555555555557</v>
      </c>
      <c r="R759" s="19">
        <f>(((J759/60)/60)/24)+DATE(1970,1,1)</f>
        <v>41235.054560185185</v>
      </c>
      <c r="S759" s="19">
        <f>(((I759/60)/60)/24)+DATE(1970,1,1)</f>
        <v>41249.054560185185</v>
      </c>
    </row>
    <row r="760" spans="1:19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1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8278</v>
      </c>
      <c r="O760" t="s">
        <v>8279</v>
      </c>
      <c r="P760" s="12">
        <f>ROUND(Table1[[#This Row],[pledged]]/Table1[[#This Row],[goal]],2)</f>
        <v>1.02</v>
      </c>
      <c r="Q760" s="14">
        <f>IFERROR(Table1[[#This Row],[pledged]]/Table1[[#This Row],[backers_count]],0)</f>
        <v>134.21052631578948</v>
      </c>
      <c r="R760" s="19">
        <f>(((J760/60)/60)/24)+DATE(1970,1,1)</f>
        <v>40429.836435185185</v>
      </c>
      <c r="S760" s="19">
        <f>(((I760/60)/60)/24)+DATE(1970,1,1)</f>
        <v>40459.836435185185</v>
      </c>
    </row>
    <row r="761" spans="1:19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1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8278</v>
      </c>
      <c r="O761" t="s">
        <v>8279</v>
      </c>
      <c r="P761" s="12">
        <f>ROUND(Table1[[#This Row],[pledged]]/Table1[[#This Row],[goal]],2)</f>
        <v>1.02</v>
      </c>
      <c r="Q761" s="14">
        <f>IFERROR(Table1[[#This Row],[pledged]]/Table1[[#This Row],[backers_count]],0)</f>
        <v>51.474747474747474</v>
      </c>
      <c r="R761" s="19">
        <f>(((J761/60)/60)/24)+DATE(1970,1,1)</f>
        <v>41789.330312500002</v>
      </c>
      <c r="S761" s="19">
        <f>(((I761/60)/60)/24)+DATE(1970,1,1)</f>
        <v>41829.330312500002</v>
      </c>
    </row>
    <row r="762" spans="1:19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1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8278</v>
      </c>
      <c r="O762" t="s">
        <v>8280</v>
      </c>
      <c r="P762" s="12">
        <f>ROUND(Table1[[#This Row],[pledged]]/Table1[[#This Row],[goal]],2)</f>
        <v>0</v>
      </c>
      <c r="Q762" s="14">
        <f>IFERROR(Table1[[#This Row],[pledged]]/Table1[[#This Row],[backers_count]],0)</f>
        <v>0</v>
      </c>
      <c r="R762" s="19">
        <f>(((J762/60)/60)/24)+DATE(1970,1,1)</f>
        <v>42670.764039351852</v>
      </c>
      <c r="S762" s="19">
        <f>(((I762/60)/60)/24)+DATE(1970,1,1)</f>
        <v>42700.805706018517</v>
      </c>
    </row>
    <row r="763" spans="1:19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1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8278</v>
      </c>
      <c r="O763" t="s">
        <v>8280</v>
      </c>
      <c r="P763" s="12">
        <f>ROUND(Table1[[#This Row],[pledged]]/Table1[[#This Row],[goal]],2)</f>
        <v>0.05</v>
      </c>
      <c r="Q763" s="14">
        <f>IFERROR(Table1[[#This Row],[pledged]]/Table1[[#This Row],[backers_count]],0)</f>
        <v>39.166666666666664</v>
      </c>
      <c r="R763" s="19">
        <f>(((J763/60)/60)/24)+DATE(1970,1,1)</f>
        <v>41642.751458333332</v>
      </c>
      <c r="S763" s="19">
        <f>(((I763/60)/60)/24)+DATE(1970,1,1)</f>
        <v>41672.751458333332</v>
      </c>
    </row>
    <row r="764" spans="1:19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1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8278</v>
      </c>
      <c r="O764" t="s">
        <v>8280</v>
      </c>
      <c r="P764" s="12">
        <f>ROUND(Table1[[#This Row],[pledged]]/Table1[[#This Row],[goal]],2)</f>
        <v>0</v>
      </c>
      <c r="Q764" s="14">
        <f>IFERROR(Table1[[#This Row],[pledged]]/Table1[[#This Row],[backers_count]],0)</f>
        <v>0</v>
      </c>
      <c r="R764" s="19">
        <f>(((J764/60)/60)/24)+DATE(1970,1,1)</f>
        <v>42690.858449074076</v>
      </c>
      <c r="S764" s="19">
        <f>(((I764/60)/60)/24)+DATE(1970,1,1)</f>
        <v>42708.25</v>
      </c>
    </row>
    <row r="765" spans="1:19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1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8278</v>
      </c>
      <c r="O765" t="s">
        <v>8280</v>
      </c>
      <c r="P765" s="12">
        <f>ROUND(Table1[[#This Row],[pledged]]/Table1[[#This Row],[goal]],2)</f>
        <v>0</v>
      </c>
      <c r="Q765" s="14">
        <f>IFERROR(Table1[[#This Row],[pledged]]/Table1[[#This Row],[backers_count]],0)</f>
        <v>5</v>
      </c>
      <c r="R765" s="19">
        <f>(((J765/60)/60)/24)+DATE(1970,1,1)</f>
        <v>41471.446851851848</v>
      </c>
      <c r="S765" s="19">
        <f>(((I765/60)/60)/24)+DATE(1970,1,1)</f>
        <v>41501.446851851848</v>
      </c>
    </row>
    <row r="766" spans="1:19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1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8278</v>
      </c>
      <c r="O766" t="s">
        <v>8280</v>
      </c>
      <c r="P766" s="12">
        <f>ROUND(Table1[[#This Row],[pledged]]/Table1[[#This Row],[goal]],2)</f>
        <v>0</v>
      </c>
      <c r="Q766" s="14">
        <f>IFERROR(Table1[[#This Row],[pledged]]/Table1[[#This Row],[backers_count]],0)</f>
        <v>0</v>
      </c>
      <c r="R766" s="19">
        <f>(((J766/60)/60)/24)+DATE(1970,1,1)</f>
        <v>42227.173159722224</v>
      </c>
      <c r="S766" s="19">
        <f>(((I766/60)/60)/24)+DATE(1970,1,1)</f>
        <v>42257.173159722224</v>
      </c>
    </row>
    <row r="767" spans="1:19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1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8278</v>
      </c>
      <c r="O767" t="s">
        <v>8280</v>
      </c>
      <c r="P767" s="12">
        <f>ROUND(Table1[[#This Row],[pledged]]/Table1[[#This Row],[goal]],2)</f>
        <v>0.36</v>
      </c>
      <c r="Q767" s="14">
        <f>IFERROR(Table1[[#This Row],[pledged]]/Table1[[#This Row],[backers_count]],0)</f>
        <v>57.295454545454547</v>
      </c>
      <c r="R767" s="19">
        <f>(((J767/60)/60)/24)+DATE(1970,1,1)</f>
        <v>41901.542638888888</v>
      </c>
      <c r="S767" s="19">
        <f>(((I767/60)/60)/24)+DATE(1970,1,1)</f>
        <v>41931.542638888888</v>
      </c>
    </row>
    <row r="768" spans="1:19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1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8278</v>
      </c>
      <c r="O768" t="s">
        <v>8280</v>
      </c>
      <c r="P768" s="12">
        <f>ROUND(Table1[[#This Row],[pledged]]/Table1[[#This Row],[goal]],2)</f>
        <v>0</v>
      </c>
      <c r="Q768" s="14">
        <f>IFERROR(Table1[[#This Row],[pledged]]/Table1[[#This Row],[backers_count]],0)</f>
        <v>0</v>
      </c>
      <c r="R768" s="19">
        <f>(((J768/60)/60)/24)+DATE(1970,1,1)</f>
        <v>42021.783368055556</v>
      </c>
      <c r="S768" s="19">
        <f>(((I768/60)/60)/24)+DATE(1970,1,1)</f>
        <v>42051.783368055556</v>
      </c>
    </row>
    <row r="769" spans="1:19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1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8278</v>
      </c>
      <c r="O769" t="s">
        <v>8280</v>
      </c>
      <c r="P769" s="12">
        <f>ROUND(Table1[[#This Row],[pledged]]/Table1[[#This Row],[goal]],2)</f>
        <v>0.04</v>
      </c>
      <c r="Q769" s="14">
        <f>IFERROR(Table1[[#This Row],[pledged]]/Table1[[#This Row],[backers_count]],0)</f>
        <v>59</v>
      </c>
      <c r="R769" s="19">
        <f>(((J769/60)/60)/24)+DATE(1970,1,1)</f>
        <v>42115.143634259264</v>
      </c>
      <c r="S769" s="19">
        <f>(((I769/60)/60)/24)+DATE(1970,1,1)</f>
        <v>42145.143634259264</v>
      </c>
    </row>
    <row r="770" spans="1:19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1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8278</v>
      </c>
      <c r="O770" t="s">
        <v>8280</v>
      </c>
      <c r="P770" s="12">
        <f>ROUND(Table1[[#This Row],[pledged]]/Table1[[#This Row],[goal]],2)</f>
        <v>0</v>
      </c>
      <c r="Q770" s="14">
        <f>IFERROR(Table1[[#This Row],[pledged]]/Table1[[#This Row],[backers_count]],0)</f>
        <v>0</v>
      </c>
      <c r="R770" s="19">
        <f>(((J770/60)/60)/24)+DATE(1970,1,1)</f>
        <v>41594.207060185188</v>
      </c>
      <c r="S770" s="19">
        <f>(((I770/60)/60)/24)+DATE(1970,1,1)</f>
        <v>41624.207060185188</v>
      </c>
    </row>
    <row r="771" spans="1:19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1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8278</v>
      </c>
      <c r="O771" t="s">
        <v>8280</v>
      </c>
      <c r="P771" s="12">
        <f>ROUND(Table1[[#This Row],[pledged]]/Table1[[#This Row],[goal]],2)</f>
        <v>0.41</v>
      </c>
      <c r="Q771" s="14">
        <f>IFERROR(Table1[[#This Row],[pledged]]/Table1[[#This Row],[backers_count]],0)</f>
        <v>31.846153846153847</v>
      </c>
      <c r="R771" s="19">
        <f>(((J771/60)/60)/24)+DATE(1970,1,1)</f>
        <v>41604.996458333335</v>
      </c>
      <c r="S771" s="19">
        <f>(((I771/60)/60)/24)+DATE(1970,1,1)</f>
        <v>41634.996458333335</v>
      </c>
    </row>
    <row r="772" spans="1:19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1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8278</v>
      </c>
      <c r="O772" t="s">
        <v>8280</v>
      </c>
      <c r="P772" s="12">
        <f>ROUND(Table1[[#This Row],[pledged]]/Table1[[#This Row],[goal]],2)</f>
        <v>0</v>
      </c>
      <c r="Q772" s="14">
        <f>IFERROR(Table1[[#This Row],[pledged]]/Table1[[#This Row],[backers_count]],0)</f>
        <v>0</v>
      </c>
      <c r="R772" s="19">
        <f>(((J772/60)/60)/24)+DATE(1970,1,1)</f>
        <v>41289.999641203707</v>
      </c>
      <c r="S772" s="19">
        <f>(((I772/60)/60)/24)+DATE(1970,1,1)</f>
        <v>41329.999641203707</v>
      </c>
    </row>
    <row r="773" spans="1:19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1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8278</v>
      </c>
      <c r="O773" t="s">
        <v>8280</v>
      </c>
      <c r="P773" s="12">
        <f>ROUND(Table1[[#This Row],[pledged]]/Table1[[#This Row],[goal]],2)</f>
        <v>0</v>
      </c>
      <c r="Q773" s="14">
        <f>IFERROR(Table1[[#This Row],[pledged]]/Table1[[#This Row],[backers_count]],0)</f>
        <v>10</v>
      </c>
      <c r="R773" s="19">
        <f>(((J773/60)/60)/24)+DATE(1970,1,1)</f>
        <v>42349.824097222227</v>
      </c>
      <c r="S773" s="19">
        <f>(((I773/60)/60)/24)+DATE(1970,1,1)</f>
        <v>42399.824097222227</v>
      </c>
    </row>
    <row r="774" spans="1:19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1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8278</v>
      </c>
      <c r="O774" t="s">
        <v>8280</v>
      </c>
      <c r="P774" s="12">
        <f>ROUND(Table1[[#This Row],[pledged]]/Table1[[#This Row],[goal]],2)</f>
        <v>0.03</v>
      </c>
      <c r="Q774" s="14">
        <f>IFERROR(Table1[[#This Row],[pledged]]/Table1[[#This Row],[backers_count]],0)</f>
        <v>50</v>
      </c>
      <c r="R774" s="19">
        <f>(((J774/60)/60)/24)+DATE(1970,1,1)</f>
        <v>40068.056932870371</v>
      </c>
      <c r="S774" s="19">
        <f>(((I774/60)/60)/24)+DATE(1970,1,1)</f>
        <v>40118.165972222225</v>
      </c>
    </row>
    <row r="775" spans="1:19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1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8278</v>
      </c>
      <c r="O775" t="s">
        <v>8280</v>
      </c>
      <c r="P775" s="12">
        <f>ROUND(Table1[[#This Row],[pledged]]/Table1[[#This Row],[goal]],2)</f>
        <v>0.01</v>
      </c>
      <c r="Q775" s="14">
        <f>IFERROR(Table1[[#This Row],[pledged]]/Table1[[#This Row],[backers_count]],0)</f>
        <v>16</v>
      </c>
      <c r="R775" s="19">
        <f>(((J775/60)/60)/24)+DATE(1970,1,1)</f>
        <v>42100.735937499994</v>
      </c>
      <c r="S775" s="19">
        <f>(((I775/60)/60)/24)+DATE(1970,1,1)</f>
        <v>42134.959027777775</v>
      </c>
    </row>
    <row r="776" spans="1:19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1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8278</v>
      </c>
      <c r="O776" t="s">
        <v>8280</v>
      </c>
      <c r="P776" s="12">
        <f>ROUND(Table1[[#This Row],[pledged]]/Table1[[#This Row],[goal]],2)</f>
        <v>0.7</v>
      </c>
      <c r="Q776" s="14">
        <f>IFERROR(Table1[[#This Row],[pledged]]/Table1[[#This Row],[backers_count]],0)</f>
        <v>39</v>
      </c>
      <c r="R776" s="19">
        <f>(((J776/60)/60)/24)+DATE(1970,1,1)</f>
        <v>41663.780300925922</v>
      </c>
      <c r="S776" s="19">
        <f>(((I776/60)/60)/24)+DATE(1970,1,1)</f>
        <v>41693.780300925922</v>
      </c>
    </row>
    <row r="777" spans="1:19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1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8278</v>
      </c>
      <c r="O777" t="s">
        <v>8280</v>
      </c>
      <c r="P777" s="12">
        <f>ROUND(Table1[[#This Row],[pledged]]/Table1[[#This Row],[goal]],2)</f>
        <v>0.02</v>
      </c>
      <c r="Q777" s="14">
        <f>IFERROR(Table1[[#This Row],[pledged]]/Table1[[#This Row],[backers_count]],0)</f>
        <v>34</v>
      </c>
      <c r="R777" s="19">
        <f>(((J777/60)/60)/24)+DATE(1970,1,1)</f>
        <v>40863.060127314813</v>
      </c>
      <c r="S777" s="19">
        <f>(((I777/60)/60)/24)+DATE(1970,1,1)</f>
        <v>40893.060127314813</v>
      </c>
    </row>
    <row r="778" spans="1:19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1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8278</v>
      </c>
      <c r="O778" t="s">
        <v>8280</v>
      </c>
      <c r="P778" s="12">
        <f>ROUND(Table1[[#This Row],[pledged]]/Table1[[#This Row],[goal]],2)</f>
        <v>0.51</v>
      </c>
      <c r="Q778" s="14">
        <f>IFERROR(Table1[[#This Row],[pledged]]/Table1[[#This Row],[backers_count]],0)</f>
        <v>63.122807017543863</v>
      </c>
      <c r="R778" s="19">
        <f>(((J778/60)/60)/24)+DATE(1970,1,1)</f>
        <v>42250.685706018514</v>
      </c>
      <c r="S778" s="19">
        <f>(((I778/60)/60)/24)+DATE(1970,1,1)</f>
        <v>42288.208333333328</v>
      </c>
    </row>
    <row r="779" spans="1:19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1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8278</v>
      </c>
      <c r="O779" t="s">
        <v>8280</v>
      </c>
      <c r="P779" s="12">
        <f>ROUND(Table1[[#This Row],[pledged]]/Table1[[#This Row],[goal]],2)</f>
        <v>0.01</v>
      </c>
      <c r="Q779" s="14">
        <f>IFERROR(Table1[[#This Row],[pledged]]/Table1[[#This Row],[backers_count]],0)</f>
        <v>7</v>
      </c>
      <c r="R779" s="19">
        <f>(((J779/60)/60)/24)+DATE(1970,1,1)</f>
        <v>41456.981215277774</v>
      </c>
      <c r="S779" s="19">
        <f>(((I779/60)/60)/24)+DATE(1970,1,1)</f>
        <v>41486.981215277774</v>
      </c>
    </row>
    <row r="780" spans="1:19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1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8278</v>
      </c>
      <c r="O780" t="s">
        <v>8280</v>
      </c>
      <c r="P780" s="12">
        <f>ROUND(Table1[[#This Row],[pledged]]/Table1[[#This Row],[goal]],2)</f>
        <v>0</v>
      </c>
      <c r="Q780" s="14">
        <f>IFERROR(Table1[[#This Row],[pledged]]/Table1[[#This Row],[backers_count]],0)</f>
        <v>2</v>
      </c>
      <c r="R780" s="19">
        <f>(((J780/60)/60)/24)+DATE(1970,1,1)</f>
        <v>41729.702314814815</v>
      </c>
      <c r="S780" s="19">
        <f>(((I780/60)/60)/24)+DATE(1970,1,1)</f>
        <v>41759.702314814815</v>
      </c>
    </row>
    <row r="781" spans="1:19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1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8278</v>
      </c>
      <c r="O781" t="s">
        <v>8280</v>
      </c>
      <c r="P781" s="12">
        <f>ROUND(Table1[[#This Row],[pledged]]/Table1[[#This Row],[goal]],2)</f>
        <v>0.03</v>
      </c>
      <c r="Q781" s="14">
        <f>IFERROR(Table1[[#This Row],[pledged]]/Table1[[#This Row],[backers_count]],0)</f>
        <v>66.666666666666671</v>
      </c>
      <c r="R781" s="19">
        <f>(((J781/60)/60)/24)+DATE(1970,1,1)</f>
        <v>40436.68408564815</v>
      </c>
      <c r="S781" s="19">
        <f>(((I781/60)/60)/24)+DATE(1970,1,1)</f>
        <v>40466.166666666664</v>
      </c>
    </row>
    <row r="782" spans="1:19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1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8281</v>
      </c>
      <c r="O782" t="s">
        <v>8282</v>
      </c>
      <c r="P782" s="12">
        <f>ROUND(Table1[[#This Row],[pledged]]/Table1[[#This Row],[goal]],2)</f>
        <v>1.04</v>
      </c>
      <c r="Q782" s="14">
        <f>IFERROR(Table1[[#This Row],[pledged]]/Table1[[#This Row],[backers_count]],0)</f>
        <v>38.518518518518519</v>
      </c>
      <c r="R782" s="19">
        <f>(((J782/60)/60)/24)+DATE(1970,1,1)</f>
        <v>40636.673900462964</v>
      </c>
      <c r="S782" s="19">
        <f>(((I782/60)/60)/24)+DATE(1970,1,1)</f>
        <v>40666.673900462964</v>
      </c>
    </row>
    <row r="783" spans="1:19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1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8281</v>
      </c>
      <c r="O783" t="s">
        <v>8282</v>
      </c>
      <c r="P783" s="12">
        <f>ROUND(Table1[[#This Row],[pledged]]/Table1[[#This Row],[goal]],2)</f>
        <v>1.33</v>
      </c>
      <c r="Q783" s="14">
        <f>IFERROR(Table1[[#This Row],[pledged]]/Table1[[#This Row],[backers_count]],0)</f>
        <v>42.609200000000001</v>
      </c>
      <c r="R783" s="19">
        <f>(((J783/60)/60)/24)+DATE(1970,1,1)</f>
        <v>41403.000856481485</v>
      </c>
      <c r="S783" s="19">
        <f>(((I783/60)/60)/24)+DATE(1970,1,1)</f>
        <v>41433.000856481485</v>
      </c>
    </row>
    <row r="784" spans="1:19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1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8281</v>
      </c>
      <c r="O784" t="s">
        <v>8282</v>
      </c>
      <c r="P784" s="12">
        <f>ROUND(Table1[[#This Row],[pledged]]/Table1[[#This Row],[goal]],2)</f>
        <v>1</v>
      </c>
      <c r="Q784" s="14">
        <f>IFERROR(Table1[[#This Row],[pledged]]/Table1[[#This Row],[backers_count]],0)</f>
        <v>50</v>
      </c>
      <c r="R784" s="19">
        <f>(((J784/60)/60)/24)+DATE(1970,1,1)</f>
        <v>41116.758125</v>
      </c>
      <c r="S784" s="19">
        <f>(((I784/60)/60)/24)+DATE(1970,1,1)</f>
        <v>41146.758125</v>
      </c>
    </row>
    <row r="785" spans="1:19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1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8281</v>
      </c>
      <c r="O785" t="s">
        <v>8282</v>
      </c>
      <c r="P785" s="12">
        <f>ROUND(Table1[[#This Row],[pledged]]/Table1[[#This Row],[goal]],2)</f>
        <v>1.48</v>
      </c>
      <c r="Q785" s="14">
        <f>IFERROR(Table1[[#This Row],[pledged]]/Table1[[#This Row],[backers_count]],0)</f>
        <v>63.485714285714288</v>
      </c>
      <c r="R785" s="19">
        <f>(((J785/60)/60)/24)+DATE(1970,1,1)</f>
        <v>40987.773715277777</v>
      </c>
      <c r="S785" s="19">
        <f>(((I785/60)/60)/24)+DATE(1970,1,1)</f>
        <v>41026.916666666664</v>
      </c>
    </row>
    <row r="786" spans="1:19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1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8281</v>
      </c>
      <c r="O786" t="s">
        <v>8282</v>
      </c>
      <c r="P786" s="12">
        <f>ROUND(Table1[[#This Row],[pledged]]/Table1[[#This Row],[goal]],2)</f>
        <v>1.03</v>
      </c>
      <c r="Q786" s="14">
        <f>IFERROR(Table1[[#This Row],[pledged]]/Table1[[#This Row],[backers_count]],0)</f>
        <v>102.5</v>
      </c>
      <c r="R786" s="19">
        <f>(((J786/60)/60)/24)+DATE(1970,1,1)</f>
        <v>41675.149525462963</v>
      </c>
      <c r="S786" s="19">
        <f>(((I786/60)/60)/24)+DATE(1970,1,1)</f>
        <v>41715.107858796298</v>
      </c>
    </row>
    <row r="787" spans="1:19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1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8281</v>
      </c>
      <c r="O787" t="s">
        <v>8282</v>
      </c>
      <c r="P787" s="12">
        <f>ROUND(Table1[[#This Row],[pledged]]/Table1[[#This Row],[goal]],2)</f>
        <v>1.81</v>
      </c>
      <c r="Q787" s="14">
        <f>IFERROR(Table1[[#This Row],[pledged]]/Table1[[#This Row],[backers_count]],0)</f>
        <v>31.142758620689655</v>
      </c>
      <c r="R787" s="19">
        <f>(((J787/60)/60)/24)+DATE(1970,1,1)</f>
        <v>41303.593923611108</v>
      </c>
      <c r="S787" s="19">
        <f>(((I787/60)/60)/24)+DATE(1970,1,1)</f>
        <v>41333.593923611108</v>
      </c>
    </row>
    <row r="788" spans="1:19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1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8281</v>
      </c>
      <c r="O788" t="s">
        <v>8282</v>
      </c>
      <c r="P788" s="12">
        <f>ROUND(Table1[[#This Row],[pledged]]/Table1[[#This Row],[goal]],2)</f>
        <v>1.43</v>
      </c>
      <c r="Q788" s="14">
        <f>IFERROR(Table1[[#This Row],[pledged]]/Table1[[#This Row],[backers_count]],0)</f>
        <v>162.27272727272728</v>
      </c>
      <c r="R788" s="19">
        <f>(((J788/60)/60)/24)+DATE(1970,1,1)</f>
        <v>40983.055949074071</v>
      </c>
      <c r="S788" s="19">
        <f>(((I788/60)/60)/24)+DATE(1970,1,1)</f>
        <v>41040.657638888886</v>
      </c>
    </row>
    <row r="789" spans="1:19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1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8281</v>
      </c>
      <c r="O789" t="s">
        <v>8282</v>
      </c>
      <c r="P789" s="12">
        <f>ROUND(Table1[[#This Row],[pledged]]/Table1[[#This Row],[goal]],2)</f>
        <v>1.1399999999999999</v>
      </c>
      <c r="Q789" s="14">
        <f>IFERROR(Table1[[#This Row],[pledged]]/Table1[[#This Row],[backers_count]],0)</f>
        <v>80.588235294117652</v>
      </c>
      <c r="R789" s="19">
        <f>(((J789/60)/60)/24)+DATE(1970,1,1)</f>
        <v>41549.627615740741</v>
      </c>
      <c r="S789" s="19">
        <f>(((I789/60)/60)/24)+DATE(1970,1,1)</f>
        <v>41579.627615740741</v>
      </c>
    </row>
    <row r="790" spans="1:19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1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8281</v>
      </c>
      <c r="O790" t="s">
        <v>8282</v>
      </c>
      <c r="P790" s="12">
        <f>ROUND(Table1[[#This Row],[pledged]]/Table1[[#This Row],[goal]],2)</f>
        <v>2.04</v>
      </c>
      <c r="Q790" s="14">
        <f>IFERROR(Table1[[#This Row],[pledged]]/Table1[[#This Row],[backers_count]],0)</f>
        <v>59.85441176470588</v>
      </c>
      <c r="R790" s="19">
        <f>(((J790/60)/60)/24)+DATE(1970,1,1)</f>
        <v>41059.006805555553</v>
      </c>
      <c r="S790" s="19">
        <f>(((I790/60)/60)/24)+DATE(1970,1,1)</f>
        <v>41097.165972222225</v>
      </c>
    </row>
    <row r="791" spans="1:19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1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8281</v>
      </c>
      <c r="O791" t="s">
        <v>8282</v>
      </c>
      <c r="P791" s="12">
        <f>ROUND(Table1[[#This Row],[pledged]]/Table1[[#This Row],[goal]],2)</f>
        <v>1.0900000000000001</v>
      </c>
      <c r="Q791" s="14">
        <f>IFERROR(Table1[[#This Row],[pledged]]/Table1[[#This Row],[backers_count]],0)</f>
        <v>132.85714285714286</v>
      </c>
      <c r="R791" s="19">
        <f>(((J791/60)/60)/24)+DATE(1970,1,1)</f>
        <v>41277.186111111114</v>
      </c>
      <c r="S791" s="19">
        <f>(((I791/60)/60)/24)+DATE(1970,1,1)</f>
        <v>41295.332638888889</v>
      </c>
    </row>
    <row r="792" spans="1:19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1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8281</v>
      </c>
      <c r="O792" t="s">
        <v>8282</v>
      </c>
      <c r="P792" s="12">
        <f>ROUND(Table1[[#This Row],[pledged]]/Table1[[#This Row],[goal]],2)</f>
        <v>1.44</v>
      </c>
      <c r="Q792" s="14">
        <f>IFERROR(Table1[[#This Row],[pledged]]/Table1[[#This Row],[backers_count]],0)</f>
        <v>92.547820512820508</v>
      </c>
      <c r="R792" s="19">
        <f>(((J792/60)/60)/24)+DATE(1970,1,1)</f>
        <v>41276.047905092593</v>
      </c>
      <c r="S792" s="19">
        <f>(((I792/60)/60)/24)+DATE(1970,1,1)</f>
        <v>41306.047905092593</v>
      </c>
    </row>
    <row r="793" spans="1:19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1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8281</v>
      </c>
      <c r="O793" t="s">
        <v>8282</v>
      </c>
      <c r="P793" s="12">
        <f>ROUND(Table1[[#This Row],[pledged]]/Table1[[#This Row],[goal]],2)</f>
        <v>1.04</v>
      </c>
      <c r="Q793" s="14">
        <f>IFERROR(Table1[[#This Row],[pledged]]/Table1[[#This Row],[backers_count]],0)</f>
        <v>60.859375</v>
      </c>
      <c r="R793" s="19">
        <f>(((J793/60)/60)/24)+DATE(1970,1,1)</f>
        <v>41557.780624999999</v>
      </c>
      <c r="S793" s="19">
        <f>(((I793/60)/60)/24)+DATE(1970,1,1)</f>
        <v>41591.249305555553</v>
      </c>
    </row>
    <row r="794" spans="1:19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1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8281</v>
      </c>
      <c r="O794" t="s">
        <v>8282</v>
      </c>
      <c r="P794" s="12">
        <f>ROUND(Table1[[#This Row],[pledged]]/Table1[[#This Row],[goal]],2)</f>
        <v>1</v>
      </c>
      <c r="Q794" s="14">
        <f>IFERROR(Table1[[#This Row],[pledged]]/Table1[[#This Row],[backers_count]],0)</f>
        <v>41.851833333333339</v>
      </c>
      <c r="R794" s="19">
        <f>(((J794/60)/60)/24)+DATE(1970,1,1)</f>
        <v>41555.873645833337</v>
      </c>
      <c r="S794" s="19">
        <f>(((I794/60)/60)/24)+DATE(1970,1,1)</f>
        <v>41585.915312500001</v>
      </c>
    </row>
    <row r="795" spans="1:19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1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8281</v>
      </c>
      <c r="O795" t="s">
        <v>8282</v>
      </c>
      <c r="P795" s="12">
        <f>ROUND(Table1[[#This Row],[pledged]]/Table1[[#This Row],[goal]],2)</f>
        <v>1.03</v>
      </c>
      <c r="Q795" s="14">
        <f>IFERROR(Table1[[#This Row],[pledged]]/Table1[[#This Row],[backers_count]],0)</f>
        <v>88.325937499999995</v>
      </c>
      <c r="R795" s="19">
        <f>(((J795/60)/60)/24)+DATE(1970,1,1)</f>
        <v>41442.741249999999</v>
      </c>
      <c r="S795" s="19">
        <f>(((I795/60)/60)/24)+DATE(1970,1,1)</f>
        <v>41458.207638888889</v>
      </c>
    </row>
    <row r="796" spans="1:19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1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8281</v>
      </c>
      <c r="O796" t="s">
        <v>8282</v>
      </c>
      <c r="P796" s="12">
        <f>ROUND(Table1[[#This Row],[pledged]]/Table1[[#This Row],[goal]],2)</f>
        <v>1.05</v>
      </c>
      <c r="Q796" s="14">
        <f>IFERROR(Table1[[#This Row],[pledged]]/Table1[[#This Row],[backers_count]],0)</f>
        <v>158.96226415094338</v>
      </c>
      <c r="R796" s="19">
        <f>(((J796/60)/60)/24)+DATE(1970,1,1)</f>
        <v>40736.115011574075</v>
      </c>
      <c r="S796" s="19">
        <f>(((I796/60)/60)/24)+DATE(1970,1,1)</f>
        <v>40791.712500000001</v>
      </c>
    </row>
    <row r="797" spans="1:19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1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8281</v>
      </c>
      <c r="O797" t="s">
        <v>8282</v>
      </c>
      <c r="P797" s="12">
        <f>ROUND(Table1[[#This Row],[pledged]]/Table1[[#This Row],[goal]],2)</f>
        <v>1.1200000000000001</v>
      </c>
      <c r="Q797" s="14">
        <f>IFERROR(Table1[[#This Row],[pledged]]/Table1[[#This Row],[backers_count]],0)</f>
        <v>85.054347826086953</v>
      </c>
      <c r="R797" s="19">
        <f>(((J797/60)/60)/24)+DATE(1970,1,1)</f>
        <v>40963.613032407404</v>
      </c>
      <c r="S797" s="19">
        <f>(((I797/60)/60)/24)+DATE(1970,1,1)</f>
        <v>41006.207638888889</v>
      </c>
    </row>
    <row r="798" spans="1:19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1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8281</v>
      </c>
      <c r="O798" t="s">
        <v>8282</v>
      </c>
      <c r="P798" s="12">
        <f>ROUND(Table1[[#This Row],[pledged]]/Table1[[#This Row],[goal]],2)</f>
        <v>1.01</v>
      </c>
      <c r="Q798" s="14">
        <f>IFERROR(Table1[[#This Row],[pledged]]/Table1[[#This Row],[backers_count]],0)</f>
        <v>112.61111111111111</v>
      </c>
      <c r="R798" s="19">
        <f>(((J798/60)/60)/24)+DATE(1970,1,1)</f>
        <v>41502.882928240739</v>
      </c>
      <c r="S798" s="19">
        <f>(((I798/60)/60)/24)+DATE(1970,1,1)</f>
        <v>41532.881944444445</v>
      </c>
    </row>
    <row r="799" spans="1:19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1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8281</v>
      </c>
      <c r="O799" t="s">
        <v>8282</v>
      </c>
      <c r="P799" s="12">
        <f>ROUND(Table1[[#This Row],[pledged]]/Table1[[#This Row],[goal]],2)</f>
        <v>1.08</v>
      </c>
      <c r="Q799" s="14">
        <f>IFERROR(Table1[[#This Row],[pledged]]/Table1[[#This Row],[backers_count]],0)</f>
        <v>45.436619718309856</v>
      </c>
      <c r="R799" s="19">
        <f>(((J799/60)/60)/24)+DATE(1970,1,1)</f>
        <v>40996.994074074071</v>
      </c>
      <c r="S799" s="19">
        <f>(((I799/60)/60)/24)+DATE(1970,1,1)</f>
        <v>41028.166666666664</v>
      </c>
    </row>
    <row r="800" spans="1:19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1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8281</v>
      </c>
      <c r="O800" t="s">
        <v>8282</v>
      </c>
      <c r="P800" s="12">
        <f>ROUND(Table1[[#This Row],[pledged]]/Table1[[#This Row],[goal]],2)</f>
        <v>1.1499999999999999</v>
      </c>
      <c r="Q800" s="14">
        <f>IFERROR(Table1[[#This Row],[pledged]]/Table1[[#This Row],[backers_count]],0)</f>
        <v>46.218390804597703</v>
      </c>
      <c r="R800" s="19">
        <f>(((J800/60)/60)/24)+DATE(1970,1,1)</f>
        <v>41882.590127314819</v>
      </c>
      <c r="S800" s="19">
        <f>(((I800/60)/60)/24)+DATE(1970,1,1)</f>
        <v>41912.590127314819</v>
      </c>
    </row>
    <row r="801" spans="1:19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1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8281</v>
      </c>
      <c r="O801" t="s">
        <v>8282</v>
      </c>
      <c r="P801" s="12">
        <f>ROUND(Table1[[#This Row],[pledged]]/Table1[[#This Row],[goal]],2)</f>
        <v>1</v>
      </c>
      <c r="Q801" s="14">
        <f>IFERROR(Table1[[#This Row],[pledged]]/Table1[[#This Row],[backers_count]],0)</f>
        <v>178.60714285714286</v>
      </c>
      <c r="R801" s="19">
        <f>(((J801/60)/60)/24)+DATE(1970,1,1)</f>
        <v>40996.667199074072</v>
      </c>
      <c r="S801" s="19">
        <f>(((I801/60)/60)/24)+DATE(1970,1,1)</f>
        <v>41026.667199074072</v>
      </c>
    </row>
    <row r="802" spans="1:19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1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8281</v>
      </c>
      <c r="O802" t="s">
        <v>8282</v>
      </c>
      <c r="P802" s="12">
        <f>ROUND(Table1[[#This Row],[pledged]]/Table1[[#This Row],[goal]],2)</f>
        <v>1.52</v>
      </c>
      <c r="Q802" s="14">
        <f>IFERROR(Table1[[#This Row],[pledged]]/Table1[[#This Row],[backers_count]],0)</f>
        <v>40.75</v>
      </c>
      <c r="R802" s="19">
        <f>(((J802/60)/60)/24)+DATE(1970,1,1)</f>
        <v>41863.433495370373</v>
      </c>
      <c r="S802" s="19">
        <f>(((I802/60)/60)/24)+DATE(1970,1,1)</f>
        <v>41893.433495370373</v>
      </c>
    </row>
    <row r="803" spans="1:19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1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8281</v>
      </c>
      <c r="O803" t="s">
        <v>8282</v>
      </c>
      <c r="P803" s="12">
        <f>ROUND(Table1[[#This Row],[pledged]]/Table1[[#This Row],[goal]],2)</f>
        <v>1.1200000000000001</v>
      </c>
      <c r="Q803" s="14">
        <f>IFERROR(Table1[[#This Row],[pledged]]/Table1[[#This Row],[backers_count]],0)</f>
        <v>43.733921568627444</v>
      </c>
      <c r="R803" s="19">
        <f>(((J803/60)/60)/24)+DATE(1970,1,1)</f>
        <v>40695.795370370368</v>
      </c>
      <c r="S803" s="19">
        <f>(((I803/60)/60)/24)+DATE(1970,1,1)</f>
        <v>40725.795370370368</v>
      </c>
    </row>
    <row r="804" spans="1:19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1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8281</v>
      </c>
      <c r="O804" t="s">
        <v>8282</v>
      </c>
      <c r="P804" s="12">
        <f>ROUND(Table1[[#This Row],[pledged]]/Table1[[#This Row],[goal]],2)</f>
        <v>1.01</v>
      </c>
      <c r="Q804" s="14">
        <f>IFERROR(Table1[[#This Row],[pledged]]/Table1[[#This Row],[backers_count]],0)</f>
        <v>81.066666666666663</v>
      </c>
      <c r="R804" s="19">
        <f>(((J804/60)/60)/24)+DATE(1970,1,1)</f>
        <v>41123.022268518522</v>
      </c>
      <c r="S804" s="19">
        <f>(((I804/60)/60)/24)+DATE(1970,1,1)</f>
        <v>41169.170138888891</v>
      </c>
    </row>
    <row r="805" spans="1:19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1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8281</v>
      </c>
      <c r="O805" t="s">
        <v>8282</v>
      </c>
      <c r="P805" s="12">
        <f>ROUND(Table1[[#This Row],[pledged]]/Table1[[#This Row],[goal]],2)</f>
        <v>1.23</v>
      </c>
      <c r="Q805" s="14">
        <f>IFERROR(Table1[[#This Row],[pledged]]/Table1[[#This Row],[backers_count]],0)</f>
        <v>74.60526315789474</v>
      </c>
      <c r="R805" s="19">
        <f>(((J805/60)/60)/24)+DATE(1970,1,1)</f>
        <v>40665.949976851851</v>
      </c>
      <c r="S805" s="19">
        <f>(((I805/60)/60)/24)+DATE(1970,1,1)</f>
        <v>40692.041666666664</v>
      </c>
    </row>
    <row r="806" spans="1:19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1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8281</v>
      </c>
      <c r="O806" t="s">
        <v>8282</v>
      </c>
      <c r="P806" s="12">
        <f>ROUND(Table1[[#This Row],[pledged]]/Table1[[#This Row],[goal]],2)</f>
        <v>1</v>
      </c>
      <c r="Q806" s="14">
        <f>IFERROR(Table1[[#This Row],[pledged]]/Table1[[#This Row],[backers_count]],0)</f>
        <v>305.55555555555554</v>
      </c>
      <c r="R806" s="19">
        <f>(((J806/60)/60)/24)+DATE(1970,1,1)</f>
        <v>40730.105625000004</v>
      </c>
      <c r="S806" s="19">
        <f>(((I806/60)/60)/24)+DATE(1970,1,1)</f>
        <v>40747.165972222225</v>
      </c>
    </row>
    <row r="807" spans="1:19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1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8281</v>
      </c>
      <c r="O807" t="s">
        <v>8282</v>
      </c>
      <c r="P807" s="12">
        <f>ROUND(Table1[[#This Row],[pledged]]/Table1[[#This Row],[goal]],2)</f>
        <v>1.05</v>
      </c>
      <c r="Q807" s="14">
        <f>IFERROR(Table1[[#This Row],[pledged]]/Table1[[#This Row],[backers_count]],0)</f>
        <v>58.333333333333336</v>
      </c>
      <c r="R807" s="19">
        <f>(((J807/60)/60)/24)+DATE(1970,1,1)</f>
        <v>40690.823055555556</v>
      </c>
      <c r="S807" s="19">
        <f>(((I807/60)/60)/24)+DATE(1970,1,1)</f>
        <v>40740.958333333336</v>
      </c>
    </row>
    <row r="808" spans="1:19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1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8281</v>
      </c>
      <c r="O808" t="s">
        <v>8282</v>
      </c>
      <c r="P808" s="12">
        <f>ROUND(Table1[[#This Row],[pledged]]/Table1[[#This Row],[goal]],2)</f>
        <v>1.04</v>
      </c>
      <c r="Q808" s="14">
        <f>IFERROR(Table1[[#This Row],[pledged]]/Table1[[#This Row],[backers_count]],0)</f>
        <v>117.67605633802818</v>
      </c>
      <c r="R808" s="19">
        <f>(((J808/60)/60)/24)+DATE(1970,1,1)</f>
        <v>40763.691423611112</v>
      </c>
      <c r="S808" s="19">
        <f>(((I808/60)/60)/24)+DATE(1970,1,1)</f>
        <v>40793.691423611112</v>
      </c>
    </row>
    <row r="809" spans="1:19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1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8281</v>
      </c>
      <c r="O809" t="s">
        <v>8282</v>
      </c>
      <c r="P809" s="12">
        <f>ROUND(Table1[[#This Row],[pledged]]/Table1[[#This Row],[goal]],2)</f>
        <v>1.05</v>
      </c>
      <c r="Q809" s="14">
        <f>IFERROR(Table1[[#This Row],[pledged]]/Table1[[#This Row],[backers_count]],0)</f>
        <v>73.771929824561397</v>
      </c>
      <c r="R809" s="19">
        <f>(((J809/60)/60)/24)+DATE(1970,1,1)</f>
        <v>42759.628599537042</v>
      </c>
      <c r="S809" s="19">
        <f>(((I809/60)/60)/24)+DATE(1970,1,1)</f>
        <v>42795.083333333328</v>
      </c>
    </row>
    <row r="810" spans="1:19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1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8281</v>
      </c>
      <c r="O810" t="s">
        <v>8282</v>
      </c>
      <c r="P810" s="12">
        <f>ROUND(Table1[[#This Row],[pledged]]/Table1[[#This Row],[goal]],2)</f>
        <v>1</v>
      </c>
      <c r="Q810" s="14">
        <f>IFERROR(Table1[[#This Row],[pledged]]/Table1[[#This Row],[backers_count]],0)</f>
        <v>104.65116279069767</v>
      </c>
      <c r="R810" s="19">
        <f>(((J810/60)/60)/24)+DATE(1970,1,1)</f>
        <v>41962.100532407407</v>
      </c>
      <c r="S810" s="19">
        <f>(((I810/60)/60)/24)+DATE(1970,1,1)</f>
        <v>41995.207638888889</v>
      </c>
    </row>
    <row r="811" spans="1:19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1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8281</v>
      </c>
      <c r="O811" t="s">
        <v>8282</v>
      </c>
      <c r="P811" s="12">
        <f>ROUND(Table1[[#This Row],[pledged]]/Table1[[#This Row],[goal]],2)</f>
        <v>1.04</v>
      </c>
      <c r="Q811" s="14">
        <f>IFERROR(Table1[[#This Row],[pledged]]/Table1[[#This Row],[backers_count]],0)</f>
        <v>79.82692307692308</v>
      </c>
      <c r="R811" s="19">
        <f>(((J811/60)/60)/24)+DATE(1970,1,1)</f>
        <v>41628.833680555559</v>
      </c>
      <c r="S811" s="19">
        <f>(((I811/60)/60)/24)+DATE(1970,1,1)</f>
        <v>41658.833680555559</v>
      </c>
    </row>
    <row r="812" spans="1:19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1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8281</v>
      </c>
      <c r="O812" t="s">
        <v>8282</v>
      </c>
      <c r="P812" s="12">
        <f>ROUND(Table1[[#This Row],[pledged]]/Table1[[#This Row],[goal]],2)</f>
        <v>1.05</v>
      </c>
      <c r="Q812" s="14">
        <f>IFERROR(Table1[[#This Row],[pledged]]/Table1[[#This Row],[backers_count]],0)</f>
        <v>58.333333333333336</v>
      </c>
      <c r="R812" s="19">
        <f>(((J812/60)/60)/24)+DATE(1970,1,1)</f>
        <v>41123.056273148148</v>
      </c>
      <c r="S812" s="19">
        <f>(((I812/60)/60)/24)+DATE(1970,1,1)</f>
        <v>41153.056273148148</v>
      </c>
    </row>
    <row r="813" spans="1:19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1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8281</v>
      </c>
      <c r="O813" t="s">
        <v>8282</v>
      </c>
      <c r="P813" s="12">
        <f>ROUND(Table1[[#This Row],[pledged]]/Table1[[#This Row],[goal]],2)</f>
        <v>1.04</v>
      </c>
      <c r="Q813" s="14">
        <f>IFERROR(Table1[[#This Row],[pledged]]/Table1[[#This Row],[backers_count]],0)</f>
        <v>86.666666666666671</v>
      </c>
      <c r="R813" s="19">
        <f>(((J813/60)/60)/24)+DATE(1970,1,1)</f>
        <v>41443.643541666665</v>
      </c>
      <c r="S813" s="19">
        <f>(((I813/60)/60)/24)+DATE(1970,1,1)</f>
        <v>41465.702777777777</v>
      </c>
    </row>
    <row r="814" spans="1:19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8281</v>
      </c>
      <c r="O814" t="s">
        <v>8282</v>
      </c>
      <c r="P814" s="12">
        <f>ROUND(Table1[[#This Row],[pledged]]/Table1[[#This Row],[goal]],2)</f>
        <v>1.52</v>
      </c>
      <c r="Q814" s="14">
        <f>IFERROR(Table1[[#This Row],[pledged]]/Table1[[#This Row],[backers_count]],0)</f>
        <v>27.606060606060606</v>
      </c>
      <c r="R814" s="19">
        <f>(((J814/60)/60)/24)+DATE(1970,1,1)</f>
        <v>41282.017962962964</v>
      </c>
      <c r="S814" s="19">
        <f>(((I814/60)/60)/24)+DATE(1970,1,1)</f>
        <v>41334.581944444442</v>
      </c>
    </row>
    <row r="815" spans="1:19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1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8281</v>
      </c>
      <c r="O815" t="s">
        <v>8282</v>
      </c>
      <c r="P815" s="12">
        <f>ROUND(Table1[[#This Row],[pledged]]/Table1[[#This Row],[goal]],2)</f>
        <v>1.6</v>
      </c>
      <c r="Q815" s="14">
        <f>IFERROR(Table1[[#This Row],[pledged]]/Table1[[#This Row],[backers_count]],0)</f>
        <v>24.999375000000001</v>
      </c>
      <c r="R815" s="19">
        <f>(((J815/60)/60)/24)+DATE(1970,1,1)</f>
        <v>41080.960243055553</v>
      </c>
      <c r="S815" s="19">
        <f>(((I815/60)/60)/24)+DATE(1970,1,1)</f>
        <v>41110.960243055553</v>
      </c>
    </row>
    <row r="816" spans="1:19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1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8281</v>
      </c>
      <c r="O816" t="s">
        <v>8282</v>
      </c>
      <c r="P816" s="12">
        <f>ROUND(Table1[[#This Row],[pledged]]/Table1[[#This Row],[goal]],2)</f>
        <v>1.27</v>
      </c>
      <c r="Q816" s="14">
        <f>IFERROR(Table1[[#This Row],[pledged]]/Table1[[#This Row],[backers_count]],0)</f>
        <v>45.464285714285715</v>
      </c>
      <c r="R816" s="19">
        <f>(((J816/60)/60)/24)+DATE(1970,1,1)</f>
        <v>40679.743067129632</v>
      </c>
      <c r="S816" s="19">
        <f>(((I816/60)/60)/24)+DATE(1970,1,1)</f>
        <v>40694.75277777778</v>
      </c>
    </row>
    <row r="817" spans="1:19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1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8281</v>
      </c>
      <c r="O817" t="s">
        <v>8282</v>
      </c>
      <c r="P817" s="12">
        <f>ROUND(Table1[[#This Row],[pledged]]/Table1[[#This Row],[goal]],2)</f>
        <v>1.07</v>
      </c>
      <c r="Q817" s="14">
        <f>IFERROR(Table1[[#This Row],[pledged]]/Table1[[#This Row],[backers_count]],0)</f>
        <v>99.534883720930239</v>
      </c>
      <c r="R817" s="19">
        <f>(((J817/60)/60)/24)+DATE(1970,1,1)</f>
        <v>41914.917858796296</v>
      </c>
      <c r="S817" s="19">
        <f>(((I817/60)/60)/24)+DATE(1970,1,1)</f>
        <v>41944.917858796296</v>
      </c>
    </row>
    <row r="818" spans="1:19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1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8281</v>
      </c>
      <c r="O818" t="s">
        <v>8282</v>
      </c>
      <c r="P818" s="12">
        <f>ROUND(Table1[[#This Row],[pledged]]/Table1[[#This Row],[goal]],2)</f>
        <v>1.1499999999999999</v>
      </c>
      <c r="Q818" s="14">
        <f>IFERROR(Table1[[#This Row],[pledged]]/Table1[[#This Row],[backers_count]],0)</f>
        <v>39.31</v>
      </c>
      <c r="R818" s="19">
        <f>(((J818/60)/60)/24)+DATE(1970,1,1)</f>
        <v>41341.870868055557</v>
      </c>
      <c r="S818" s="19">
        <f>(((I818/60)/60)/24)+DATE(1970,1,1)</f>
        <v>41373.270833333336</v>
      </c>
    </row>
    <row r="819" spans="1:19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1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8281</v>
      </c>
      <c r="O819" t="s">
        <v>8282</v>
      </c>
      <c r="P819" s="12">
        <f>ROUND(Table1[[#This Row],[pledged]]/Table1[[#This Row],[goal]],2)</f>
        <v>1.37</v>
      </c>
      <c r="Q819" s="14">
        <f>IFERROR(Table1[[#This Row],[pledged]]/Table1[[#This Row],[backers_count]],0)</f>
        <v>89.419999999999987</v>
      </c>
      <c r="R819" s="19">
        <f>(((J819/60)/60)/24)+DATE(1970,1,1)</f>
        <v>40925.599664351852</v>
      </c>
      <c r="S819" s="19">
        <f>(((I819/60)/60)/24)+DATE(1970,1,1)</f>
        <v>40979.207638888889</v>
      </c>
    </row>
    <row r="820" spans="1:19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1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8281</v>
      </c>
      <c r="O820" t="s">
        <v>8282</v>
      </c>
      <c r="P820" s="12">
        <f>ROUND(Table1[[#This Row],[pledged]]/Table1[[#This Row],[goal]],2)</f>
        <v>1.56</v>
      </c>
      <c r="Q820" s="14">
        <f>IFERROR(Table1[[#This Row],[pledged]]/Table1[[#This Row],[backers_count]],0)</f>
        <v>28.684210526315791</v>
      </c>
      <c r="R820" s="19">
        <f>(((J820/60)/60)/24)+DATE(1970,1,1)</f>
        <v>41120.882881944446</v>
      </c>
      <c r="S820" s="19">
        <f>(((I820/60)/60)/24)+DATE(1970,1,1)</f>
        <v>41128.709027777775</v>
      </c>
    </row>
    <row r="821" spans="1:19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1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8281</v>
      </c>
      <c r="O821" t="s">
        <v>8282</v>
      </c>
      <c r="P821" s="12">
        <f>ROUND(Table1[[#This Row],[pledged]]/Table1[[#This Row],[goal]],2)</f>
        <v>1.0900000000000001</v>
      </c>
      <c r="Q821" s="14">
        <f>IFERROR(Table1[[#This Row],[pledged]]/Table1[[#This Row],[backers_count]],0)</f>
        <v>31.071428571428573</v>
      </c>
      <c r="R821" s="19">
        <f>(((J821/60)/60)/24)+DATE(1970,1,1)</f>
        <v>41619.998310185183</v>
      </c>
      <c r="S821" s="19">
        <f>(((I821/60)/60)/24)+DATE(1970,1,1)</f>
        <v>41629.197222222225</v>
      </c>
    </row>
    <row r="822" spans="1:19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1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8281</v>
      </c>
      <c r="O822" t="s">
        <v>8282</v>
      </c>
      <c r="P822" s="12">
        <f>ROUND(Table1[[#This Row],[pledged]]/Table1[[#This Row],[goal]],2)</f>
        <v>1.34</v>
      </c>
      <c r="Q822" s="14">
        <f>IFERROR(Table1[[#This Row],[pledged]]/Table1[[#This Row],[backers_count]],0)</f>
        <v>70.55263157894737</v>
      </c>
      <c r="R822" s="19">
        <f>(((J822/60)/60)/24)+DATE(1970,1,1)</f>
        <v>41768.841921296298</v>
      </c>
      <c r="S822" s="19">
        <f>(((I822/60)/60)/24)+DATE(1970,1,1)</f>
        <v>41799.208333333336</v>
      </c>
    </row>
    <row r="823" spans="1:19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1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8281</v>
      </c>
      <c r="O823" t="s">
        <v>8282</v>
      </c>
      <c r="P823" s="12">
        <f>ROUND(Table1[[#This Row],[pledged]]/Table1[[#This Row],[goal]],2)</f>
        <v>1</v>
      </c>
      <c r="Q823" s="14">
        <f>IFERROR(Table1[[#This Row],[pledged]]/Table1[[#This Row],[backers_count]],0)</f>
        <v>224.12820512820514</v>
      </c>
      <c r="R823" s="19">
        <f>(((J823/60)/60)/24)+DATE(1970,1,1)</f>
        <v>42093.922048611115</v>
      </c>
      <c r="S823" s="19">
        <f>(((I823/60)/60)/24)+DATE(1970,1,1)</f>
        <v>42128.167361111111</v>
      </c>
    </row>
    <row r="824" spans="1:19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1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8281</v>
      </c>
      <c r="O824" t="s">
        <v>8282</v>
      </c>
      <c r="P824" s="12">
        <f>ROUND(Table1[[#This Row],[pledged]]/Table1[[#This Row],[goal]],2)</f>
        <v>1.19</v>
      </c>
      <c r="Q824" s="14">
        <f>IFERROR(Table1[[#This Row],[pledged]]/Table1[[#This Row],[backers_count]],0)</f>
        <v>51.811594202898547</v>
      </c>
      <c r="R824" s="19">
        <f>(((J824/60)/60)/24)+DATE(1970,1,1)</f>
        <v>41157.947337962964</v>
      </c>
      <c r="S824" s="19">
        <f>(((I824/60)/60)/24)+DATE(1970,1,1)</f>
        <v>41187.947337962964</v>
      </c>
    </row>
    <row r="825" spans="1:19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1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8281</v>
      </c>
      <c r="O825" t="s">
        <v>8282</v>
      </c>
      <c r="P825" s="12">
        <f>ROUND(Table1[[#This Row],[pledged]]/Table1[[#This Row],[goal]],2)</f>
        <v>1.8</v>
      </c>
      <c r="Q825" s="14">
        <f>IFERROR(Table1[[#This Row],[pledged]]/Table1[[#This Row],[backers_count]],0)</f>
        <v>43.515151515151516</v>
      </c>
      <c r="R825" s="19">
        <f>(((J825/60)/60)/24)+DATE(1970,1,1)</f>
        <v>42055.972824074073</v>
      </c>
      <c r="S825" s="19">
        <f>(((I825/60)/60)/24)+DATE(1970,1,1)</f>
        <v>42085.931157407409</v>
      </c>
    </row>
    <row r="826" spans="1:19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1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8281</v>
      </c>
      <c r="O826" t="s">
        <v>8282</v>
      </c>
      <c r="P826" s="12">
        <f>ROUND(Table1[[#This Row],[pledged]]/Table1[[#This Row],[goal]],2)</f>
        <v>1.34</v>
      </c>
      <c r="Q826" s="14">
        <f>IFERROR(Table1[[#This Row],[pledged]]/Table1[[#This Row],[backers_count]],0)</f>
        <v>39.816666666666663</v>
      </c>
      <c r="R826" s="19">
        <f>(((J826/60)/60)/24)+DATE(1970,1,1)</f>
        <v>40250.242106481484</v>
      </c>
      <c r="S826" s="19">
        <f>(((I826/60)/60)/24)+DATE(1970,1,1)</f>
        <v>40286.290972222225</v>
      </c>
    </row>
    <row r="827" spans="1:19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1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8281</v>
      </c>
      <c r="O827" t="s">
        <v>8282</v>
      </c>
      <c r="P827" s="12">
        <f>ROUND(Table1[[#This Row],[pledged]]/Table1[[#This Row],[goal]],2)</f>
        <v>1</v>
      </c>
      <c r="Q827" s="14">
        <f>IFERROR(Table1[[#This Row],[pledged]]/Table1[[#This Row],[backers_count]],0)</f>
        <v>126.8080808080808</v>
      </c>
      <c r="R827" s="19">
        <f>(((J827/60)/60)/24)+DATE(1970,1,1)</f>
        <v>41186.306527777779</v>
      </c>
      <c r="S827" s="19">
        <f>(((I827/60)/60)/24)+DATE(1970,1,1)</f>
        <v>41211.306527777779</v>
      </c>
    </row>
    <row r="828" spans="1:19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1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8281</v>
      </c>
      <c r="O828" t="s">
        <v>8282</v>
      </c>
      <c r="P828" s="12">
        <f>ROUND(Table1[[#This Row],[pledged]]/Table1[[#This Row],[goal]],2)</f>
        <v>1.01</v>
      </c>
      <c r="Q828" s="14">
        <f>IFERROR(Table1[[#This Row],[pledged]]/Table1[[#This Row],[backers_count]],0)</f>
        <v>113.87755102040816</v>
      </c>
      <c r="R828" s="19">
        <f>(((J828/60)/60)/24)+DATE(1970,1,1)</f>
        <v>40973.038541666669</v>
      </c>
      <c r="S828" s="19">
        <f>(((I828/60)/60)/24)+DATE(1970,1,1)</f>
        <v>40993.996874999997</v>
      </c>
    </row>
    <row r="829" spans="1:19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1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8281</v>
      </c>
      <c r="O829" t="s">
        <v>8282</v>
      </c>
      <c r="P829" s="12">
        <f>ROUND(Table1[[#This Row],[pledged]]/Table1[[#This Row],[goal]],2)</f>
        <v>1.03</v>
      </c>
      <c r="Q829" s="14">
        <f>IFERROR(Table1[[#This Row],[pledged]]/Table1[[#This Row],[backers_count]],0)</f>
        <v>28.181818181818183</v>
      </c>
      <c r="R829" s="19">
        <f>(((J829/60)/60)/24)+DATE(1970,1,1)</f>
        <v>40927.473460648151</v>
      </c>
      <c r="S829" s="19">
        <f>(((I829/60)/60)/24)+DATE(1970,1,1)</f>
        <v>40953.825694444444</v>
      </c>
    </row>
    <row r="830" spans="1:19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1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8281</v>
      </c>
      <c r="O830" t="s">
        <v>8282</v>
      </c>
      <c r="P830" s="12">
        <f>ROUND(Table1[[#This Row],[pledged]]/Table1[[#This Row],[goal]],2)</f>
        <v>1.07</v>
      </c>
      <c r="Q830" s="14">
        <f>IFERROR(Table1[[#This Row],[pledged]]/Table1[[#This Row],[backers_count]],0)</f>
        <v>36.60526315789474</v>
      </c>
      <c r="R830" s="19">
        <f>(((J830/60)/60)/24)+DATE(1970,1,1)</f>
        <v>41073.050717592596</v>
      </c>
      <c r="S830" s="19">
        <f>(((I830/60)/60)/24)+DATE(1970,1,1)</f>
        <v>41085.683333333334</v>
      </c>
    </row>
    <row r="831" spans="1:19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1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8281</v>
      </c>
      <c r="O831" t="s">
        <v>8282</v>
      </c>
      <c r="P831" s="12">
        <f>ROUND(Table1[[#This Row],[pledged]]/Table1[[#This Row],[goal]],2)</f>
        <v>1.04</v>
      </c>
      <c r="Q831" s="14">
        <f>IFERROR(Table1[[#This Row],[pledged]]/Table1[[#This Row],[backers_count]],0)</f>
        <v>32.5</v>
      </c>
      <c r="R831" s="19">
        <f>(((J831/60)/60)/24)+DATE(1970,1,1)</f>
        <v>42504.801388888889</v>
      </c>
      <c r="S831" s="19">
        <f>(((I831/60)/60)/24)+DATE(1970,1,1)</f>
        <v>42564.801388888889</v>
      </c>
    </row>
    <row r="832" spans="1:19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1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8281</v>
      </c>
      <c r="O832" t="s">
        <v>8282</v>
      </c>
      <c r="P832" s="12">
        <f>ROUND(Table1[[#This Row],[pledged]]/Table1[[#This Row],[goal]],2)</f>
        <v>1.08</v>
      </c>
      <c r="Q832" s="14">
        <f>IFERROR(Table1[[#This Row],[pledged]]/Table1[[#This Row],[backers_count]],0)</f>
        <v>60.65625</v>
      </c>
      <c r="R832" s="19">
        <f>(((J832/60)/60)/24)+DATE(1970,1,1)</f>
        <v>41325.525752314818</v>
      </c>
      <c r="S832" s="19">
        <f>(((I832/60)/60)/24)+DATE(1970,1,1)</f>
        <v>41355.484085648146</v>
      </c>
    </row>
    <row r="833" spans="1:19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1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8281</v>
      </c>
      <c r="O833" t="s">
        <v>8282</v>
      </c>
      <c r="P833" s="12">
        <f>ROUND(Table1[[#This Row],[pledged]]/Table1[[#This Row],[goal]],2)</f>
        <v>2.33</v>
      </c>
      <c r="Q833" s="14">
        <f>IFERROR(Table1[[#This Row],[pledged]]/Table1[[#This Row],[backers_count]],0)</f>
        <v>175</v>
      </c>
      <c r="R833" s="19">
        <f>(((J833/60)/60)/24)+DATE(1970,1,1)</f>
        <v>40996.646921296298</v>
      </c>
      <c r="S833" s="19">
        <f>(((I833/60)/60)/24)+DATE(1970,1,1)</f>
        <v>41026.646921296298</v>
      </c>
    </row>
    <row r="834" spans="1:19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1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8281</v>
      </c>
      <c r="O834" t="s">
        <v>8282</v>
      </c>
      <c r="P834" s="12">
        <f>ROUND(Table1[[#This Row],[pledged]]/Table1[[#This Row],[goal]],2)</f>
        <v>1.01</v>
      </c>
      <c r="Q834" s="14">
        <f>IFERROR(Table1[[#This Row],[pledged]]/Table1[[#This Row],[backers_count]],0)</f>
        <v>97.993896103896105</v>
      </c>
      <c r="R834" s="19">
        <f>(((J834/60)/60)/24)+DATE(1970,1,1)</f>
        <v>40869.675173611111</v>
      </c>
      <c r="S834" s="19">
        <f>(((I834/60)/60)/24)+DATE(1970,1,1)</f>
        <v>40929.342361111114</v>
      </c>
    </row>
    <row r="835" spans="1:19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1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8281</v>
      </c>
      <c r="O835" t="s">
        <v>8282</v>
      </c>
      <c r="P835" s="12">
        <f>ROUND(Table1[[#This Row],[pledged]]/Table1[[#This Row],[goal]],2)</f>
        <v>1.02</v>
      </c>
      <c r="Q835" s="14">
        <f>IFERROR(Table1[[#This Row],[pledged]]/Table1[[#This Row],[backers_count]],0)</f>
        <v>148.78048780487805</v>
      </c>
      <c r="R835" s="19">
        <f>(((J835/60)/60)/24)+DATE(1970,1,1)</f>
        <v>41718.878182870372</v>
      </c>
      <c r="S835" s="19">
        <f>(((I835/60)/60)/24)+DATE(1970,1,1)</f>
        <v>41748.878182870372</v>
      </c>
    </row>
    <row r="836" spans="1:19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1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8281</v>
      </c>
      <c r="O836" t="s">
        <v>8282</v>
      </c>
      <c r="P836" s="12">
        <f>ROUND(Table1[[#This Row],[pledged]]/Table1[[#This Row],[goal]],2)</f>
        <v>1.31</v>
      </c>
      <c r="Q836" s="14">
        <f>IFERROR(Table1[[#This Row],[pledged]]/Table1[[#This Row],[backers_count]],0)</f>
        <v>96.08</v>
      </c>
      <c r="R836" s="19">
        <f>(((J836/60)/60)/24)+DATE(1970,1,1)</f>
        <v>41422.822824074072</v>
      </c>
      <c r="S836" s="19">
        <f>(((I836/60)/60)/24)+DATE(1970,1,1)</f>
        <v>41456.165972222225</v>
      </c>
    </row>
    <row r="837" spans="1:19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1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8281</v>
      </c>
      <c r="O837" t="s">
        <v>8282</v>
      </c>
      <c r="P837" s="12">
        <f>ROUND(Table1[[#This Row],[pledged]]/Table1[[#This Row],[goal]],2)</f>
        <v>1.17</v>
      </c>
      <c r="Q837" s="14">
        <f>IFERROR(Table1[[#This Row],[pledged]]/Table1[[#This Row],[backers_count]],0)</f>
        <v>58.625</v>
      </c>
      <c r="R837" s="19">
        <f>(((J837/60)/60)/24)+DATE(1970,1,1)</f>
        <v>41005.45784722222</v>
      </c>
      <c r="S837" s="19">
        <f>(((I837/60)/60)/24)+DATE(1970,1,1)</f>
        <v>41048.125</v>
      </c>
    </row>
    <row r="838" spans="1:19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1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8281</v>
      </c>
      <c r="O838" t="s">
        <v>8282</v>
      </c>
      <c r="P838" s="12">
        <f>ROUND(Table1[[#This Row],[pledged]]/Table1[[#This Row],[goal]],2)</f>
        <v>1.01</v>
      </c>
      <c r="Q838" s="14">
        <f>IFERROR(Table1[[#This Row],[pledged]]/Table1[[#This Row],[backers_count]],0)</f>
        <v>109.70695652173914</v>
      </c>
      <c r="R838" s="19">
        <f>(((J838/60)/60)/24)+DATE(1970,1,1)</f>
        <v>41524.056921296295</v>
      </c>
      <c r="S838" s="19">
        <f>(((I838/60)/60)/24)+DATE(1970,1,1)</f>
        <v>41554.056921296295</v>
      </c>
    </row>
    <row r="839" spans="1:19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1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8281</v>
      </c>
      <c r="O839" t="s">
        <v>8282</v>
      </c>
      <c r="P839" s="12">
        <f>ROUND(Table1[[#This Row],[pledged]]/Table1[[#This Row],[goal]],2)</f>
        <v>1.22</v>
      </c>
      <c r="Q839" s="14">
        <f>IFERROR(Table1[[#This Row],[pledged]]/Table1[[#This Row],[backers_count]],0)</f>
        <v>49.112903225806448</v>
      </c>
      <c r="R839" s="19">
        <f>(((J839/60)/60)/24)+DATE(1970,1,1)</f>
        <v>41730.998402777775</v>
      </c>
      <c r="S839" s="19">
        <f>(((I839/60)/60)/24)+DATE(1970,1,1)</f>
        <v>41760.998402777775</v>
      </c>
    </row>
    <row r="840" spans="1:19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1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8281</v>
      </c>
      <c r="O840" t="s">
        <v>8282</v>
      </c>
      <c r="P840" s="12">
        <f>ROUND(Table1[[#This Row],[pledged]]/Table1[[#This Row],[goal]],2)</f>
        <v>1.45</v>
      </c>
      <c r="Q840" s="14">
        <f>IFERROR(Table1[[#This Row],[pledged]]/Table1[[#This Row],[backers_count]],0)</f>
        <v>47.672131147540981</v>
      </c>
      <c r="R840" s="19">
        <f>(((J840/60)/60)/24)+DATE(1970,1,1)</f>
        <v>40895.897974537038</v>
      </c>
      <c r="S840" s="19">
        <f>(((I840/60)/60)/24)+DATE(1970,1,1)</f>
        <v>40925.897974537038</v>
      </c>
    </row>
    <row r="841" spans="1:19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1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8281</v>
      </c>
      <c r="O841" t="s">
        <v>8282</v>
      </c>
      <c r="P841" s="12">
        <f>ROUND(Table1[[#This Row],[pledged]]/Table1[[#This Row],[goal]],2)</f>
        <v>1.17</v>
      </c>
      <c r="Q841" s="14">
        <f>IFERROR(Table1[[#This Row],[pledged]]/Table1[[#This Row],[backers_count]],0)</f>
        <v>60.737812499999997</v>
      </c>
      <c r="R841" s="19">
        <f>(((J841/60)/60)/24)+DATE(1970,1,1)</f>
        <v>41144.763379629629</v>
      </c>
      <c r="S841" s="19">
        <f>(((I841/60)/60)/24)+DATE(1970,1,1)</f>
        <v>41174.763379629629</v>
      </c>
    </row>
    <row r="842" spans="1:19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1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8281</v>
      </c>
      <c r="O842" t="s">
        <v>8283</v>
      </c>
      <c r="P842" s="12">
        <f>ROUND(Table1[[#This Row],[pledged]]/Table1[[#This Row],[goal]],2)</f>
        <v>1.2</v>
      </c>
      <c r="Q842" s="14">
        <f>IFERROR(Table1[[#This Row],[pledged]]/Table1[[#This Row],[backers_count]],0)</f>
        <v>63.37715789473684</v>
      </c>
      <c r="R842" s="19">
        <f>(((J842/60)/60)/24)+DATE(1970,1,1)</f>
        <v>42607.226701388892</v>
      </c>
      <c r="S842" s="19">
        <f>(((I842/60)/60)/24)+DATE(1970,1,1)</f>
        <v>42637.226701388892</v>
      </c>
    </row>
    <row r="843" spans="1:19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1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8281</v>
      </c>
      <c r="O843" t="s">
        <v>8283</v>
      </c>
      <c r="P843" s="12">
        <f>ROUND(Table1[[#This Row],[pledged]]/Table1[[#This Row],[goal]],2)</f>
        <v>1.01</v>
      </c>
      <c r="Q843" s="14">
        <f>IFERROR(Table1[[#This Row],[pledged]]/Table1[[#This Row],[backers_count]],0)</f>
        <v>53.893617021276597</v>
      </c>
      <c r="R843" s="19">
        <f>(((J843/60)/60)/24)+DATE(1970,1,1)</f>
        <v>41923.838692129626</v>
      </c>
      <c r="S843" s="19">
        <f>(((I843/60)/60)/24)+DATE(1970,1,1)</f>
        <v>41953.88035879629</v>
      </c>
    </row>
    <row r="844" spans="1:19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1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8281</v>
      </c>
      <c r="O844" t="s">
        <v>8283</v>
      </c>
      <c r="P844" s="12">
        <f>ROUND(Table1[[#This Row],[pledged]]/Table1[[#This Row],[goal]],2)</f>
        <v>1.04</v>
      </c>
      <c r="Q844" s="14">
        <f>IFERROR(Table1[[#This Row],[pledged]]/Table1[[#This Row],[backers_count]],0)</f>
        <v>66.871794871794876</v>
      </c>
      <c r="R844" s="19">
        <f>(((J844/60)/60)/24)+DATE(1970,1,1)</f>
        <v>41526.592395833337</v>
      </c>
      <c r="S844" s="19">
        <f>(((I844/60)/60)/24)+DATE(1970,1,1)</f>
        <v>41561.165972222225</v>
      </c>
    </row>
    <row r="845" spans="1:19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1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8281</v>
      </c>
      <c r="O845" t="s">
        <v>8283</v>
      </c>
      <c r="P845" s="12">
        <f>ROUND(Table1[[#This Row],[pledged]]/Table1[[#This Row],[goal]],2)</f>
        <v>2.67</v>
      </c>
      <c r="Q845" s="14">
        <f>IFERROR(Table1[[#This Row],[pledged]]/Table1[[#This Row],[backers_count]],0)</f>
        <v>63.102362204724407</v>
      </c>
      <c r="R845" s="19">
        <f>(((J845/60)/60)/24)+DATE(1970,1,1)</f>
        <v>42695.257870370369</v>
      </c>
      <c r="S845" s="19">
        <f>(((I845/60)/60)/24)+DATE(1970,1,1)</f>
        <v>42712.333333333328</v>
      </c>
    </row>
    <row r="846" spans="1:19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1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8281</v>
      </c>
      <c r="O846" t="s">
        <v>8283</v>
      </c>
      <c r="P846" s="12">
        <f>ROUND(Table1[[#This Row],[pledged]]/Table1[[#This Row],[goal]],2)</f>
        <v>1.94</v>
      </c>
      <c r="Q846" s="14">
        <f>IFERROR(Table1[[#This Row],[pledged]]/Table1[[#This Row],[backers_count]],0)</f>
        <v>36.628930817610062</v>
      </c>
      <c r="R846" s="19">
        <f>(((J846/60)/60)/24)+DATE(1970,1,1)</f>
        <v>41905.684629629628</v>
      </c>
      <c r="S846" s="19">
        <f>(((I846/60)/60)/24)+DATE(1970,1,1)</f>
        <v>41944.207638888889</v>
      </c>
    </row>
    <row r="847" spans="1:19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1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8281</v>
      </c>
      <c r="O847" t="s">
        <v>8283</v>
      </c>
      <c r="P847" s="12">
        <f>ROUND(Table1[[#This Row],[pledged]]/Table1[[#This Row],[goal]],2)</f>
        <v>1.2</v>
      </c>
      <c r="Q847" s="14">
        <f>IFERROR(Table1[[#This Row],[pledged]]/Table1[[#This Row],[backers_count]],0)</f>
        <v>34.005706214689269</v>
      </c>
      <c r="R847" s="19">
        <f>(((J847/60)/60)/24)+DATE(1970,1,1)</f>
        <v>42578.205972222218</v>
      </c>
      <c r="S847" s="19">
        <f>(((I847/60)/60)/24)+DATE(1970,1,1)</f>
        <v>42618.165972222225</v>
      </c>
    </row>
    <row r="848" spans="1:19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1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8281</v>
      </c>
      <c r="O848" t="s">
        <v>8283</v>
      </c>
      <c r="P848" s="12">
        <f>ROUND(Table1[[#This Row],[pledged]]/Table1[[#This Row],[goal]],2)</f>
        <v>1.22</v>
      </c>
      <c r="Q848" s="14">
        <f>IFERROR(Table1[[#This Row],[pledged]]/Table1[[#This Row],[backers_count]],0)</f>
        <v>28.553404255319148</v>
      </c>
      <c r="R848" s="19">
        <f>(((J848/60)/60)/24)+DATE(1970,1,1)</f>
        <v>41694.391840277778</v>
      </c>
      <c r="S848" s="19">
        <f>(((I848/60)/60)/24)+DATE(1970,1,1)</f>
        <v>41708.583333333336</v>
      </c>
    </row>
    <row r="849" spans="1:19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1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8281</v>
      </c>
      <c r="O849" t="s">
        <v>8283</v>
      </c>
      <c r="P849" s="12">
        <f>ROUND(Table1[[#This Row],[pledged]]/Table1[[#This Row],[goal]],2)</f>
        <v>1</v>
      </c>
      <c r="Q849" s="14">
        <f>IFERROR(Table1[[#This Row],[pledged]]/Table1[[#This Row],[backers_count]],0)</f>
        <v>10</v>
      </c>
      <c r="R849" s="19">
        <f>(((J849/60)/60)/24)+DATE(1970,1,1)</f>
        <v>42165.79833333334</v>
      </c>
      <c r="S849" s="19">
        <f>(((I849/60)/60)/24)+DATE(1970,1,1)</f>
        <v>42195.79833333334</v>
      </c>
    </row>
    <row r="850" spans="1:19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1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8281</v>
      </c>
      <c r="O850" t="s">
        <v>8283</v>
      </c>
      <c r="P850" s="12">
        <f>ROUND(Table1[[#This Row],[pledged]]/Table1[[#This Row],[goal]],2)</f>
        <v>1</v>
      </c>
      <c r="Q850" s="14">
        <f>IFERROR(Table1[[#This Row],[pledged]]/Table1[[#This Row],[backers_count]],0)</f>
        <v>18.75</v>
      </c>
      <c r="R850" s="19">
        <f>(((J850/60)/60)/24)+DATE(1970,1,1)</f>
        <v>42078.792048611111</v>
      </c>
      <c r="S850" s="19">
        <f>(((I850/60)/60)/24)+DATE(1970,1,1)</f>
        <v>42108.792048611111</v>
      </c>
    </row>
    <row r="851" spans="1:19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1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8281</v>
      </c>
      <c r="O851" t="s">
        <v>8283</v>
      </c>
      <c r="P851" s="12">
        <f>ROUND(Table1[[#This Row],[pledged]]/Table1[[#This Row],[goal]],2)</f>
        <v>1.2</v>
      </c>
      <c r="Q851" s="14">
        <f>IFERROR(Table1[[#This Row],[pledged]]/Table1[[#This Row],[backers_count]],0)</f>
        <v>41.704347826086959</v>
      </c>
      <c r="R851" s="19">
        <f>(((J851/60)/60)/24)+DATE(1970,1,1)</f>
        <v>42051.148888888885</v>
      </c>
      <c r="S851" s="19">
        <f>(((I851/60)/60)/24)+DATE(1970,1,1)</f>
        <v>42079.107222222221</v>
      </c>
    </row>
    <row r="852" spans="1:19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1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8281</v>
      </c>
      <c r="O852" t="s">
        <v>8283</v>
      </c>
      <c r="P852" s="12">
        <f>ROUND(Table1[[#This Row],[pledged]]/Table1[[#This Row],[goal]],2)</f>
        <v>1.55</v>
      </c>
      <c r="Q852" s="14">
        <f>IFERROR(Table1[[#This Row],[pledged]]/Table1[[#This Row],[backers_count]],0)</f>
        <v>46.669172932330824</v>
      </c>
      <c r="R852" s="19">
        <f>(((J852/60)/60)/24)+DATE(1970,1,1)</f>
        <v>42452.827743055561</v>
      </c>
      <c r="S852" s="19">
        <f>(((I852/60)/60)/24)+DATE(1970,1,1)</f>
        <v>42485.207638888889</v>
      </c>
    </row>
    <row r="853" spans="1:19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1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8281</v>
      </c>
      <c r="O853" t="s">
        <v>8283</v>
      </c>
      <c r="P853" s="12">
        <f>ROUND(Table1[[#This Row],[pledged]]/Table1[[#This Row],[goal]],2)</f>
        <v>1.3</v>
      </c>
      <c r="Q853" s="14">
        <f>IFERROR(Table1[[#This Row],[pledged]]/Table1[[#This Row],[backers_count]],0)</f>
        <v>37.271428571428572</v>
      </c>
      <c r="R853" s="19">
        <f>(((J853/60)/60)/24)+DATE(1970,1,1)</f>
        <v>42522.880243055552</v>
      </c>
      <c r="S853" s="19">
        <f>(((I853/60)/60)/24)+DATE(1970,1,1)</f>
        <v>42582.822916666672</v>
      </c>
    </row>
    <row r="854" spans="1:19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1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8281</v>
      </c>
      <c r="O854" t="s">
        <v>8283</v>
      </c>
      <c r="P854" s="12">
        <f>ROUND(Table1[[#This Row],[pledged]]/Table1[[#This Row],[goal]],2)</f>
        <v>1.05</v>
      </c>
      <c r="Q854" s="14">
        <f>IFERROR(Table1[[#This Row],[pledged]]/Table1[[#This Row],[backers_count]],0)</f>
        <v>59.258064516129032</v>
      </c>
      <c r="R854" s="19">
        <f>(((J854/60)/60)/24)+DATE(1970,1,1)</f>
        <v>42656.805497685185</v>
      </c>
      <c r="S854" s="19">
        <f>(((I854/60)/60)/24)+DATE(1970,1,1)</f>
        <v>42667.875</v>
      </c>
    </row>
    <row r="855" spans="1:19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1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8281</v>
      </c>
      <c r="O855" t="s">
        <v>8283</v>
      </c>
      <c r="P855" s="12">
        <f>ROUND(Table1[[#This Row],[pledged]]/Table1[[#This Row],[goal]],2)</f>
        <v>1</v>
      </c>
      <c r="Q855" s="14">
        <f>IFERROR(Table1[[#This Row],[pledged]]/Table1[[#This Row],[backers_count]],0)</f>
        <v>30</v>
      </c>
      <c r="R855" s="19">
        <f>(((J855/60)/60)/24)+DATE(1970,1,1)</f>
        <v>42021.832280092596</v>
      </c>
      <c r="S855" s="19">
        <f>(((I855/60)/60)/24)+DATE(1970,1,1)</f>
        <v>42051.832280092596</v>
      </c>
    </row>
    <row r="856" spans="1:19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1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8281</v>
      </c>
      <c r="O856" t="s">
        <v>8283</v>
      </c>
      <c r="P856" s="12">
        <f>ROUND(Table1[[#This Row],[pledged]]/Table1[[#This Row],[goal]],2)</f>
        <v>1.18</v>
      </c>
      <c r="Q856" s="14">
        <f>IFERROR(Table1[[#This Row],[pledged]]/Table1[[#This Row],[backers_count]],0)</f>
        <v>65.8623246492986</v>
      </c>
      <c r="R856" s="19">
        <f>(((J856/60)/60)/24)+DATE(1970,1,1)</f>
        <v>42702.212337962963</v>
      </c>
      <c r="S856" s="19">
        <f>(((I856/60)/60)/24)+DATE(1970,1,1)</f>
        <v>42732.212337962963</v>
      </c>
    </row>
    <row r="857" spans="1:19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1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8281</v>
      </c>
      <c r="O857" t="s">
        <v>8283</v>
      </c>
      <c r="P857" s="12">
        <f>ROUND(Table1[[#This Row],[pledged]]/Table1[[#This Row],[goal]],2)</f>
        <v>1.03</v>
      </c>
      <c r="Q857" s="14">
        <f>IFERROR(Table1[[#This Row],[pledged]]/Table1[[#This Row],[backers_count]],0)</f>
        <v>31.914893617021278</v>
      </c>
      <c r="R857" s="19">
        <f>(((J857/60)/60)/24)+DATE(1970,1,1)</f>
        <v>42545.125196759262</v>
      </c>
      <c r="S857" s="19">
        <f>(((I857/60)/60)/24)+DATE(1970,1,1)</f>
        <v>42575.125196759262</v>
      </c>
    </row>
    <row r="858" spans="1:19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1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8281</v>
      </c>
      <c r="O858" t="s">
        <v>8283</v>
      </c>
      <c r="P858" s="12">
        <f>ROUND(Table1[[#This Row],[pledged]]/Table1[[#This Row],[goal]],2)</f>
        <v>2.1800000000000002</v>
      </c>
      <c r="Q858" s="14">
        <f>IFERROR(Table1[[#This Row],[pledged]]/Table1[[#This Row],[backers_count]],0)</f>
        <v>19.464285714285715</v>
      </c>
      <c r="R858" s="19">
        <f>(((J858/60)/60)/24)+DATE(1970,1,1)</f>
        <v>42609.311990740738</v>
      </c>
      <c r="S858" s="19">
        <f>(((I858/60)/60)/24)+DATE(1970,1,1)</f>
        <v>42668.791666666672</v>
      </c>
    </row>
    <row r="859" spans="1:19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1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8281</v>
      </c>
      <c r="O859" t="s">
        <v>8283</v>
      </c>
      <c r="P859" s="12">
        <f>ROUND(Table1[[#This Row],[pledged]]/Table1[[#This Row],[goal]],2)</f>
        <v>1</v>
      </c>
      <c r="Q859" s="14">
        <f>IFERROR(Table1[[#This Row],[pledged]]/Table1[[#This Row],[backers_count]],0)</f>
        <v>50</v>
      </c>
      <c r="R859" s="19">
        <f>(((J859/60)/60)/24)+DATE(1970,1,1)</f>
        <v>42291.581377314811</v>
      </c>
      <c r="S859" s="19">
        <f>(((I859/60)/60)/24)+DATE(1970,1,1)</f>
        <v>42333.623043981483</v>
      </c>
    </row>
    <row r="860" spans="1:19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1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8281</v>
      </c>
      <c r="O860" t="s">
        <v>8283</v>
      </c>
      <c r="P860" s="12">
        <f>ROUND(Table1[[#This Row],[pledged]]/Table1[[#This Row],[goal]],2)</f>
        <v>1.44</v>
      </c>
      <c r="Q860" s="14">
        <f>IFERROR(Table1[[#This Row],[pledged]]/Table1[[#This Row],[backers_count]],0)</f>
        <v>22.737763157894737</v>
      </c>
      <c r="R860" s="19">
        <f>(((J860/60)/60)/24)+DATE(1970,1,1)</f>
        <v>42079.745578703703</v>
      </c>
      <c r="S860" s="19">
        <f>(((I860/60)/60)/24)+DATE(1970,1,1)</f>
        <v>42109.957638888889</v>
      </c>
    </row>
    <row r="861" spans="1:19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1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8281</v>
      </c>
      <c r="O861" t="s">
        <v>8283</v>
      </c>
      <c r="P861" s="12">
        <f>ROUND(Table1[[#This Row],[pledged]]/Table1[[#This Row],[goal]],2)</f>
        <v>1.05</v>
      </c>
      <c r="Q861" s="14">
        <f>IFERROR(Table1[[#This Row],[pledged]]/Table1[[#This Row],[backers_count]],0)</f>
        <v>42.724489795918366</v>
      </c>
      <c r="R861" s="19">
        <f>(((J861/60)/60)/24)+DATE(1970,1,1)</f>
        <v>42128.820231481484</v>
      </c>
      <c r="S861" s="19">
        <f>(((I861/60)/60)/24)+DATE(1970,1,1)</f>
        <v>42159</v>
      </c>
    </row>
    <row r="862" spans="1:19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1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8281</v>
      </c>
      <c r="O862" t="s">
        <v>8284</v>
      </c>
      <c r="P862" s="12">
        <f>ROUND(Table1[[#This Row],[pledged]]/Table1[[#This Row],[goal]],2)</f>
        <v>0.18</v>
      </c>
      <c r="Q862" s="14">
        <f>IFERROR(Table1[[#This Row],[pledged]]/Table1[[#This Row],[backers_count]],0)</f>
        <v>52.916666666666664</v>
      </c>
      <c r="R862" s="19">
        <f>(((J862/60)/60)/24)+DATE(1970,1,1)</f>
        <v>41570.482789351852</v>
      </c>
      <c r="S862" s="19">
        <f>(((I862/60)/60)/24)+DATE(1970,1,1)</f>
        <v>41600.524456018517</v>
      </c>
    </row>
    <row r="863" spans="1:19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1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8281</v>
      </c>
      <c r="O863" t="s">
        <v>8284</v>
      </c>
      <c r="P863" s="12">
        <f>ROUND(Table1[[#This Row],[pledged]]/Table1[[#This Row],[goal]],2)</f>
        <v>0.02</v>
      </c>
      <c r="Q863" s="14">
        <f>IFERROR(Table1[[#This Row],[pledged]]/Table1[[#This Row],[backers_count]],0)</f>
        <v>50.5</v>
      </c>
      <c r="R863" s="19">
        <f>(((J863/60)/60)/24)+DATE(1970,1,1)</f>
        <v>42599.965324074074</v>
      </c>
      <c r="S863" s="19">
        <f>(((I863/60)/60)/24)+DATE(1970,1,1)</f>
        <v>42629.965324074074</v>
      </c>
    </row>
    <row r="864" spans="1:19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1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8281</v>
      </c>
      <c r="O864" t="s">
        <v>8284</v>
      </c>
      <c r="P864" s="12">
        <f>ROUND(Table1[[#This Row],[pledged]]/Table1[[#This Row],[goal]],2)</f>
        <v>0</v>
      </c>
      <c r="Q864" s="14">
        <f>IFERROR(Table1[[#This Row],[pledged]]/Table1[[#This Row],[backers_count]],0)</f>
        <v>42.5</v>
      </c>
      <c r="R864" s="19">
        <f>(((J864/60)/60)/24)+DATE(1970,1,1)</f>
        <v>41559.5549537037</v>
      </c>
      <c r="S864" s="19">
        <f>(((I864/60)/60)/24)+DATE(1970,1,1)</f>
        <v>41589.596620370372</v>
      </c>
    </row>
    <row r="865" spans="1:19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1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8281</v>
      </c>
      <c r="O865" t="s">
        <v>8284</v>
      </c>
      <c r="P865" s="12">
        <f>ROUND(Table1[[#This Row],[pledged]]/Table1[[#This Row],[goal]],2)</f>
        <v>0.05</v>
      </c>
      <c r="Q865" s="14">
        <f>IFERROR(Table1[[#This Row],[pledged]]/Table1[[#This Row],[backers_count]],0)</f>
        <v>18</v>
      </c>
      <c r="R865" s="19">
        <f>(((J865/60)/60)/24)+DATE(1970,1,1)</f>
        <v>40921.117662037039</v>
      </c>
      <c r="S865" s="19">
        <f>(((I865/60)/60)/24)+DATE(1970,1,1)</f>
        <v>40951.117662037039</v>
      </c>
    </row>
    <row r="866" spans="1:19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1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8281</v>
      </c>
      <c r="O866" t="s">
        <v>8284</v>
      </c>
      <c r="P866" s="12">
        <f>ROUND(Table1[[#This Row],[pledged]]/Table1[[#This Row],[goal]],2)</f>
        <v>0.42</v>
      </c>
      <c r="Q866" s="14">
        <f>IFERROR(Table1[[#This Row],[pledged]]/Table1[[#This Row],[backers_count]],0)</f>
        <v>34.177215189873415</v>
      </c>
      <c r="R866" s="19">
        <f>(((J866/60)/60)/24)+DATE(1970,1,1)</f>
        <v>41541.106921296298</v>
      </c>
      <c r="S866" s="19">
        <f>(((I866/60)/60)/24)+DATE(1970,1,1)</f>
        <v>41563.415972222225</v>
      </c>
    </row>
    <row r="867" spans="1:19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1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8281</v>
      </c>
      <c r="O867" t="s">
        <v>8284</v>
      </c>
      <c r="P867" s="12">
        <f>ROUND(Table1[[#This Row],[pledged]]/Table1[[#This Row],[goal]],2)</f>
        <v>0.02</v>
      </c>
      <c r="Q867" s="14">
        <f>IFERROR(Table1[[#This Row],[pledged]]/Table1[[#This Row],[backers_count]],0)</f>
        <v>22.5</v>
      </c>
      <c r="R867" s="19">
        <f>(((J867/60)/60)/24)+DATE(1970,1,1)</f>
        <v>41230.77311342593</v>
      </c>
      <c r="S867" s="19">
        <f>(((I867/60)/60)/24)+DATE(1970,1,1)</f>
        <v>41290.77311342593</v>
      </c>
    </row>
    <row r="868" spans="1:19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1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8281</v>
      </c>
      <c r="O868" t="s">
        <v>8284</v>
      </c>
      <c r="P868" s="12">
        <f>ROUND(Table1[[#This Row],[pledged]]/Table1[[#This Row],[goal]],2)</f>
        <v>0.18</v>
      </c>
      <c r="Q868" s="14">
        <f>IFERROR(Table1[[#This Row],[pledged]]/Table1[[#This Row],[backers_count]],0)</f>
        <v>58.18181818181818</v>
      </c>
      <c r="R868" s="19">
        <f>(((J868/60)/60)/24)+DATE(1970,1,1)</f>
        <v>42025.637939814813</v>
      </c>
      <c r="S868" s="19">
        <f>(((I868/60)/60)/24)+DATE(1970,1,1)</f>
        <v>42063.631944444445</v>
      </c>
    </row>
    <row r="869" spans="1:19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1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8281</v>
      </c>
      <c r="O869" t="s">
        <v>8284</v>
      </c>
      <c r="P869" s="12">
        <f>ROUND(Table1[[#This Row],[pledged]]/Table1[[#This Row],[goal]],2)</f>
        <v>0.24</v>
      </c>
      <c r="Q869" s="14">
        <f>IFERROR(Table1[[#This Row],[pledged]]/Table1[[#This Row],[backers_count]],0)</f>
        <v>109.18181818181819</v>
      </c>
      <c r="R869" s="19">
        <f>(((J869/60)/60)/24)+DATE(1970,1,1)</f>
        <v>40088.105393518519</v>
      </c>
      <c r="S869" s="19">
        <f>(((I869/60)/60)/24)+DATE(1970,1,1)</f>
        <v>40148.207638888889</v>
      </c>
    </row>
    <row r="870" spans="1:19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1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8281</v>
      </c>
      <c r="O870" t="s">
        <v>8284</v>
      </c>
      <c r="P870" s="12">
        <f>ROUND(Table1[[#This Row],[pledged]]/Table1[[#This Row],[goal]],2)</f>
        <v>0</v>
      </c>
      <c r="Q870" s="14">
        <f>IFERROR(Table1[[#This Row],[pledged]]/Table1[[#This Row],[backers_count]],0)</f>
        <v>50</v>
      </c>
      <c r="R870" s="19">
        <f>(((J870/60)/60)/24)+DATE(1970,1,1)</f>
        <v>41616.027754629627</v>
      </c>
      <c r="S870" s="19">
        <f>(((I870/60)/60)/24)+DATE(1970,1,1)</f>
        <v>41646.027754629627</v>
      </c>
    </row>
    <row r="871" spans="1:19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1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8281</v>
      </c>
      <c r="O871" t="s">
        <v>8284</v>
      </c>
      <c r="P871" s="12">
        <f>ROUND(Table1[[#This Row],[pledged]]/Table1[[#This Row],[goal]],2)</f>
        <v>0.12</v>
      </c>
      <c r="Q871" s="14">
        <f>IFERROR(Table1[[#This Row],[pledged]]/Table1[[#This Row],[backers_count]],0)</f>
        <v>346.66666666666669</v>
      </c>
      <c r="R871" s="19">
        <f>(((J871/60)/60)/24)+DATE(1970,1,1)</f>
        <v>41342.845567129632</v>
      </c>
      <c r="S871" s="19">
        <f>(((I871/60)/60)/24)+DATE(1970,1,1)</f>
        <v>41372.803900462961</v>
      </c>
    </row>
    <row r="872" spans="1:19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1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8281</v>
      </c>
      <c r="O872" t="s">
        <v>8284</v>
      </c>
      <c r="P872" s="12">
        <f>ROUND(Table1[[#This Row],[pledged]]/Table1[[#This Row],[goal]],2)</f>
        <v>0</v>
      </c>
      <c r="Q872" s="14">
        <f>IFERROR(Table1[[#This Row],[pledged]]/Table1[[#This Row],[backers_count]],0)</f>
        <v>12.4</v>
      </c>
      <c r="R872" s="19">
        <f>(((J872/60)/60)/24)+DATE(1970,1,1)</f>
        <v>41488.022256944445</v>
      </c>
      <c r="S872" s="19">
        <f>(((I872/60)/60)/24)+DATE(1970,1,1)</f>
        <v>41518.022256944445</v>
      </c>
    </row>
    <row r="873" spans="1:19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1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8281</v>
      </c>
      <c r="O873" t="s">
        <v>8284</v>
      </c>
      <c r="P873" s="12">
        <f>ROUND(Table1[[#This Row],[pledged]]/Table1[[#This Row],[goal]],2)</f>
        <v>0.05</v>
      </c>
      <c r="Q873" s="14">
        <f>IFERROR(Table1[[#This Row],[pledged]]/Table1[[#This Row],[backers_count]],0)</f>
        <v>27.083333333333332</v>
      </c>
      <c r="R873" s="19">
        <f>(((J873/60)/60)/24)+DATE(1970,1,1)</f>
        <v>41577.561284722222</v>
      </c>
      <c r="S873" s="19">
        <f>(((I873/60)/60)/24)+DATE(1970,1,1)</f>
        <v>41607.602951388886</v>
      </c>
    </row>
    <row r="874" spans="1:19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1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8281</v>
      </c>
      <c r="O874" t="s">
        <v>8284</v>
      </c>
      <c r="P874" s="12">
        <f>ROUND(Table1[[#This Row],[pledged]]/Table1[[#This Row],[goal]],2)</f>
        <v>0.01</v>
      </c>
      <c r="Q874" s="14">
        <f>IFERROR(Table1[[#This Row],[pledged]]/Table1[[#This Row],[backers_count]],0)</f>
        <v>32.5</v>
      </c>
      <c r="R874" s="19">
        <f>(((J874/60)/60)/24)+DATE(1970,1,1)</f>
        <v>40567.825543981482</v>
      </c>
      <c r="S874" s="19">
        <f>(((I874/60)/60)/24)+DATE(1970,1,1)</f>
        <v>40612.825543981482</v>
      </c>
    </row>
    <row r="875" spans="1:19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1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8281</v>
      </c>
      <c r="O875" t="s">
        <v>8284</v>
      </c>
      <c r="P875" s="12">
        <f>ROUND(Table1[[#This Row],[pledged]]/Table1[[#This Row],[goal]],2)</f>
        <v>0.01</v>
      </c>
      <c r="Q875" s="14">
        <f>IFERROR(Table1[[#This Row],[pledged]]/Table1[[#This Row],[backers_count]],0)</f>
        <v>9</v>
      </c>
      <c r="R875" s="19">
        <f>(((J875/60)/60)/24)+DATE(1970,1,1)</f>
        <v>41184.167129629634</v>
      </c>
      <c r="S875" s="19">
        <f>(((I875/60)/60)/24)+DATE(1970,1,1)</f>
        <v>41224.208796296298</v>
      </c>
    </row>
    <row r="876" spans="1:19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1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8281</v>
      </c>
      <c r="O876" t="s">
        <v>8284</v>
      </c>
      <c r="P876" s="12">
        <f>ROUND(Table1[[#This Row],[pledged]]/Table1[[#This Row],[goal]],2)</f>
        <v>0.24</v>
      </c>
      <c r="Q876" s="14">
        <f>IFERROR(Table1[[#This Row],[pledged]]/Table1[[#This Row],[backers_count]],0)</f>
        <v>34.761904761904759</v>
      </c>
      <c r="R876" s="19">
        <f>(((J876/60)/60)/24)+DATE(1970,1,1)</f>
        <v>41368.583726851852</v>
      </c>
      <c r="S876" s="19">
        <f>(((I876/60)/60)/24)+DATE(1970,1,1)</f>
        <v>41398.583726851852</v>
      </c>
    </row>
    <row r="877" spans="1:19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1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8281</v>
      </c>
      <c r="O877" t="s">
        <v>8284</v>
      </c>
      <c r="P877" s="12">
        <f>ROUND(Table1[[#This Row],[pledged]]/Table1[[#This Row],[goal]],2)</f>
        <v>0</v>
      </c>
      <c r="Q877" s="14">
        <f>IFERROR(Table1[[#This Row],[pledged]]/Table1[[#This Row],[backers_count]],0)</f>
        <v>0</v>
      </c>
      <c r="R877" s="19">
        <f>(((J877/60)/60)/24)+DATE(1970,1,1)</f>
        <v>42248.723738425921</v>
      </c>
      <c r="S877" s="19">
        <f>(((I877/60)/60)/24)+DATE(1970,1,1)</f>
        <v>42268.723738425921</v>
      </c>
    </row>
    <row r="878" spans="1:19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1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8281</v>
      </c>
      <c r="O878" t="s">
        <v>8284</v>
      </c>
      <c r="P878" s="12">
        <f>ROUND(Table1[[#This Row],[pledged]]/Table1[[#This Row],[goal]],2)</f>
        <v>0.41</v>
      </c>
      <c r="Q878" s="14">
        <f>IFERROR(Table1[[#This Row],[pledged]]/Table1[[#This Row],[backers_count]],0)</f>
        <v>28.577777777777779</v>
      </c>
      <c r="R878" s="19">
        <f>(((J878/60)/60)/24)+DATE(1970,1,1)</f>
        <v>41276.496840277774</v>
      </c>
      <c r="S878" s="19">
        <f>(((I878/60)/60)/24)+DATE(1970,1,1)</f>
        <v>41309.496840277774</v>
      </c>
    </row>
    <row r="879" spans="1:19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1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8281</v>
      </c>
      <c r="O879" t="s">
        <v>8284</v>
      </c>
      <c r="P879" s="12">
        <f>ROUND(Table1[[#This Row],[pledged]]/Table1[[#This Row],[goal]],2)</f>
        <v>0.68</v>
      </c>
      <c r="Q879" s="14">
        <f>IFERROR(Table1[[#This Row],[pledged]]/Table1[[#This Row],[backers_count]],0)</f>
        <v>46.586206896551722</v>
      </c>
      <c r="R879" s="19">
        <f>(((J879/60)/60)/24)+DATE(1970,1,1)</f>
        <v>41597.788888888892</v>
      </c>
      <c r="S879" s="19">
        <f>(((I879/60)/60)/24)+DATE(1970,1,1)</f>
        <v>41627.788888888892</v>
      </c>
    </row>
    <row r="880" spans="1:19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1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8281</v>
      </c>
      <c r="O880" t="s">
        <v>8284</v>
      </c>
      <c r="P880" s="12">
        <f>ROUND(Table1[[#This Row],[pledged]]/Table1[[#This Row],[goal]],2)</f>
        <v>0.01</v>
      </c>
      <c r="Q880" s="14">
        <f>IFERROR(Table1[[#This Row],[pledged]]/Table1[[#This Row],[backers_count]],0)</f>
        <v>32.5</v>
      </c>
      <c r="R880" s="19">
        <f>(((J880/60)/60)/24)+DATE(1970,1,1)</f>
        <v>40505.232916666668</v>
      </c>
      <c r="S880" s="19">
        <f>(((I880/60)/60)/24)+DATE(1970,1,1)</f>
        <v>40535.232916666668</v>
      </c>
    </row>
    <row r="881" spans="1:19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1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8281</v>
      </c>
      <c r="O881" t="s">
        <v>8284</v>
      </c>
      <c r="P881" s="12">
        <f>ROUND(Table1[[#This Row],[pledged]]/Table1[[#This Row],[goal]],2)</f>
        <v>0.31</v>
      </c>
      <c r="Q881" s="14">
        <f>IFERROR(Table1[[#This Row],[pledged]]/Table1[[#This Row],[backers_count]],0)</f>
        <v>21.466666666666665</v>
      </c>
      <c r="R881" s="19">
        <f>(((J881/60)/60)/24)+DATE(1970,1,1)</f>
        <v>41037.829918981479</v>
      </c>
      <c r="S881" s="19">
        <f>(((I881/60)/60)/24)+DATE(1970,1,1)</f>
        <v>41058.829918981479</v>
      </c>
    </row>
    <row r="882" spans="1:19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1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8281</v>
      </c>
      <c r="O882" t="s">
        <v>8285</v>
      </c>
      <c r="P882" s="12">
        <f>ROUND(Table1[[#This Row],[pledged]]/Table1[[#This Row],[goal]],2)</f>
        <v>0.03</v>
      </c>
      <c r="Q882" s="14">
        <f>IFERROR(Table1[[#This Row],[pledged]]/Table1[[#This Row],[backers_count]],0)</f>
        <v>14.125</v>
      </c>
      <c r="R882" s="19">
        <f>(((J882/60)/60)/24)+DATE(1970,1,1)</f>
        <v>41179.32104166667</v>
      </c>
      <c r="S882" s="19">
        <f>(((I882/60)/60)/24)+DATE(1970,1,1)</f>
        <v>41212.32104166667</v>
      </c>
    </row>
    <row r="883" spans="1:19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1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8281</v>
      </c>
      <c r="O883" t="s">
        <v>8285</v>
      </c>
      <c r="P883" s="12">
        <f>ROUND(Table1[[#This Row],[pledged]]/Table1[[#This Row],[goal]],2)</f>
        <v>0.01</v>
      </c>
      <c r="Q883" s="14">
        <f>IFERROR(Table1[[#This Row],[pledged]]/Table1[[#This Row],[backers_count]],0)</f>
        <v>30</v>
      </c>
      <c r="R883" s="19">
        <f>(((J883/60)/60)/24)+DATE(1970,1,1)</f>
        <v>40877.25099537037</v>
      </c>
      <c r="S883" s="19">
        <f>(((I883/60)/60)/24)+DATE(1970,1,1)</f>
        <v>40922.25099537037</v>
      </c>
    </row>
    <row r="884" spans="1:19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1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8281</v>
      </c>
      <c r="O884" t="s">
        <v>8285</v>
      </c>
      <c r="P884" s="12">
        <f>ROUND(Table1[[#This Row],[pledged]]/Table1[[#This Row],[goal]],2)</f>
        <v>0.2</v>
      </c>
      <c r="Q884" s="14">
        <f>IFERROR(Table1[[#This Row],[pledged]]/Table1[[#This Row],[backers_count]],0)</f>
        <v>21.571428571428573</v>
      </c>
      <c r="R884" s="19">
        <f>(((J884/60)/60)/24)+DATE(1970,1,1)</f>
        <v>40759.860532407409</v>
      </c>
      <c r="S884" s="19">
        <f>(((I884/60)/60)/24)+DATE(1970,1,1)</f>
        <v>40792.860532407409</v>
      </c>
    </row>
    <row r="885" spans="1:19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1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8281</v>
      </c>
      <c r="O885" t="s">
        <v>8285</v>
      </c>
      <c r="P885" s="12">
        <f>ROUND(Table1[[#This Row],[pledged]]/Table1[[#This Row],[goal]],2)</f>
        <v>0.4</v>
      </c>
      <c r="Q885" s="14">
        <f>IFERROR(Table1[[#This Row],[pledged]]/Table1[[#This Row],[backers_count]],0)</f>
        <v>83.375</v>
      </c>
      <c r="R885" s="19">
        <f>(((J885/60)/60)/24)+DATE(1970,1,1)</f>
        <v>42371.935590277775</v>
      </c>
      <c r="S885" s="19">
        <f>(((I885/60)/60)/24)+DATE(1970,1,1)</f>
        <v>42431.935590277775</v>
      </c>
    </row>
    <row r="886" spans="1:19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1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8281</v>
      </c>
      <c r="O886" t="s">
        <v>8285</v>
      </c>
      <c r="P886" s="12">
        <f>ROUND(Table1[[#This Row],[pledged]]/Table1[[#This Row],[goal]],2)</f>
        <v>0.01</v>
      </c>
      <c r="Q886" s="14">
        <f>IFERROR(Table1[[#This Row],[pledged]]/Table1[[#This Row],[backers_count]],0)</f>
        <v>10</v>
      </c>
      <c r="R886" s="19">
        <f>(((J886/60)/60)/24)+DATE(1970,1,1)</f>
        <v>40981.802615740737</v>
      </c>
      <c r="S886" s="19">
        <f>(((I886/60)/60)/24)+DATE(1970,1,1)</f>
        <v>41041.104861111111</v>
      </c>
    </row>
    <row r="887" spans="1:19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1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8281</v>
      </c>
      <c r="O887" t="s">
        <v>8285</v>
      </c>
      <c r="P887" s="12">
        <f>ROUND(Table1[[#This Row],[pledged]]/Table1[[#This Row],[goal]],2)</f>
        <v>0.75</v>
      </c>
      <c r="Q887" s="14">
        <f>IFERROR(Table1[[#This Row],[pledged]]/Table1[[#This Row],[backers_count]],0)</f>
        <v>35.714285714285715</v>
      </c>
      <c r="R887" s="19">
        <f>(((J887/60)/60)/24)+DATE(1970,1,1)</f>
        <v>42713.941099537042</v>
      </c>
      <c r="S887" s="19">
        <f>(((I887/60)/60)/24)+DATE(1970,1,1)</f>
        <v>42734.941099537042</v>
      </c>
    </row>
    <row r="888" spans="1:19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1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8281</v>
      </c>
      <c r="O888" t="s">
        <v>8285</v>
      </c>
      <c r="P888" s="12">
        <f>ROUND(Table1[[#This Row],[pledged]]/Table1[[#This Row],[goal]],2)</f>
        <v>0.41</v>
      </c>
      <c r="Q888" s="14">
        <f>IFERROR(Table1[[#This Row],[pledged]]/Table1[[#This Row],[backers_count]],0)</f>
        <v>29.285714285714285</v>
      </c>
      <c r="R888" s="19">
        <f>(((J888/60)/60)/24)+DATE(1970,1,1)</f>
        <v>42603.870520833334</v>
      </c>
      <c r="S888" s="19">
        <f>(((I888/60)/60)/24)+DATE(1970,1,1)</f>
        <v>42628.870520833334</v>
      </c>
    </row>
    <row r="889" spans="1:19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1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8281</v>
      </c>
      <c r="O889" t="s">
        <v>8285</v>
      </c>
      <c r="P889" s="12">
        <f>ROUND(Table1[[#This Row],[pledged]]/Table1[[#This Row],[goal]],2)</f>
        <v>0</v>
      </c>
      <c r="Q889" s="14">
        <f>IFERROR(Table1[[#This Row],[pledged]]/Table1[[#This Row],[backers_count]],0)</f>
        <v>0</v>
      </c>
      <c r="R889" s="19">
        <f>(((J889/60)/60)/24)+DATE(1970,1,1)</f>
        <v>41026.958969907406</v>
      </c>
      <c r="S889" s="19">
        <f>(((I889/60)/60)/24)+DATE(1970,1,1)</f>
        <v>41056.958969907406</v>
      </c>
    </row>
    <row r="890" spans="1:19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1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8281</v>
      </c>
      <c r="O890" t="s">
        <v>8285</v>
      </c>
      <c r="P890" s="12">
        <f>ROUND(Table1[[#This Row],[pledged]]/Table1[[#This Row],[goal]],2)</f>
        <v>7.0000000000000007E-2</v>
      </c>
      <c r="Q890" s="14">
        <f>IFERROR(Table1[[#This Row],[pledged]]/Table1[[#This Row],[backers_count]],0)</f>
        <v>18</v>
      </c>
      <c r="R890" s="19">
        <f>(((J890/60)/60)/24)+DATE(1970,1,1)</f>
        <v>40751.753298611111</v>
      </c>
      <c r="S890" s="19">
        <f>(((I890/60)/60)/24)+DATE(1970,1,1)</f>
        <v>40787.25</v>
      </c>
    </row>
    <row r="891" spans="1:19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1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8281</v>
      </c>
      <c r="O891" t="s">
        <v>8285</v>
      </c>
      <c r="P891" s="12">
        <f>ROUND(Table1[[#This Row],[pledged]]/Table1[[#This Row],[goal]],2)</f>
        <v>0.09</v>
      </c>
      <c r="Q891" s="14">
        <f>IFERROR(Table1[[#This Row],[pledged]]/Table1[[#This Row],[backers_count]],0)</f>
        <v>73.760000000000005</v>
      </c>
      <c r="R891" s="19">
        <f>(((J891/60)/60)/24)+DATE(1970,1,1)</f>
        <v>41887.784062500003</v>
      </c>
      <c r="S891" s="19">
        <f>(((I891/60)/60)/24)+DATE(1970,1,1)</f>
        <v>41917.784062500003</v>
      </c>
    </row>
    <row r="892" spans="1:19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1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8281</v>
      </c>
      <c r="O892" t="s">
        <v>8285</v>
      </c>
      <c r="P892" s="12">
        <f>ROUND(Table1[[#This Row],[pledged]]/Table1[[#This Row],[goal]],2)</f>
        <v>0.04</v>
      </c>
      <c r="Q892" s="14">
        <f>IFERROR(Table1[[#This Row],[pledged]]/Table1[[#This Row],[backers_count]],0)</f>
        <v>31.25</v>
      </c>
      <c r="R892" s="19">
        <f>(((J892/60)/60)/24)+DATE(1970,1,1)</f>
        <v>41569.698831018519</v>
      </c>
      <c r="S892" s="19">
        <f>(((I892/60)/60)/24)+DATE(1970,1,1)</f>
        <v>41599.740497685183</v>
      </c>
    </row>
    <row r="893" spans="1:19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1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8281</v>
      </c>
      <c r="O893" t="s">
        <v>8285</v>
      </c>
      <c r="P893" s="12">
        <f>ROUND(Table1[[#This Row],[pledged]]/Table1[[#This Row],[goal]],2)</f>
        <v>0.03</v>
      </c>
      <c r="Q893" s="14">
        <f>IFERROR(Table1[[#This Row],[pledged]]/Table1[[#This Row],[backers_count]],0)</f>
        <v>28.888888888888889</v>
      </c>
      <c r="R893" s="19">
        <f>(((J893/60)/60)/24)+DATE(1970,1,1)</f>
        <v>41842.031597222223</v>
      </c>
      <c r="S893" s="19">
        <f>(((I893/60)/60)/24)+DATE(1970,1,1)</f>
        <v>41872.031597222223</v>
      </c>
    </row>
    <row r="894" spans="1:19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1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8281</v>
      </c>
      <c r="O894" t="s">
        <v>8285</v>
      </c>
      <c r="P894" s="12">
        <f>ROUND(Table1[[#This Row],[pledged]]/Table1[[#This Row],[goal]],2)</f>
        <v>0.41</v>
      </c>
      <c r="Q894" s="14">
        <f>IFERROR(Table1[[#This Row],[pledged]]/Table1[[#This Row],[backers_count]],0)</f>
        <v>143.8235294117647</v>
      </c>
      <c r="R894" s="19">
        <f>(((J894/60)/60)/24)+DATE(1970,1,1)</f>
        <v>40304.20003472222</v>
      </c>
      <c r="S894" s="19">
        <f>(((I894/60)/60)/24)+DATE(1970,1,1)</f>
        <v>40391.166666666664</v>
      </c>
    </row>
    <row r="895" spans="1:19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1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8281</v>
      </c>
      <c r="O895" t="s">
        <v>8285</v>
      </c>
      <c r="P895" s="12">
        <f>ROUND(Table1[[#This Row],[pledged]]/Table1[[#This Row],[goal]],2)</f>
        <v>0.1</v>
      </c>
      <c r="Q895" s="14">
        <f>IFERROR(Table1[[#This Row],[pledged]]/Table1[[#This Row],[backers_count]],0)</f>
        <v>40</v>
      </c>
      <c r="R895" s="19">
        <f>(((J895/60)/60)/24)+DATE(1970,1,1)</f>
        <v>42065.897719907407</v>
      </c>
      <c r="S895" s="19">
        <f>(((I895/60)/60)/24)+DATE(1970,1,1)</f>
        <v>42095.856053240743</v>
      </c>
    </row>
    <row r="896" spans="1:19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1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8281</v>
      </c>
      <c r="O896" t="s">
        <v>8285</v>
      </c>
      <c r="P896" s="12">
        <f>ROUND(Table1[[#This Row],[pledged]]/Table1[[#This Row],[goal]],2)</f>
        <v>0.39</v>
      </c>
      <c r="Q896" s="14">
        <f>IFERROR(Table1[[#This Row],[pledged]]/Table1[[#This Row],[backers_count]],0)</f>
        <v>147.81132075471697</v>
      </c>
      <c r="R896" s="19">
        <f>(((J896/60)/60)/24)+DATE(1970,1,1)</f>
        <v>42496.981597222228</v>
      </c>
      <c r="S896" s="19">
        <f>(((I896/60)/60)/24)+DATE(1970,1,1)</f>
        <v>42526.981597222228</v>
      </c>
    </row>
    <row r="897" spans="1:19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1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8281</v>
      </c>
      <c r="O897" t="s">
        <v>8285</v>
      </c>
      <c r="P897" s="12">
        <f>ROUND(Table1[[#This Row],[pledged]]/Table1[[#This Row],[goal]],2)</f>
        <v>0.02</v>
      </c>
      <c r="Q897" s="14">
        <f>IFERROR(Table1[[#This Row],[pledged]]/Table1[[#This Row],[backers_count]],0)</f>
        <v>27.857142857142858</v>
      </c>
      <c r="R897" s="19">
        <f>(((J897/60)/60)/24)+DATE(1970,1,1)</f>
        <v>40431.127650462964</v>
      </c>
      <c r="S897" s="19">
        <f>(((I897/60)/60)/24)+DATE(1970,1,1)</f>
        <v>40476.127650462964</v>
      </c>
    </row>
    <row r="898" spans="1:19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1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8281</v>
      </c>
      <c r="O898" t="s">
        <v>8285</v>
      </c>
      <c r="P898" s="12">
        <f>ROUND(Table1[[#This Row],[pledged]]/Table1[[#This Row],[goal]],2)</f>
        <v>0.4</v>
      </c>
      <c r="Q898" s="14">
        <f>IFERROR(Table1[[#This Row],[pledged]]/Table1[[#This Row],[backers_count]],0)</f>
        <v>44.444444444444443</v>
      </c>
      <c r="R898" s="19">
        <f>(((J898/60)/60)/24)+DATE(1970,1,1)</f>
        <v>42218.872986111113</v>
      </c>
      <c r="S898" s="19">
        <f>(((I898/60)/60)/24)+DATE(1970,1,1)</f>
        <v>42244.166666666672</v>
      </c>
    </row>
    <row r="899" spans="1:19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1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8281</v>
      </c>
      <c r="O899" t="s">
        <v>8285</v>
      </c>
      <c r="P899" s="12">
        <f>ROUND(Table1[[#This Row],[pledged]]/Table1[[#This Row],[goal]],2)</f>
        <v>0</v>
      </c>
      <c r="Q899" s="14">
        <f>IFERROR(Table1[[#This Row],[pledged]]/Table1[[#This Row],[backers_count]],0)</f>
        <v>0</v>
      </c>
      <c r="R899" s="19">
        <f>(((J899/60)/60)/24)+DATE(1970,1,1)</f>
        <v>41211.688750000001</v>
      </c>
      <c r="S899" s="19">
        <f>(((I899/60)/60)/24)+DATE(1970,1,1)</f>
        <v>41241.730416666665</v>
      </c>
    </row>
    <row r="900" spans="1:19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1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8281</v>
      </c>
      <c r="O900" t="s">
        <v>8285</v>
      </c>
      <c r="P900" s="12">
        <f>ROUND(Table1[[#This Row],[pledged]]/Table1[[#This Row],[goal]],2)</f>
        <v>0.03</v>
      </c>
      <c r="Q900" s="14">
        <f>IFERROR(Table1[[#This Row],[pledged]]/Table1[[#This Row],[backers_count]],0)</f>
        <v>35</v>
      </c>
      <c r="R900" s="19">
        <f>(((J900/60)/60)/24)+DATE(1970,1,1)</f>
        <v>40878.758217592593</v>
      </c>
      <c r="S900" s="19">
        <f>(((I900/60)/60)/24)+DATE(1970,1,1)</f>
        <v>40923.758217592593</v>
      </c>
    </row>
    <row r="901" spans="1:19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1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8281</v>
      </c>
      <c r="O901" t="s">
        <v>8285</v>
      </c>
      <c r="P901" s="12">
        <f>ROUND(Table1[[#This Row],[pledged]]/Table1[[#This Row],[goal]],2)</f>
        <v>0.37</v>
      </c>
      <c r="Q901" s="14">
        <f>IFERROR(Table1[[#This Row],[pledged]]/Table1[[#This Row],[backers_count]],0)</f>
        <v>35</v>
      </c>
      <c r="R901" s="19">
        <f>(((J901/60)/60)/24)+DATE(1970,1,1)</f>
        <v>40646.099097222221</v>
      </c>
      <c r="S901" s="19">
        <f>(((I901/60)/60)/24)+DATE(1970,1,1)</f>
        <v>40691.099097222221</v>
      </c>
    </row>
    <row r="902" spans="1:19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1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8281</v>
      </c>
      <c r="O902" t="s">
        <v>8284</v>
      </c>
      <c r="P902" s="12">
        <f>ROUND(Table1[[#This Row],[pledged]]/Table1[[#This Row],[goal]],2)</f>
        <v>0</v>
      </c>
      <c r="Q902" s="14">
        <f>IFERROR(Table1[[#This Row],[pledged]]/Table1[[#This Row],[backers_count]],0)</f>
        <v>10.5</v>
      </c>
      <c r="R902" s="19">
        <f>(((J902/60)/60)/24)+DATE(1970,1,1)</f>
        <v>42429.84956018519</v>
      </c>
      <c r="S902" s="19">
        <f>(((I902/60)/60)/24)+DATE(1970,1,1)</f>
        <v>42459.807893518519</v>
      </c>
    </row>
    <row r="903" spans="1:19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1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8281</v>
      </c>
      <c r="O903" t="s">
        <v>8284</v>
      </c>
      <c r="P903" s="12">
        <f>ROUND(Table1[[#This Row],[pledged]]/Table1[[#This Row],[goal]],2)</f>
        <v>0</v>
      </c>
      <c r="Q903" s="14">
        <f>IFERROR(Table1[[#This Row],[pledged]]/Table1[[#This Row],[backers_count]],0)</f>
        <v>0</v>
      </c>
      <c r="R903" s="19">
        <f>(((J903/60)/60)/24)+DATE(1970,1,1)</f>
        <v>40291.81150462963</v>
      </c>
      <c r="S903" s="19">
        <f>(((I903/60)/60)/24)+DATE(1970,1,1)</f>
        <v>40337.799305555556</v>
      </c>
    </row>
    <row r="904" spans="1:19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1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8281</v>
      </c>
      <c r="O904" t="s">
        <v>8284</v>
      </c>
      <c r="P904" s="12">
        <f>ROUND(Table1[[#This Row],[pledged]]/Table1[[#This Row],[goal]],2)</f>
        <v>0</v>
      </c>
      <c r="Q904" s="14">
        <f>IFERROR(Table1[[#This Row],[pledged]]/Table1[[#This Row],[backers_count]],0)</f>
        <v>30</v>
      </c>
      <c r="R904" s="19">
        <f>(((J904/60)/60)/24)+DATE(1970,1,1)</f>
        <v>41829.965532407405</v>
      </c>
      <c r="S904" s="19">
        <f>(((I904/60)/60)/24)+DATE(1970,1,1)</f>
        <v>41881.645833333336</v>
      </c>
    </row>
    <row r="905" spans="1:19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1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8281</v>
      </c>
      <c r="O905" t="s">
        <v>8284</v>
      </c>
      <c r="P905" s="12">
        <f>ROUND(Table1[[#This Row],[pledged]]/Table1[[#This Row],[goal]],2)</f>
        <v>0.03</v>
      </c>
      <c r="Q905" s="14">
        <f>IFERROR(Table1[[#This Row],[pledged]]/Table1[[#This Row],[backers_count]],0)</f>
        <v>40</v>
      </c>
      <c r="R905" s="19">
        <f>(((J905/60)/60)/24)+DATE(1970,1,1)</f>
        <v>41149.796064814815</v>
      </c>
      <c r="S905" s="19">
        <f>(((I905/60)/60)/24)+DATE(1970,1,1)</f>
        <v>41175.100694444445</v>
      </c>
    </row>
    <row r="906" spans="1:19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1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8281</v>
      </c>
      <c r="O906" t="s">
        <v>8284</v>
      </c>
      <c r="P906" s="12">
        <f>ROUND(Table1[[#This Row],[pledged]]/Table1[[#This Row],[goal]],2)</f>
        <v>0</v>
      </c>
      <c r="Q906" s="14">
        <f>IFERROR(Table1[[#This Row],[pledged]]/Table1[[#This Row],[backers_count]],0)</f>
        <v>50.333333333333336</v>
      </c>
      <c r="R906" s="19">
        <f>(((J906/60)/60)/24)+DATE(1970,1,1)</f>
        <v>42342.080289351856</v>
      </c>
      <c r="S906" s="19">
        <f>(((I906/60)/60)/24)+DATE(1970,1,1)</f>
        <v>42372.080289351856</v>
      </c>
    </row>
    <row r="907" spans="1:19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1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8281</v>
      </c>
      <c r="O907" t="s">
        <v>8284</v>
      </c>
      <c r="P907" s="12">
        <f>ROUND(Table1[[#This Row],[pledged]]/Table1[[#This Row],[goal]],2)</f>
        <v>0.03</v>
      </c>
      <c r="Q907" s="14">
        <f>IFERROR(Table1[[#This Row],[pledged]]/Table1[[#This Row],[backers_count]],0)</f>
        <v>32.666666666666664</v>
      </c>
      <c r="R907" s="19">
        <f>(((J907/60)/60)/24)+DATE(1970,1,1)</f>
        <v>40507.239884259259</v>
      </c>
      <c r="S907" s="19">
        <f>(((I907/60)/60)/24)+DATE(1970,1,1)</f>
        <v>40567.239884259259</v>
      </c>
    </row>
    <row r="908" spans="1:19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1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8281</v>
      </c>
      <c r="O908" t="s">
        <v>8284</v>
      </c>
      <c r="P908" s="12">
        <f>ROUND(Table1[[#This Row],[pledged]]/Table1[[#This Row],[goal]],2)</f>
        <v>0</v>
      </c>
      <c r="Q908" s="14">
        <f>IFERROR(Table1[[#This Row],[pledged]]/Table1[[#This Row],[backers_count]],0)</f>
        <v>0</v>
      </c>
      <c r="R908" s="19">
        <f>(((J908/60)/60)/24)+DATE(1970,1,1)</f>
        <v>41681.189699074072</v>
      </c>
      <c r="S908" s="19">
        <f>(((I908/60)/60)/24)+DATE(1970,1,1)</f>
        <v>41711.148032407407</v>
      </c>
    </row>
    <row r="909" spans="1:19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1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8281</v>
      </c>
      <c r="O909" t="s">
        <v>8284</v>
      </c>
      <c r="P909" s="12">
        <f>ROUND(Table1[[#This Row],[pledged]]/Table1[[#This Row],[goal]],2)</f>
        <v>0</v>
      </c>
      <c r="Q909" s="14">
        <f>IFERROR(Table1[[#This Row],[pledged]]/Table1[[#This Row],[backers_count]],0)</f>
        <v>0</v>
      </c>
      <c r="R909" s="19">
        <f>(((J909/60)/60)/24)+DATE(1970,1,1)</f>
        <v>40767.192395833335</v>
      </c>
      <c r="S909" s="19">
        <f>(((I909/60)/60)/24)+DATE(1970,1,1)</f>
        <v>40797.192395833335</v>
      </c>
    </row>
    <row r="910" spans="1:19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1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8281</v>
      </c>
      <c r="O910" t="s">
        <v>8284</v>
      </c>
      <c r="P910" s="12">
        <f>ROUND(Table1[[#This Row],[pledged]]/Table1[[#This Row],[goal]],2)</f>
        <v>0</v>
      </c>
      <c r="Q910" s="14">
        <f>IFERROR(Table1[[#This Row],[pledged]]/Table1[[#This Row],[backers_count]],0)</f>
        <v>0</v>
      </c>
      <c r="R910" s="19">
        <f>(((J910/60)/60)/24)+DATE(1970,1,1)</f>
        <v>40340.801562499997</v>
      </c>
      <c r="S910" s="19">
        <f>(((I910/60)/60)/24)+DATE(1970,1,1)</f>
        <v>40386.207638888889</v>
      </c>
    </row>
    <row r="911" spans="1:19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1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8281</v>
      </c>
      <c r="O911" t="s">
        <v>8284</v>
      </c>
      <c r="P911" s="12">
        <f>ROUND(Table1[[#This Row],[pledged]]/Table1[[#This Row],[goal]],2)</f>
        <v>0.03</v>
      </c>
      <c r="Q911" s="14">
        <f>IFERROR(Table1[[#This Row],[pledged]]/Table1[[#This Row],[backers_count]],0)</f>
        <v>65</v>
      </c>
      <c r="R911" s="19">
        <f>(((J911/60)/60)/24)+DATE(1970,1,1)</f>
        <v>41081.69027777778</v>
      </c>
      <c r="S911" s="19">
        <f>(((I911/60)/60)/24)+DATE(1970,1,1)</f>
        <v>41113.166666666664</v>
      </c>
    </row>
    <row r="912" spans="1:19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1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8281</v>
      </c>
      <c r="O912" t="s">
        <v>8284</v>
      </c>
      <c r="P912" s="12">
        <f>ROUND(Table1[[#This Row],[pledged]]/Table1[[#This Row],[goal]],2)</f>
        <v>0.22</v>
      </c>
      <c r="Q912" s="14">
        <f>IFERROR(Table1[[#This Row],[pledged]]/Table1[[#This Row],[backers_count]],0)</f>
        <v>24.6</v>
      </c>
      <c r="R912" s="19">
        <f>(((J912/60)/60)/24)+DATE(1970,1,1)</f>
        <v>42737.545358796298</v>
      </c>
      <c r="S912" s="19">
        <f>(((I912/60)/60)/24)+DATE(1970,1,1)</f>
        <v>42797.545358796298</v>
      </c>
    </row>
    <row r="913" spans="1:19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1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8281</v>
      </c>
      <c r="O913" t="s">
        <v>8284</v>
      </c>
      <c r="P913" s="12">
        <f>ROUND(Table1[[#This Row],[pledged]]/Table1[[#This Row],[goal]],2)</f>
        <v>0</v>
      </c>
      <c r="Q913" s="14">
        <f>IFERROR(Table1[[#This Row],[pledged]]/Table1[[#This Row],[backers_count]],0)</f>
        <v>0</v>
      </c>
      <c r="R913" s="19">
        <f>(((J913/60)/60)/24)+DATE(1970,1,1)</f>
        <v>41642.005150462966</v>
      </c>
      <c r="S913" s="19">
        <f>(((I913/60)/60)/24)+DATE(1970,1,1)</f>
        <v>41663.005150462966</v>
      </c>
    </row>
    <row r="914" spans="1:19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8281</v>
      </c>
      <c r="O914" t="s">
        <v>8284</v>
      </c>
      <c r="P914" s="12">
        <f>ROUND(Table1[[#This Row],[pledged]]/Table1[[#This Row],[goal]],2)</f>
        <v>0.01</v>
      </c>
      <c r="Q914" s="14">
        <f>IFERROR(Table1[[#This Row],[pledged]]/Table1[[#This Row],[backers_count]],0)</f>
        <v>15</v>
      </c>
      <c r="R914" s="19">
        <f>(((J914/60)/60)/24)+DATE(1970,1,1)</f>
        <v>41194.109340277777</v>
      </c>
      <c r="S914" s="19">
        <f>(((I914/60)/60)/24)+DATE(1970,1,1)</f>
        <v>41254.151006944441</v>
      </c>
    </row>
    <row r="915" spans="1:19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1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8281</v>
      </c>
      <c r="O915" t="s">
        <v>8284</v>
      </c>
      <c r="P915" s="12">
        <f>ROUND(Table1[[#This Row],[pledged]]/Table1[[#This Row],[goal]],2)</f>
        <v>7.0000000000000007E-2</v>
      </c>
      <c r="Q915" s="14">
        <f>IFERROR(Table1[[#This Row],[pledged]]/Table1[[#This Row],[backers_count]],0)</f>
        <v>82.583333333333329</v>
      </c>
      <c r="R915" s="19">
        <f>(((J915/60)/60)/24)+DATE(1970,1,1)</f>
        <v>41004.139108796298</v>
      </c>
      <c r="S915" s="19">
        <f>(((I915/60)/60)/24)+DATE(1970,1,1)</f>
        <v>41034.139108796298</v>
      </c>
    </row>
    <row r="916" spans="1:19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1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8281</v>
      </c>
      <c r="O916" t="s">
        <v>8284</v>
      </c>
      <c r="P916" s="12">
        <f>ROUND(Table1[[#This Row],[pledged]]/Table1[[#This Row],[goal]],2)</f>
        <v>0</v>
      </c>
      <c r="Q916" s="14">
        <f>IFERROR(Table1[[#This Row],[pledged]]/Table1[[#This Row],[backers_count]],0)</f>
        <v>0</v>
      </c>
      <c r="R916" s="19">
        <f>(((J916/60)/60)/24)+DATE(1970,1,1)</f>
        <v>41116.763275462967</v>
      </c>
      <c r="S916" s="19">
        <f>(((I916/60)/60)/24)+DATE(1970,1,1)</f>
        <v>41146.763275462967</v>
      </c>
    </row>
    <row r="917" spans="1:19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1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8281</v>
      </c>
      <c r="O917" t="s">
        <v>8284</v>
      </c>
      <c r="P917" s="12">
        <f>ROUND(Table1[[#This Row],[pledged]]/Table1[[#This Row],[goal]],2)</f>
        <v>0.06</v>
      </c>
      <c r="Q917" s="14">
        <f>IFERROR(Table1[[#This Row],[pledged]]/Table1[[#This Row],[backers_count]],0)</f>
        <v>41.666666666666664</v>
      </c>
      <c r="R917" s="19">
        <f>(((J917/60)/60)/24)+DATE(1970,1,1)</f>
        <v>40937.679560185185</v>
      </c>
      <c r="S917" s="19">
        <f>(((I917/60)/60)/24)+DATE(1970,1,1)</f>
        <v>40969.207638888889</v>
      </c>
    </row>
    <row r="918" spans="1:19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1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8281</v>
      </c>
      <c r="O918" t="s">
        <v>8284</v>
      </c>
      <c r="P918" s="12">
        <f>ROUND(Table1[[#This Row],[pledged]]/Table1[[#This Row],[goal]],2)</f>
        <v>0</v>
      </c>
      <c r="Q918" s="14">
        <f>IFERROR(Table1[[#This Row],[pledged]]/Table1[[#This Row],[backers_count]],0)</f>
        <v>0</v>
      </c>
      <c r="R918" s="19">
        <f>(((J918/60)/60)/24)+DATE(1970,1,1)</f>
        <v>40434.853402777779</v>
      </c>
      <c r="S918" s="19">
        <f>(((I918/60)/60)/24)+DATE(1970,1,1)</f>
        <v>40473.208333333336</v>
      </c>
    </row>
    <row r="919" spans="1:19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1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8281</v>
      </c>
      <c r="O919" t="s">
        <v>8284</v>
      </c>
      <c r="P919" s="12">
        <f>ROUND(Table1[[#This Row],[pledged]]/Table1[[#This Row],[goal]],2)</f>
        <v>0.01</v>
      </c>
      <c r="Q919" s="14">
        <f>IFERROR(Table1[[#This Row],[pledged]]/Table1[[#This Row],[backers_count]],0)</f>
        <v>30</v>
      </c>
      <c r="R919" s="19">
        <f>(((J919/60)/60)/24)+DATE(1970,1,1)</f>
        <v>41802.94363425926</v>
      </c>
      <c r="S919" s="19">
        <f>(((I919/60)/60)/24)+DATE(1970,1,1)</f>
        <v>41834.104166666664</v>
      </c>
    </row>
    <row r="920" spans="1:19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1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8281</v>
      </c>
      <c r="O920" t="s">
        <v>8284</v>
      </c>
      <c r="P920" s="12">
        <f>ROUND(Table1[[#This Row],[pledged]]/Table1[[#This Row],[goal]],2)</f>
        <v>0.05</v>
      </c>
      <c r="Q920" s="14">
        <f>IFERROR(Table1[[#This Row],[pledged]]/Table1[[#This Row],[backers_count]],0)</f>
        <v>19.600000000000001</v>
      </c>
      <c r="R920" s="19">
        <f>(((J920/60)/60)/24)+DATE(1970,1,1)</f>
        <v>41944.916215277779</v>
      </c>
      <c r="S920" s="19">
        <f>(((I920/60)/60)/24)+DATE(1970,1,1)</f>
        <v>41974.957881944443</v>
      </c>
    </row>
    <row r="921" spans="1:19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1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8281</v>
      </c>
      <c r="O921" t="s">
        <v>8284</v>
      </c>
      <c r="P921" s="12">
        <f>ROUND(Table1[[#This Row],[pledged]]/Table1[[#This Row],[goal]],2)</f>
        <v>0.01</v>
      </c>
      <c r="Q921" s="14">
        <f>IFERROR(Table1[[#This Row],[pledged]]/Table1[[#This Row],[backers_count]],0)</f>
        <v>100</v>
      </c>
      <c r="R921" s="19">
        <f>(((J921/60)/60)/24)+DATE(1970,1,1)</f>
        <v>41227.641724537039</v>
      </c>
      <c r="S921" s="19">
        <f>(((I921/60)/60)/24)+DATE(1970,1,1)</f>
        <v>41262.641724537039</v>
      </c>
    </row>
    <row r="922" spans="1:19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1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8281</v>
      </c>
      <c r="O922" t="s">
        <v>8284</v>
      </c>
      <c r="P922" s="12">
        <f>ROUND(Table1[[#This Row],[pledged]]/Table1[[#This Row],[goal]],2)</f>
        <v>0</v>
      </c>
      <c r="Q922" s="14">
        <f>IFERROR(Table1[[#This Row],[pledged]]/Table1[[#This Row],[backers_count]],0)</f>
        <v>0</v>
      </c>
      <c r="R922" s="19">
        <f>(((J922/60)/60)/24)+DATE(1970,1,1)</f>
        <v>41562.67155092593</v>
      </c>
      <c r="S922" s="19">
        <f>(((I922/60)/60)/24)+DATE(1970,1,1)</f>
        <v>41592.713217592594</v>
      </c>
    </row>
    <row r="923" spans="1:19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1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8281</v>
      </c>
      <c r="O923" t="s">
        <v>8284</v>
      </c>
      <c r="P923" s="12">
        <f>ROUND(Table1[[#This Row],[pledged]]/Table1[[#This Row],[goal]],2)</f>
        <v>0.31</v>
      </c>
      <c r="Q923" s="14">
        <f>IFERROR(Table1[[#This Row],[pledged]]/Table1[[#This Row],[backers_count]],0)</f>
        <v>231.75</v>
      </c>
      <c r="R923" s="19">
        <f>(((J923/60)/60)/24)+DATE(1970,1,1)</f>
        <v>40847.171018518515</v>
      </c>
      <c r="S923" s="19">
        <f>(((I923/60)/60)/24)+DATE(1970,1,1)</f>
        <v>40889.212685185186</v>
      </c>
    </row>
    <row r="924" spans="1:19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1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8281</v>
      </c>
      <c r="O924" t="s">
        <v>8284</v>
      </c>
      <c r="P924" s="12">
        <f>ROUND(Table1[[#This Row],[pledged]]/Table1[[#This Row],[goal]],2)</f>
        <v>0.21</v>
      </c>
      <c r="Q924" s="14">
        <f>IFERROR(Table1[[#This Row],[pledged]]/Table1[[#This Row],[backers_count]],0)</f>
        <v>189.33333333333334</v>
      </c>
      <c r="R924" s="19">
        <f>(((J924/60)/60)/24)+DATE(1970,1,1)</f>
        <v>41878.530011574076</v>
      </c>
      <c r="S924" s="19">
        <f>(((I924/60)/60)/24)+DATE(1970,1,1)</f>
        <v>41913.530011574076</v>
      </c>
    </row>
    <row r="925" spans="1:19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1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8281</v>
      </c>
      <c r="O925" t="s">
        <v>8284</v>
      </c>
      <c r="P925" s="12">
        <f>ROUND(Table1[[#This Row],[pledged]]/Table1[[#This Row],[goal]],2)</f>
        <v>0.02</v>
      </c>
      <c r="Q925" s="14">
        <f>IFERROR(Table1[[#This Row],[pledged]]/Table1[[#This Row],[backers_count]],0)</f>
        <v>55</v>
      </c>
      <c r="R925" s="19">
        <f>(((J925/60)/60)/24)+DATE(1970,1,1)</f>
        <v>41934.959756944445</v>
      </c>
      <c r="S925" s="19">
        <f>(((I925/60)/60)/24)+DATE(1970,1,1)</f>
        <v>41965.001423611116</v>
      </c>
    </row>
    <row r="926" spans="1:19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1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8281</v>
      </c>
      <c r="O926" t="s">
        <v>8284</v>
      </c>
      <c r="P926" s="12">
        <f>ROUND(Table1[[#This Row],[pledged]]/Table1[[#This Row],[goal]],2)</f>
        <v>0.11</v>
      </c>
      <c r="Q926" s="14">
        <f>IFERROR(Table1[[#This Row],[pledged]]/Table1[[#This Row],[backers_count]],0)</f>
        <v>21.8</v>
      </c>
      <c r="R926" s="19">
        <f>(((J926/60)/60)/24)+DATE(1970,1,1)</f>
        <v>41288.942928240744</v>
      </c>
      <c r="S926" s="19">
        <f>(((I926/60)/60)/24)+DATE(1970,1,1)</f>
        <v>41318.942928240744</v>
      </c>
    </row>
    <row r="927" spans="1:19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1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8281</v>
      </c>
      <c r="O927" t="s">
        <v>8284</v>
      </c>
      <c r="P927" s="12">
        <f>ROUND(Table1[[#This Row],[pledged]]/Table1[[#This Row],[goal]],2)</f>
        <v>0.03</v>
      </c>
      <c r="Q927" s="14">
        <f>IFERROR(Table1[[#This Row],[pledged]]/Table1[[#This Row],[backers_count]],0)</f>
        <v>32</v>
      </c>
      <c r="R927" s="19">
        <f>(((J927/60)/60)/24)+DATE(1970,1,1)</f>
        <v>41575.880914351852</v>
      </c>
      <c r="S927" s="19">
        <f>(((I927/60)/60)/24)+DATE(1970,1,1)</f>
        <v>41605.922581018516</v>
      </c>
    </row>
    <row r="928" spans="1:19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1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8281</v>
      </c>
      <c r="O928" t="s">
        <v>8284</v>
      </c>
      <c r="P928" s="12">
        <f>ROUND(Table1[[#This Row],[pledged]]/Table1[[#This Row],[goal]],2)</f>
        <v>0</v>
      </c>
      <c r="Q928" s="14">
        <f>IFERROR(Table1[[#This Row],[pledged]]/Table1[[#This Row],[backers_count]],0)</f>
        <v>0</v>
      </c>
      <c r="R928" s="19">
        <f>(((J928/60)/60)/24)+DATE(1970,1,1)</f>
        <v>40338.02002314815</v>
      </c>
      <c r="S928" s="19">
        <f>(((I928/60)/60)/24)+DATE(1970,1,1)</f>
        <v>40367.944444444445</v>
      </c>
    </row>
    <row r="929" spans="1:19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1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8281</v>
      </c>
      <c r="O929" t="s">
        <v>8284</v>
      </c>
      <c r="P929" s="12">
        <f>ROUND(Table1[[#This Row],[pledged]]/Table1[[#This Row],[goal]],2)</f>
        <v>0</v>
      </c>
      <c r="Q929" s="14">
        <f>IFERROR(Table1[[#This Row],[pledged]]/Table1[[#This Row],[backers_count]],0)</f>
        <v>0</v>
      </c>
      <c r="R929" s="19">
        <f>(((J929/60)/60)/24)+DATE(1970,1,1)</f>
        <v>41013.822858796295</v>
      </c>
      <c r="S929" s="19">
        <f>(((I929/60)/60)/24)+DATE(1970,1,1)</f>
        <v>41043.822858796295</v>
      </c>
    </row>
    <row r="930" spans="1:19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1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8281</v>
      </c>
      <c r="O930" t="s">
        <v>8284</v>
      </c>
      <c r="P930" s="12">
        <f>ROUND(Table1[[#This Row],[pledged]]/Table1[[#This Row],[goal]],2)</f>
        <v>0.11</v>
      </c>
      <c r="Q930" s="14">
        <f>IFERROR(Table1[[#This Row],[pledged]]/Table1[[#This Row],[backers_count]],0)</f>
        <v>56.25</v>
      </c>
      <c r="R930" s="19">
        <f>(((J930/60)/60)/24)+DATE(1970,1,1)</f>
        <v>41180.86241898148</v>
      </c>
      <c r="S930" s="19">
        <f>(((I930/60)/60)/24)+DATE(1970,1,1)</f>
        <v>41231</v>
      </c>
    </row>
    <row r="931" spans="1:19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1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8281</v>
      </c>
      <c r="O931" t="s">
        <v>8284</v>
      </c>
      <c r="P931" s="12">
        <f>ROUND(Table1[[#This Row],[pledged]]/Table1[[#This Row],[goal]],2)</f>
        <v>0</v>
      </c>
      <c r="Q931" s="14">
        <f>IFERROR(Table1[[#This Row],[pledged]]/Table1[[#This Row],[backers_count]],0)</f>
        <v>0</v>
      </c>
      <c r="R931" s="19">
        <f>(((J931/60)/60)/24)+DATE(1970,1,1)</f>
        <v>40978.238067129627</v>
      </c>
      <c r="S931" s="19">
        <f>(((I931/60)/60)/24)+DATE(1970,1,1)</f>
        <v>41008.196400462963</v>
      </c>
    </row>
    <row r="932" spans="1:19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1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8281</v>
      </c>
      <c r="O932" t="s">
        <v>8284</v>
      </c>
      <c r="P932" s="12">
        <f>ROUND(Table1[[#This Row],[pledged]]/Table1[[#This Row],[goal]],2)</f>
        <v>0.38</v>
      </c>
      <c r="Q932" s="14">
        <f>IFERROR(Table1[[#This Row],[pledged]]/Table1[[#This Row],[backers_count]],0)</f>
        <v>69</v>
      </c>
      <c r="R932" s="19">
        <f>(((J932/60)/60)/24)+DATE(1970,1,1)</f>
        <v>40312.915578703702</v>
      </c>
      <c r="S932" s="19">
        <f>(((I932/60)/60)/24)+DATE(1970,1,1)</f>
        <v>40354.897222222222</v>
      </c>
    </row>
    <row r="933" spans="1:19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1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8281</v>
      </c>
      <c r="O933" t="s">
        <v>8284</v>
      </c>
      <c r="P933" s="12">
        <f>ROUND(Table1[[#This Row],[pledged]]/Table1[[#This Row],[goal]],2)</f>
        <v>7.0000000000000007E-2</v>
      </c>
      <c r="Q933" s="14">
        <f>IFERROR(Table1[[#This Row],[pledged]]/Table1[[#This Row],[backers_count]],0)</f>
        <v>18.714285714285715</v>
      </c>
      <c r="R933" s="19">
        <f>(((J933/60)/60)/24)+DATE(1970,1,1)</f>
        <v>41680.359976851854</v>
      </c>
      <c r="S933" s="19">
        <f>(((I933/60)/60)/24)+DATE(1970,1,1)</f>
        <v>41714.916666666664</v>
      </c>
    </row>
    <row r="934" spans="1:19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1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8281</v>
      </c>
      <c r="O934" t="s">
        <v>8284</v>
      </c>
      <c r="P934" s="12">
        <f>ROUND(Table1[[#This Row],[pledged]]/Table1[[#This Row],[goal]],2)</f>
        <v>0.15</v>
      </c>
      <c r="Q934" s="14">
        <f>IFERROR(Table1[[#This Row],[pledged]]/Table1[[#This Row],[backers_count]],0)</f>
        <v>46.033333333333331</v>
      </c>
      <c r="R934" s="19">
        <f>(((J934/60)/60)/24)+DATE(1970,1,1)</f>
        <v>41310.969270833331</v>
      </c>
      <c r="S934" s="19">
        <f>(((I934/60)/60)/24)+DATE(1970,1,1)</f>
        <v>41355.927604166667</v>
      </c>
    </row>
    <row r="935" spans="1:19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1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8281</v>
      </c>
      <c r="O935" t="s">
        <v>8284</v>
      </c>
      <c r="P935" s="12">
        <f>ROUND(Table1[[#This Row],[pledged]]/Table1[[#This Row],[goal]],2)</f>
        <v>0.06</v>
      </c>
      <c r="Q935" s="14">
        <f>IFERROR(Table1[[#This Row],[pledged]]/Table1[[#This Row],[backers_count]],0)</f>
        <v>60</v>
      </c>
      <c r="R935" s="19">
        <f>(((J935/60)/60)/24)+DATE(1970,1,1)</f>
        <v>41711.169085648151</v>
      </c>
      <c r="S935" s="19">
        <f>(((I935/60)/60)/24)+DATE(1970,1,1)</f>
        <v>41771.169085648151</v>
      </c>
    </row>
    <row r="936" spans="1:19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1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8281</v>
      </c>
      <c r="O936" t="s">
        <v>8284</v>
      </c>
      <c r="P936" s="12">
        <f>ROUND(Table1[[#This Row],[pledged]]/Table1[[#This Row],[goal]],2)</f>
        <v>0.3</v>
      </c>
      <c r="Q936" s="14">
        <f>IFERROR(Table1[[#This Row],[pledged]]/Table1[[#This Row],[backers_count]],0)</f>
        <v>50.666666666666664</v>
      </c>
      <c r="R936" s="19">
        <f>(((J936/60)/60)/24)+DATE(1970,1,1)</f>
        <v>41733.737083333333</v>
      </c>
      <c r="S936" s="19">
        <f>(((I936/60)/60)/24)+DATE(1970,1,1)</f>
        <v>41763.25</v>
      </c>
    </row>
    <row r="937" spans="1:19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1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8281</v>
      </c>
      <c r="O937" t="s">
        <v>8284</v>
      </c>
      <c r="P937" s="12">
        <f>ROUND(Table1[[#This Row],[pledged]]/Table1[[#This Row],[goal]],2)</f>
        <v>0.01</v>
      </c>
      <c r="Q937" s="14">
        <f>IFERROR(Table1[[#This Row],[pledged]]/Table1[[#This Row],[backers_count]],0)</f>
        <v>25</v>
      </c>
      <c r="R937" s="19">
        <f>(((J937/60)/60)/24)+DATE(1970,1,1)</f>
        <v>42368.333668981482</v>
      </c>
      <c r="S937" s="19">
        <f>(((I937/60)/60)/24)+DATE(1970,1,1)</f>
        <v>42398.333668981482</v>
      </c>
    </row>
    <row r="938" spans="1:19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1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8281</v>
      </c>
      <c r="O938" t="s">
        <v>8284</v>
      </c>
      <c r="P938" s="12">
        <f>ROUND(Table1[[#This Row],[pledged]]/Table1[[#This Row],[goal]],2)</f>
        <v>0</v>
      </c>
      <c r="Q938" s="14">
        <f>IFERROR(Table1[[#This Row],[pledged]]/Table1[[#This Row],[backers_count]],0)</f>
        <v>0</v>
      </c>
      <c r="R938" s="19">
        <f>(((J938/60)/60)/24)+DATE(1970,1,1)</f>
        <v>40883.024178240739</v>
      </c>
      <c r="S938" s="19">
        <f>(((I938/60)/60)/24)+DATE(1970,1,1)</f>
        <v>40926.833333333336</v>
      </c>
    </row>
    <row r="939" spans="1:19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1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8281</v>
      </c>
      <c r="O939" t="s">
        <v>8284</v>
      </c>
      <c r="P939" s="12">
        <f>ROUND(Table1[[#This Row],[pledged]]/Table1[[#This Row],[goal]],2)</f>
        <v>0.01</v>
      </c>
      <c r="Q939" s="14">
        <f>IFERROR(Table1[[#This Row],[pledged]]/Table1[[#This Row],[backers_count]],0)</f>
        <v>20</v>
      </c>
      <c r="R939" s="19">
        <f>(((J939/60)/60)/24)+DATE(1970,1,1)</f>
        <v>41551.798113425924</v>
      </c>
      <c r="S939" s="19">
        <f>(((I939/60)/60)/24)+DATE(1970,1,1)</f>
        <v>41581.839780092596</v>
      </c>
    </row>
    <row r="940" spans="1:19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1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8281</v>
      </c>
      <c r="O940" t="s">
        <v>8284</v>
      </c>
      <c r="P940" s="12">
        <f>ROUND(Table1[[#This Row],[pledged]]/Table1[[#This Row],[goal]],2)</f>
        <v>0</v>
      </c>
      <c r="Q940" s="14">
        <f>IFERROR(Table1[[#This Row],[pledged]]/Table1[[#This Row],[backers_count]],0)</f>
        <v>25</v>
      </c>
      <c r="R940" s="19">
        <f>(((J940/60)/60)/24)+DATE(1970,1,1)</f>
        <v>41124.479722222226</v>
      </c>
      <c r="S940" s="19">
        <f>(((I940/60)/60)/24)+DATE(1970,1,1)</f>
        <v>41154.479722222226</v>
      </c>
    </row>
    <row r="941" spans="1:19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1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8281</v>
      </c>
      <c r="O941" t="s">
        <v>8284</v>
      </c>
      <c r="P941" s="12">
        <f>ROUND(Table1[[#This Row],[pledged]]/Table1[[#This Row],[goal]],2)</f>
        <v>0.01</v>
      </c>
      <c r="Q941" s="14">
        <f>IFERROR(Table1[[#This Row],[pledged]]/Table1[[#This Row],[backers_count]],0)</f>
        <v>20</v>
      </c>
      <c r="R941" s="19">
        <f>(((J941/60)/60)/24)+DATE(1970,1,1)</f>
        <v>41416.763171296298</v>
      </c>
      <c r="S941" s="19">
        <f>(((I941/60)/60)/24)+DATE(1970,1,1)</f>
        <v>41455.831944444442</v>
      </c>
    </row>
    <row r="942" spans="1:19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1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8275</v>
      </c>
      <c r="O942" t="s">
        <v>8277</v>
      </c>
      <c r="P942" s="12">
        <f>ROUND(Table1[[#This Row],[pledged]]/Table1[[#This Row],[goal]],2)</f>
        <v>0.17</v>
      </c>
      <c r="Q942" s="14">
        <f>IFERROR(Table1[[#This Row],[pledged]]/Table1[[#This Row],[backers_count]],0)</f>
        <v>110.28571428571429</v>
      </c>
      <c r="R942" s="19">
        <f>(((J942/60)/60)/24)+DATE(1970,1,1)</f>
        <v>42182.008402777778</v>
      </c>
      <c r="S942" s="19">
        <f>(((I942/60)/60)/24)+DATE(1970,1,1)</f>
        <v>42227.008402777778</v>
      </c>
    </row>
    <row r="943" spans="1:19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1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8275</v>
      </c>
      <c r="O943" t="s">
        <v>8277</v>
      </c>
      <c r="P943" s="12">
        <f>ROUND(Table1[[#This Row],[pledged]]/Table1[[#This Row],[goal]],2)</f>
        <v>0.02</v>
      </c>
      <c r="Q943" s="14">
        <f>IFERROR(Table1[[#This Row],[pledged]]/Table1[[#This Row],[backers_count]],0)</f>
        <v>37.451612903225808</v>
      </c>
      <c r="R943" s="19">
        <f>(((J943/60)/60)/24)+DATE(1970,1,1)</f>
        <v>42746.096585648149</v>
      </c>
      <c r="S943" s="19">
        <f>(((I943/60)/60)/24)+DATE(1970,1,1)</f>
        <v>42776.096585648149</v>
      </c>
    </row>
    <row r="944" spans="1:19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1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8275</v>
      </c>
      <c r="O944" t="s">
        <v>8277</v>
      </c>
      <c r="P944" s="12">
        <f>ROUND(Table1[[#This Row],[pledged]]/Table1[[#This Row],[goal]],2)</f>
        <v>0.09</v>
      </c>
      <c r="Q944" s="14">
        <f>IFERROR(Table1[[#This Row],[pledged]]/Table1[[#This Row],[backers_count]],0)</f>
        <v>41.75</v>
      </c>
      <c r="R944" s="19">
        <f>(((J944/60)/60)/24)+DATE(1970,1,1)</f>
        <v>42382.843287037031</v>
      </c>
      <c r="S944" s="19">
        <f>(((I944/60)/60)/24)+DATE(1970,1,1)</f>
        <v>42418.843287037031</v>
      </c>
    </row>
    <row r="945" spans="1:19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1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8275</v>
      </c>
      <c r="O945" t="s">
        <v>8277</v>
      </c>
      <c r="P945" s="12">
        <f>ROUND(Table1[[#This Row],[pledged]]/Table1[[#This Row],[goal]],2)</f>
        <v>0.1</v>
      </c>
      <c r="Q945" s="14">
        <f>IFERROR(Table1[[#This Row],[pledged]]/Table1[[#This Row],[backers_count]],0)</f>
        <v>24.083333333333332</v>
      </c>
      <c r="R945" s="19">
        <f>(((J945/60)/60)/24)+DATE(1970,1,1)</f>
        <v>42673.66788194445</v>
      </c>
      <c r="S945" s="19">
        <f>(((I945/60)/60)/24)+DATE(1970,1,1)</f>
        <v>42703.709548611107</v>
      </c>
    </row>
    <row r="946" spans="1:19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1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8275</v>
      </c>
      <c r="O946" t="s">
        <v>8277</v>
      </c>
      <c r="P946" s="12">
        <f>ROUND(Table1[[#This Row],[pledged]]/Table1[[#This Row],[goal]],2)</f>
        <v>0.13</v>
      </c>
      <c r="Q946" s="14">
        <f>IFERROR(Table1[[#This Row],[pledged]]/Table1[[#This Row],[backers_count]],0)</f>
        <v>69.40625</v>
      </c>
      <c r="R946" s="19">
        <f>(((J946/60)/60)/24)+DATE(1970,1,1)</f>
        <v>42444.583912037036</v>
      </c>
      <c r="S946" s="19">
        <f>(((I946/60)/60)/24)+DATE(1970,1,1)</f>
        <v>42478.583333333328</v>
      </c>
    </row>
    <row r="947" spans="1:19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1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8275</v>
      </c>
      <c r="O947" t="s">
        <v>8277</v>
      </c>
      <c r="P947" s="12">
        <f>ROUND(Table1[[#This Row],[pledged]]/Table1[[#This Row],[goal]],2)</f>
        <v>0.02</v>
      </c>
      <c r="Q947" s="14">
        <f>IFERROR(Table1[[#This Row],[pledged]]/Table1[[#This Row],[backers_count]],0)</f>
        <v>155.25</v>
      </c>
      <c r="R947" s="19">
        <f>(((J947/60)/60)/24)+DATE(1970,1,1)</f>
        <v>42732.872986111113</v>
      </c>
      <c r="S947" s="19">
        <f>(((I947/60)/60)/24)+DATE(1970,1,1)</f>
        <v>42784.999305555553</v>
      </c>
    </row>
    <row r="948" spans="1:19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1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8275</v>
      </c>
      <c r="O948" t="s">
        <v>8277</v>
      </c>
      <c r="P948" s="12">
        <f>ROUND(Table1[[#This Row],[pledged]]/Table1[[#This Row],[goal]],2)</f>
        <v>0.02</v>
      </c>
      <c r="Q948" s="14">
        <f>IFERROR(Table1[[#This Row],[pledged]]/Table1[[#This Row],[backers_count]],0)</f>
        <v>57.2</v>
      </c>
      <c r="R948" s="19">
        <f>(((J948/60)/60)/24)+DATE(1970,1,1)</f>
        <v>42592.750555555554</v>
      </c>
      <c r="S948" s="19">
        <f>(((I948/60)/60)/24)+DATE(1970,1,1)</f>
        <v>42622.750555555554</v>
      </c>
    </row>
    <row r="949" spans="1:19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1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8275</v>
      </c>
      <c r="O949" t="s">
        <v>8277</v>
      </c>
      <c r="P949" s="12">
        <f>ROUND(Table1[[#This Row],[pledged]]/Table1[[#This Row],[goal]],2)</f>
        <v>0</v>
      </c>
      <c r="Q949" s="14">
        <f>IFERROR(Table1[[#This Row],[pledged]]/Table1[[#This Row],[backers_count]],0)</f>
        <v>0</v>
      </c>
      <c r="R949" s="19">
        <f>(((J949/60)/60)/24)+DATE(1970,1,1)</f>
        <v>42491.781319444446</v>
      </c>
      <c r="S949" s="19">
        <f>(((I949/60)/60)/24)+DATE(1970,1,1)</f>
        <v>42551.781319444446</v>
      </c>
    </row>
    <row r="950" spans="1:19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1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8275</v>
      </c>
      <c r="O950" t="s">
        <v>8277</v>
      </c>
      <c r="P950" s="12">
        <f>ROUND(Table1[[#This Row],[pledged]]/Table1[[#This Row],[goal]],2)</f>
        <v>0.12</v>
      </c>
      <c r="Q950" s="14">
        <f>IFERROR(Table1[[#This Row],[pledged]]/Table1[[#This Row],[backers_count]],0)</f>
        <v>60</v>
      </c>
      <c r="R950" s="19">
        <f>(((J950/60)/60)/24)+DATE(1970,1,1)</f>
        <v>42411.828287037039</v>
      </c>
      <c r="S950" s="19">
        <f>(((I950/60)/60)/24)+DATE(1970,1,1)</f>
        <v>42441.828287037039</v>
      </c>
    </row>
    <row r="951" spans="1:19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1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8275</v>
      </c>
      <c r="O951" t="s">
        <v>8277</v>
      </c>
      <c r="P951" s="12">
        <f>ROUND(Table1[[#This Row],[pledged]]/Table1[[#This Row],[goal]],2)</f>
        <v>0.01</v>
      </c>
      <c r="Q951" s="14">
        <f>IFERROR(Table1[[#This Row],[pledged]]/Table1[[#This Row],[backers_count]],0)</f>
        <v>39</v>
      </c>
      <c r="R951" s="19">
        <f>(((J951/60)/60)/24)+DATE(1970,1,1)</f>
        <v>42361.043703703705</v>
      </c>
      <c r="S951" s="19">
        <f>(((I951/60)/60)/24)+DATE(1970,1,1)</f>
        <v>42421.043703703705</v>
      </c>
    </row>
    <row r="952" spans="1:19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1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8275</v>
      </c>
      <c r="O952" t="s">
        <v>8277</v>
      </c>
      <c r="P952" s="12">
        <f>ROUND(Table1[[#This Row],[pledged]]/Table1[[#This Row],[goal]],2)</f>
        <v>0.28000000000000003</v>
      </c>
      <c r="Q952" s="14">
        <f>IFERROR(Table1[[#This Row],[pledged]]/Table1[[#This Row],[backers_count]],0)</f>
        <v>58.416666666666664</v>
      </c>
      <c r="R952" s="19">
        <f>(((J952/60)/60)/24)+DATE(1970,1,1)</f>
        <v>42356.750706018516</v>
      </c>
      <c r="S952" s="19">
        <f>(((I952/60)/60)/24)+DATE(1970,1,1)</f>
        <v>42386.750706018516</v>
      </c>
    </row>
    <row r="953" spans="1:19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1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8275</v>
      </c>
      <c r="O953" t="s">
        <v>8277</v>
      </c>
      <c r="P953" s="12">
        <f>ROUND(Table1[[#This Row],[pledged]]/Table1[[#This Row],[goal]],2)</f>
        <v>0.38</v>
      </c>
      <c r="Q953" s="14">
        <f>IFERROR(Table1[[#This Row],[pledged]]/Table1[[#This Row],[backers_count]],0)</f>
        <v>158.63636363636363</v>
      </c>
      <c r="R953" s="19">
        <f>(((J953/60)/60)/24)+DATE(1970,1,1)</f>
        <v>42480.653611111105</v>
      </c>
      <c r="S953" s="19">
        <f>(((I953/60)/60)/24)+DATE(1970,1,1)</f>
        <v>42525.653611111105</v>
      </c>
    </row>
    <row r="954" spans="1:19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1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8275</v>
      </c>
      <c r="O954" t="s">
        <v>8277</v>
      </c>
      <c r="P954" s="12">
        <f>ROUND(Table1[[#This Row],[pledged]]/Table1[[#This Row],[goal]],2)</f>
        <v>0.4</v>
      </c>
      <c r="Q954" s="14">
        <f>IFERROR(Table1[[#This Row],[pledged]]/Table1[[#This Row],[backers_count]],0)</f>
        <v>99.857142857142861</v>
      </c>
      <c r="R954" s="19">
        <f>(((J954/60)/60)/24)+DATE(1970,1,1)</f>
        <v>42662.613564814819</v>
      </c>
      <c r="S954" s="19">
        <f>(((I954/60)/60)/24)+DATE(1970,1,1)</f>
        <v>42692.655231481483</v>
      </c>
    </row>
    <row r="955" spans="1:19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1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8275</v>
      </c>
      <c r="O955" t="s">
        <v>8277</v>
      </c>
      <c r="P955" s="12">
        <f>ROUND(Table1[[#This Row],[pledged]]/Table1[[#This Row],[goal]],2)</f>
        <v>0.01</v>
      </c>
      <c r="Q955" s="14">
        <f>IFERROR(Table1[[#This Row],[pledged]]/Table1[[#This Row],[backers_count]],0)</f>
        <v>25.2</v>
      </c>
      <c r="R955" s="19">
        <f>(((J955/60)/60)/24)+DATE(1970,1,1)</f>
        <v>41999.164340277777</v>
      </c>
      <c r="S955" s="19">
        <f>(((I955/60)/60)/24)+DATE(1970,1,1)</f>
        <v>42029.164340277777</v>
      </c>
    </row>
    <row r="956" spans="1:19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1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8275</v>
      </c>
      <c r="O956" t="s">
        <v>8277</v>
      </c>
      <c r="P956" s="12">
        <f>ROUND(Table1[[#This Row],[pledged]]/Table1[[#This Row],[goal]],2)</f>
        <v>0.43</v>
      </c>
      <c r="Q956" s="14">
        <f>IFERROR(Table1[[#This Row],[pledged]]/Table1[[#This Row],[backers_count]],0)</f>
        <v>89.191780821917803</v>
      </c>
      <c r="R956" s="19">
        <f>(((J956/60)/60)/24)+DATE(1970,1,1)</f>
        <v>42194.833784722221</v>
      </c>
      <c r="S956" s="19">
        <f>(((I956/60)/60)/24)+DATE(1970,1,1)</f>
        <v>42236.833784722221</v>
      </c>
    </row>
    <row r="957" spans="1:19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1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8275</v>
      </c>
      <c r="O957" t="s">
        <v>8277</v>
      </c>
      <c r="P957" s="12">
        <f>ROUND(Table1[[#This Row],[pledged]]/Table1[[#This Row],[goal]],2)</f>
        <v>0.06</v>
      </c>
      <c r="Q957" s="14">
        <f>IFERROR(Table1[[#This Row],[pledged]]/Table1[[#This Row],[backers_count]],0)</f>
        <v>182.6236559139785</v>
      </c>
      <c r="R957" s="19">
        <f>(((J957/60)/60)/24)+DATE(1970,1,1)</f>
        <v>42586.295138888891</v>
      </c>
      <c r="S957" s="19">
        <f>(((I957/60)/60)/24)+DATE(1970,1,1)</f>
        <v>42626.295138888891</v>
      </c>
    </row>
    <row r="958" spans="1:19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1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8275</v>
      </c>
      <c r="O958" t="s">
        <v>8277</v>
      </c>
      <c r="P958" s="12">
        <f>ROUND(Table1[[#This Row],[pledged]]/Table1[[#This Row],[goal]],2)</f>
        <v>0.02</v>
      </c>
      <c r="Q958" s="14">
        <f>IFERROR(Table1[[#This Row],[pledged]]/Table1[[#This Row],[backers_count]],0)</f>
        <v>50.647058823529413</v>
      </c>
      <c r="R958" s="19">
        <f>(((J958/60)/60)/24)+DATE(1970,1,1)</f>
        <v>42060.913877314815</v>
      </c>
      <c r="S958" s="19">
        <f>(((I958/60)/60)/24)+DATE(1970,1,1)</f>
        <v>42120.872210648144</v>
      </c>
    </row>
    <row r="959" spans="1:19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1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8275</v>
      </c>
      <c r="O959" t="s">
        <v>8277</v>
      </c>
      <c r="P959" s="12">
        <f>ROUND(Table1[[#This Row],[pledged]]/Table1[[#This Row],[goal]],2)</f>
        <v>0.02</v>
      </c>
      <c r="Q959" s="14">
        <f>IFERROR(Table1[[#This Row],[pledged]]/Table1[[#This Row],[backers_count]],0)</f>
        <v>33.285714285714285</v>
      </c>
      <c r="R959" s="19">
        <f>(((J959/60)/60)/24)+DATE(1970,1,1)</f>
        <v>42660.552465277782</v>
      </c>
      <c r="S959" s="19">
        <f>(((I959/60)/60)/24)+DATE(1970,1,1)</f>
        <v>42691.594131944439</v>
      </c>
    </row>
    <row r="960" spans="1:19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1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8275</v>
      </c>
      <c r="O960" t="s">
        <v>8277</v>
      </c>
      <c r="P960" s="12">
        <f>ROUND(Table1[[#This Row],[pledged]]/Table1[[#This Row],[goal]],2)</f>
        <v>0.11</v>
      </c>
      <c r="Q960" s="14">
        <f>IFERROR(Table1[[#This Row],[pledged]]/Table1[[#This Row],[backers_count]],0)</f>
        <v>51.823529411764703</v>
      </c>
      <c r="R960" s="19">
        <f>(((J960/60)/60)/24)+DATE(1970,1,1)</f>
        <v>42082.802812499998</v>
      </c>
      <c r="S960" s="19">
        <f>(((I960/60)/60)/24)+DATE(1970,1,1)</f>
        <v>42104.207638888889</v>
      </c>
    </row>
    <row r="961" spans="1:19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1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8275</v>
      </c>
      <c r="O961" t="s">
        <v>8277</v>
      </c>
      <c r="P961" s="12">
        <f>ROUND(Table1[[#This Row],[pledged]]/Table1[[#This Row],[goal]],2)</f>
        <v>0.39</v>
      </c>
      <c r="Q961" s="14">
        <f>IFERROR(Table1[[#This Row],[pledged]]/Table1[[#This Row],[backers_count]],0)</f>
        <v>113.62573099415205</v>
      </c>
      <c r="R961" s="19">
        <f>(((J961/60)/60)/24)+DATE(1970,1,1)</f>
        <v>41993.174363425926</v>
      </c>
      <c r="S961" s="19">
        <f>(((I961/60)/60)/24)+DATE(1970,1,1)</f>
        <v>42023.174363425926</v>
      </c>
    </row>
    <row r="962" spans="1:19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1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8275</v>
      </c>
      <c r="O962" t="s">
        <v>8277</v>
      </c>
      <c r="P962" s="12">
        <f>ROUND(Table1[[#This Row],[pledged]]/Table1[[#This Row],[goal]],2)</f>
        <v>0.46</v>
      </c>
      <c r="Q962" s="14">
        <f>IFERROR(Table1[[#This Row],[pledged]]/Table1[[#This Row],[backers_count]],0)</f>
        <v>136.46276595744681</v>
      </c>
      <c r="R962" s="19">
        <f>(((J962/60)/60)/24)+DATE(1970,1,1)</f>
        <v>42766.626793981486</v>
      </c>
      <c r="S962" s="19">
        <f>(((I962/60)/60)/24)+DATE(1970,1,1)</f>
        <v>42808.585127314815</v>
      </c>
    </row>
    <row r="963" spans="1:19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1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8275</v>
      </c>
      <c r="O963" t="s">
        <v>8277</v>
      </c>
      <c r="P963" s="12">
        <f>ROUND(Table1[[#This Row],[pledged]]/Table1[[#This Row],[goal]],2)</f>
        <v>0.42</v>
      </c>
      <c r="Q963" s="14">
        <f>IFERROR(Table1[[#This Row],[pledged]]/Table1[[#This Row],[backers_count]],0)</f>
        <v>364.35454545454547</v>
      </c>
      <c r="R963" s="19">
        <f>(((J963/60)/60)/24)+DATE(1970,1,1)</f>
        <v>42740.693692129629</v>
      </c>
      <c r="S963" s="19">
        <f>(((I963/60)/60)/24)+DATE(1970,1,1)</f>
        <v>42786.791666666672</v>
      </c>
    </row>
    <row r="964" spans="1:19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1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8275</v>
      </c>
      <c r="O964" t="s">
        <v>8277</v>
      </c>
      <c r="P964" s="12">
        <f>ROUND(Table1[[#This Row],[pledged]]/Table1[[#This Row],[goal]],2)</f>
        <v>0.28000000000000003</v>
      </c>
      <c r="Q964" s="14">
        <f>IFERROR(Table1[[#This Row],[pledged]]/Table1[[#This Row],[backers_count]],0)</f>
        <v>19.243243243243242</v>
      </c>
      <c r="R964" s="19">
        <f>(((J964/60)/60)/24)+DATE(1970,1,1)</f>
        <v>42373.712418981479</v>
      </c>
      <c r="S964" s="19">
        <f>(((I964/60)/60)/24)+DATE(1970,1,1)</f>
        <v>42411.712418981479</v>
      </c>
    </row>
    <row r="965" spans="1:19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1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8275</v>
      </c>
      <c r="O965" t="s">
        <v>8277</v>
      </c>
      <c r="P965" s="12">
        <f>ROUND(Table1[[#This Row],[pledged]]/Table1[[#This Row],[goal]],2)</f>
        <v>0.01</v>
      </c>
      <c r="Q965" s="14">
        <f>IFERROR(Table1[[#This Row],[pledged]]/Table1[[#This Row],[backers_count]],0)</f>
        <v>41.888888888888886</v>
      </c>
      <c r="R965" s="19">
        <f>(((J965/60)/60)/24)+DATE(1970,1,1)</f>
        <v>42625.635636574079</v>
      </c>
      <c r="S965" s="19">
        <f>(((I965/60)/60)/24)+DATE(1970,1,1)</f>
        <v>42660.635636574079</v>
      </c>
    </row>
    <row r="966" spans="1:19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1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8275</v>
      </c>
      <c r="O966" t="s">
        <v>8277</v>
      </c>
      <c r="P966" s="12">
        <f>ROUND(Table1[[#This Row],[pledged]]/Table1[[#This Row],[goal]],2)</f>
        <v>0.01</v>
      </c>
      <c r="Q966" s="14">
        <f>IFERROR(Table1[[#This Row],[pledged]]/Table1[[#This Row],[backers_count]],0)</f>
        <v>30.310344827586206</v>
      </c>
      <c r="R966" s="19">
        <f>(((J966/60)/60)/24)+DATE(1970,1,1)</f>
        <v>42208.628692129627</v>
      </c>
      <c r="S966" s="19">
        <f>(((I966/60)/60)/24)+DATE(1970,1,1)</f>
        <v>42248.628692129627</v>
      </c>
    </row>
    <row r="967" spans="1:19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1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8275</v>
      </c>
      <c r="O967" t="s">
        <v>8277</v>
      </c>
      <c r="P967" s="12">
        <f>ROUND(Table1[[#This Row],[pledged]]/Table1[[#This Row],[goal]],2)</f>
        <v>0.01</v>
      </c>
      <c r="Q967" s="14">
        <f>IFERROR(Table1[[#This Row],[pledged]]/Table1[[#This Row],[backers_count]],0)</f>
        <v>49.666666666666664</v>
      </c>
      <c r="R967" s="19">
        <f>(((J967/60)/60)/24)+DATE(1970,1,1)</f>
        <v>42637.016736111109</v>
      </c>
      <c r="S967" s="19">
        <f>(((I967/60)/60)/24)+DATE(1970,1,1)</f>
        <v>42669.165972222225</v>
      </c>
    </row>
    <row r="968" spans="1:19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1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8275</v>
      </c>
      <c r="O968" t="s">
        <v>8277</v>
      </c>
      <c r="P968" s="12">
        <f>ROUND(Table1[[#This Row],[pledged]]/Table1[[#This Row],[goal]],2)</f>
        <v>0.15</v>
      </c>
      <c r="Q968" s="14">
        <f>IFERROR(Table1[[#This Row],[pledged]]/Table1[[#This Row],[backers_count]],0)</f>
        <v>59.2</v>
      </c>
      <c r="R968" s="19">
        <f>(((J968/60)/60)/24)+DATE(1970,1,1)</f>
        <v>42619.635787037041</v>
      </c>
      <c r="S968" s="19">
        <f>(((I968/60)/60)/24)+DATE(1970,1,1)</f>
        <v>42649.635787037041</v>
      </c>
    </row>
    <row r="969" spans="1:19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1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8275</v>
      </c>
      <c r="O969" t="s">
        <v>8277</v>
      </c>
      <c r="P969" s="12">
        <f>ROUND(Table1[[#This Row],[pledged]]/Table1[[#This Row],[goal]],2)</f>
        <v>0.18</v>
      </c>
      <c r="Q969" s="14">
        <f>IFERROR(Table1[[#This Row],[pledged]]/Table1[[#This Row],[backers_count]],0)</f>
        <v>43.97530864197531</v>
      </c>
      <c r="R969" s="19">
        <f>(((J969/60)/60)/24)+DATE(1970,1,1)</f>
        <v>42422.254328703704</v>
      </c>
      <c r="S969" s="19">
        <f>(((I969/60)/60)/24)+DATE(1970,1,1)</f>
        <v>42482.21266203704</v>
      </c>
    </row>
    <row r="970" spans="1:19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1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8275</v>
      </c>
      <c r="O970" t="s">
        <v>8277</v>
      </c>
      <c r="P970" s="12">
        <f>ROUND(Table1[[#This Row],[pledged]]/Table1[[#This Row],[goal]],2)</f>
        <v>0.01</v>
      </c>
      <c r="Q970" s="14">
        <f>IFERROR(Table1[[#This Row],[pledged]]/Table1[[#This Row],[backers_count]],0)</f>
        <v>26.5</v>
      </c>
      <c r="R970" s="19">
        <f>(((J970/60)/60)/24)+DATE(1970,1,1)</f>
        <v>41836.847615740742</v>
      </c>
      <c r="S970" s="19">
        <f>(((I970/60)/60)/24)+DATE(1970,1,1)</f>
        <v>41866.847615740742</v>
      </c>
    </row>
    <row r="971" spans="1:19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1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8275</v>
      </c>
      <c r="O971" t="s">
        <v>8277</v>
      </c>
      <c r="P971" s="12">
        <f>ROUND(Table1[[#This Row],[pledged]]/Table1[[#This Row],[goal]],2)</f>
        <v>0.47</v>
      </c>
      <c r="Q971" s="14">
        <f>IFERROR(Table1[[#This Row],[pledged]]/Table1[[#This Row],[backers_count]],0)</f>
        <v>1272.7272727272727</v>
      </c>
      <c r="R971" s="19">
        <f>(((J971/60)/60)/24)+DATE(1970,1,1)</f>
        <v>42742.30332175926</v>
      </c>
      <c r="S971" s="19">
        <f>(((I971/60)/60)/24)+DATE(1970,1,1)</f>
        <v>42775.30332175926</v>
      </c>
    </row>
    <row r="972" spans="1:19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1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8275</v>
      </c>
      <c r="O972" t="s">
        <v>8277</v>
      </c>
      <c r="P972" s="12">
        <f>ROUND(Table1[[#This Row],[pledged]]/Table1[[#This Row],[goal]],2)</f>
        <v>0.46</v>
      </c>
      <c r="Q972" s="14">
        <f>IFERROR(Table1[[#This Row],[pledged]]/Table1[[#This Row],[backers_count]],0)</f>
        <v>164</v>
      </c>
      <c r="R972" s="19">
        <f>(((J972/60)/60)/24)+DATE(1970,1,1)</f>
        <v>42721.220520833333</v>
      </c>
      <c r="S972" s="19">
        <f>(((I972/60)/60)/24)+DATE(1970,1,1)</f>
        <v>42758.207638888889</v>
      </c>
    </row>
    <row r="973" spans="1:19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1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8275</v>
      </c>
      <c r="O973" t="s">
        <v>8277</v>
      </c>
      <c r="P973" s="12">
        <f>ROUND(Table1[[#This Row],[pledged]]/Table1[[#This Row],[goal]],2)</f>
        <v>0</v>
      </c>
      <c r="Q973" s="14">
        <f>IFERROR(Table1[[#This Row],[pledged]]/Table1[[#This Row],[backers_count]],0)</f>
        <v>45.2</v>
      </c>
      <c r="R973" s="19">
        <f>(((J973/60)/60)/24)+DATE(1970,1,1)</f>
        <v>42111.709027777775</v>
      </c>
      <c r="S973" s="19">
        <f>(((I973/60)/60)/24)+DATE(1970,1,1)</f>
        <v>42156.709027777775</v>
      </c>
    </row>
    <row r="974" spans="1:19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1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8275</v>
      </c>
      <c r="O974" t="s">
        <v>8277</v>
      </c>
      <c r="P974" s="12">
        <f>ROUND(Table1[[#This Row],[pledged]]/Table1[[#This Row],[goal]],2)</f>
        <v>0.35</v>
      </c>
      <c r="Q974" s="14">
        <f>IFERROR(Table1[[#This Row],[pledged]]/Table1[[#This Row],[backers_count]],0)</f>
        <v>153.88888888888889</v>
      </c>
      <c r="R974" s="19">
        <f>(((J974/60)/60)/24)+DATE(1970,1,1)</f>
        <v>41856.865717592591</v>
      </c>
      <c r="S974" s="19">
        <f>(((I974/60)/60)/24)+DATE(1970,1,1)</f>
        <v>41886.290972222225</v>
      </c>
    </row>
    <row r="975" spans="1:19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1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8275</v>
      </c>
      <c r="O975" t="s">
        <v>8277</v>
      </c>
      <c r="P975" s="12">
        <f>ROUND(Table1[[#This Row],[pledged]]/Table1[[#This Row],[goal]],2)</f>
        <v>0.02</v>
      </c>
      <c r="Q975" s="14">
        <f>IFERROR(Table1[[#This Row],[pledged]]/Table1[[#This Row],[backers_count]],0)</f>
        <v>51.375</v>
      </c>
      <c r="R975" s="19">
        <f>(((J975/60)/60)/24)+DATE(1970,1,1)</f>
        <v>42257.014965277776</v>
      </c>
      <c r="S975" s="19">
        <f>(((I975/60)/60)/24)+DATE(1970,1,1)</f>
        <v>42317.056631944448</v>
      </c>
    </row>
    <row r="976" spans="1:19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1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8275</v>
      </c>
      <c r="O976" t="s">
        <v>8277</v>
      </c>
      <c r="P976" s="12">
        <f>ROUND(Table1[[#This Row],[pledged]]/Table1[[#This Row],[goal]],2)</f>
        <v>0.01</v>
      </c>
      <c r="Q976" s="14">
        <f>IFERROR(Table1[[#This Row],[pledged]]/Table1[[#This Row],[backers_count]],0)</f>
        <v>93.333333333333329</v>
      </c>
      <c r="R976" s="19">
        <f>(((J976/60)/60)/24)+DATE(1970,1,1)</f>
        <v>42424.749490740738</v>
      </c>
      <c r="S976" s="19">
        <f>(((I976/60)/60)/24)+DATE(1970,1,1)</f>
        <v>42454.707824074074</v>
      </c>
    </row>
    <row r="977" spans="1:19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1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8275</v>
      </c>
      <c r="O977" t="s">
        <v>8277</v>
      </c>
      <c r="P977" s="12">
        <f>ROUND(Table1[[#This Row],[pledged]]/Table1[[#This Row],[goal]],2)</f>
        <v>0.03</v>
      </c>
      <c r="Q977" s="14">
        <f>IFERROR(Table1[[#This Row],[pledged]]/Table1[[#This Row],[backers_count]],0)</f>
        <v>108.625</v>
      </c>
      <c r="R977" s="19">
        <f>(((J977/60)/60)/24)+DATE(1970,1,1)</f>
        <v>42489.696585648147</v>
      </c>
      <c r="S977" s="19">
        <f>(((I977/60)/60)/24)+DATE(1970,1,1)</f>
        <v>42549.696585648147</v>
      </c>
    </row>
    <row r="978" spans="1:19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1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8275</v>
      </c>
      <c r="O978" t="s">
        <v>8277</v>
      </c>
      <c r="P978" s="12">
        <f>ROUND(Table1[[#This Row],[pledged]]/Table1[[#This Row],[goal]],2)</f>
        <v>0.02</v>
      </c>
      <c r="Q978" s="14">
        <f>IFERROR(Table1[[#This Row],[pledged]]/Table1[[#This Row],[backers_count]],0)</f>
        <v>160.5</v>
      </c>
      <c r="R978" s="19">
        <f>(((J978/60)/60)/24)+DATE(1970,1,1)</f>
        <v>42185.058993055558</v>
      </c>
      <c r="S978" s="19">
        <f>(((I978/60)/60)/24)+DATE(1970,1,1)</f>
        <v>42230.058993055558</v>
      </c>
    </row>
    <row r="979" spans="1:19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1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8275</v>
      </c>
      <c r="O979" t="s">
        <v>8277</v>
      </c>
      <c r="P979" s="12">
        <f>ROUND(Table1[[#This Row],[pledged]]/Table1[[#This Row],[goal]],2)</f>
        <v>0.34</v>
      </c>
      <c r="Q979" s="14">
        <f>IFERROR(Table1[[#This Row],[pledged]]/Table1[[#This Row],[backers_count]],0)</f>
        <v>75.75</v>
      </c>
      <c r="R979" s="19">
        <f>(((J979/60)/60)/24)+DATE(1970,1,1)</f>
        <v>42391.942094907412</v>
      </c>
      <c r="S979" s="19">
        <f>(((I979/60)/60)/24)+DATE(1970,1,1)</f>
        <v>42421.942094907412</v>
      </c>
    </row>
    <row r="980" spans="1:19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1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8275</v>
      </c>
      <c r="O980" t="s">
        <v>8277</v>
      </c>
      <c r="P980" s="12">
        <f>ROUND(Table1[[#This Row],[pledged]]/Table1[[#This Row],[goal]],2)</f>
        <v>0.56000000000000005</v>
      </c>
      <c r="Q980" s="14">
        <f>IFERROR(Table1[[#This Row],[pledged]]/Table1[[#This Row],[backers_count]],0)</f>
        <v>790.83739837398377</v>
      </c>
      <c r="R980" s="19">
        <f>(((J980/60)/60)/24)+DATE(1970,1,1)</f>
        <v>42395.309039351851</v>
      </c>
      <c r="S980" s="19">
        <f>(((I980/60)/60)/24)+DATE(1970,1,1)</f>
        <v>42425.309039351851</v>
      </c>
    </row>
    <row r="981" spans="1:19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1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8275</v>
      </c>
      <c r="O981" t="s">
        <v>8277</v>
      </c>
      <c r="P981" s="12">
        <f>ROUND(Table1[[#This Row],[pledged]]/Table1[[#This Row],[goal]],2)</f>
        <v>0.83</v>
      </c>
      <c r="Q981" s="14">
        <f>IFERROR(Table1[[#This Row],[pledged]]/Table1[[#This Row],[backers_count]],0)</f>
        <v>301.93916666666667</v>
      </c>
      <c r="R981" s="19">
        <f>(((J981/60)/60)/24)+DATE(1970,1,1)</f>
        <v>42506.416990740734</v>
      </c>
      <c r="S981" s="19">
        <f>(((I981/60)/60)/24)+DATE(1970,1,1)</f>
        <v>42541.790972222225</v>
      </c>
    </row>
    <row r="982" spans="1:19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1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8275</v>
      </c>
      <c r="O982" t="s">
        <v>8277</v>
      </c>
      <c r="P982" s="12">
        <f>ROUND(Table1[[#This Row],[pledged]]/Table1[[#This Row],[goal]],2)</f>
        <v>0.15</v>
      </c>
      <c r="Q982" s="14">
        <f>IFERROR(Table1[[#This Row],[pledged]]/Table1[[#This Row],[backers_count]],0)</f>
        <v>47.935483870967744</v>
      </c>
      <c r="R982" s="19">
        <f>(((J982/60)/60)/24)+DATE(1970,1,1)</f>
        <v>41928.904189814813</v>
      </c>
      <c r="S982" s="19">
        <f>(((I982/60)/60)/24)+DATE(1970,1,1)</f>
        <v>41973.945856481485</v>
      </c>
    </row>
    <row r="983" spans="1:19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1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8275</v>
      </c>
      <c r="O983" t="s">
        <v>8277</v>
      </c>
      <c r="P983" s="12">
        <f>ROUND(Table1[[#This Row],[pledged]]/Table1[[#This Row],[goal]],2)</f>
        <v>0</v>
      </c>
      <c r="Q983" s="14">
        <f>IFERROR(Table1[[#This Row],[pledged]]/Table1[[#This Row],[backers_count]],0)</f>
        <v>2.75</v>
      </c>
      <c r="R983" s="19">
        <f>(((J983/60)/60)/24)+DATE(1970,1,1)</f>
        <v>41830.947013888886</v>
      </c>
      <c r="S983" s="19">
        <f>(((I983/60)/60)/24)+DATE(1970,1,1)</f>
        <v>41860.947013888886</v>
      </c>
    </row>
    <row r="984" spans="1:19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1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8275</v>
      </c>
      <c r="O984" t="s">
        <v>8277</v>
      </c>
      <c r="P984" s="12">
        <f>ROUND(Table1[[#This Row],[pledged]]/Table1[[#This Row],[goal]],2)</f>
        <v>0</v>
      </c>
      <c r="Q984" s="14">
        <f>IFERROR(Table1[[#This Row],[pledged]]/Table1[[#This Row],[backers_count]],0)</f>
        <v>1</v>
      </c>
      <c r="R984" s="19">
        <f>(((J984/60)/60)/24)+DATE(1970,1,1)</f>
        <v>42615.753310185188</v>
      </c>
      <c r="S984" s="19">
        <f>(((I984/60)/60)/24)+DATE(1970,1,1)</f>
        <v>42645.753310185188</v>
      </c>
    </row>
    <row r="985" spans="1:19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1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8275</v>
      </c>
      <c r="O985" t="s">
        <v>8277</v>
      </c>
      <c r="P985" s="12">
        <f>ROUND(Table1[[#This Row],[pledged]]/Table1[[#This Row],[goal]],2)</f>
        <v>0.3</v>
      </c>
      <c r="Q985" s="14">
        <f>IFERROR(Table1[[#This Row],[pledged]]/Table1[[#This Row],[backers_count]],0)</f>
        <v>171.79329608938548</v>
      </c>
      <c r="R985" s="19">
        <f>(((J985/60)/60)/24)+DATE(1970,1,1)</f>
        <v>42574.667650462965</v>
      </c>
      <c r="S985" s="19">
        <f>(((I985/60)/60)/24)+DATE(1970,1,1)</f>
        <v>42605.870833333334</v>
      </c>
    </row>
    <row r="986" spans="1:19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1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8275</v>
      </c>
      <c r="O986" t="s">
        <v>8277</v>
      </c>
      <c r="P986" s="12">
        <f>ROUND(Table1[[#This Row],[pledged]]/Table1[[#This Row],[goal]],2)</f>
        <v>0.01</v>
      </c>
      <c r="Q986" s="14">
        <f>IFERROR(Table1[[#This Row],[pledged]]/Table1[[#This Row],[backers_count]],0)</f>
        <v>35.333333333333336</v>
      </c>
      <c r="R986" s="19">
        <f>(((J986/60)/60)/24)+DATE(1970,1,1)</f>
        <v>42061.11583333333</v>
      </c>
      <c r="S986" s="19">
        <f>(((I986/60)/60)/24)+DATE(1970,1,1)</f>
        <v>42091.074166666673</v>
      </c>
    </row>
    <row r="987" spans="1:19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1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8275</v>
      </c>
      <c r="O987" t="s">
        <v>8277</v>
      </c>
      <c r="P987" s="12">
        <f>ROUND(Table1[[#This Row],[pledged]]/Table1[[#This Row],[goal]],2)</f>
        <v>0.06</v>
      </c>
      <c r="Q987" s="14">
        <f>IFERROR(Table1[[#This Row],[pledged]]/Table1[[#This Row],[backers_count]],0)</f>
        <v>82.086956521739125</v>
      </c>
      <c r="R987" s="19">
        <f>(((J987/60)/60)/24)+DATE(1970,1,1)</f>
        <v>42339.967708333337</v>
      </c>
      <c r="S987" s="19">
        <f>(((I987/60)/60)/24)+DATE(1970,1,1)</f>
        <v>42369.958333333328</v>
      </c>
    </row>
    <row r="988" spans="1:19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1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8275</v>
      </c>
      <c r="O988" t="s">
        <v>8277</v>
      </c>
      <c r="P988" s="12">
        <f>ROUND(Table1[[#This Row],[pledged]]/Table1[[#This Row],[goal]],2)</f>
        <v>0.13</v>
      </c>
      <c r="Q988" s="14">
        <f>IFERROR(Table1[[#This Row],[pledged]]/Table1[[#This Row],[backers_count]],0)</f>
        <v>110.8695652173913</v>
      </c>
      <c r="R988" s="19">
        <f>(((J988/60)/60)/24)+DATE(1970,1,1)</f>
        <v>42324.767361111109</v>
      </c>
      <c r="S988" s="19">
        <f>(((I988/60)/60)/24)+DATE(1970,1,1)</f>
        <v>42379</v>
      </c>
    </row>
    <row r="989" spans="1:19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1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8275</v>
      </c>
      <c r="O989" t="s">
        <v>8277</v>
      </c>
      <c r="P989" s="12">
        <f>ROUND(Table1[[#This Row],[pledged]]/Table1[[#This Row],[goal]],2)</f>
        <v>0.13</v>
      </c>
      <c r="Q989" s="14">
        <f>IFERROR(Table1[[#This Row],[pledged]]/Table1[[#This Row],[backers_count]],0)</f>
        <v>161.21951219512195</v>
      </c>
      <c r="R989" s="19">
        <f>(((J989/60)/60)/24)+DATE(1970,1,1)</f>
        <v>41773.294560185182</v>
      </c>
      <c r="S989" s="19">
        <f>(((I989/60)/60)/24)+DATE(1970,1,1)</f>
        <v>41813.294560185182</v>
      </c>
    </row>
    <row r="990" spans="1:19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1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8275</v>
      </c>
      <c r="O990" t="s">
        <v>8277</v>
      </c>
      <c r="P990" s="12">
        <f>ROUND(Table1[[#This Row],[pledged]]/Table1[[#This Row],[goal]],2)</f>
        <v>0</v>
      </c>
      <c r="Q990" s="14">
        <f>IFERROR(Table1[[#This Row],[pledged]]/Table1[[#This Row],[backers_count]],0)</f>
        <v>0</v>
      </c>
      <c r="R990" s="19">
        <f>(((J990/60)/60)/24)+DATE(1970,1,1)</f>
        <v>42614.356770833328</v>
      </c>
      <c r="S990" s="19">
        <f>(((I990/60)/60)/24)+DATE(1970,1,1)</f>
        <v>42644.356770833328</v>
      </c>
    </row>
    <row r="991" spans="1:19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1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8275</v>
      </c>
      <c r="O991" t="s">
        <v>8277</v>
      </c>
      <c r="P991" s="12">
        <f>ROUND(Table1[[#This Row],[pledged]]/Table1[[#This Row],[goal]],2)</f>
        <v>0.17</v>
      </c>
      <c r="Q991" s="14">
        <f>IFERROR(Table1[[#This Row],[pledged]]/Table1[[#This Row],[backers_count]],0)</f>
        <v>52.40625</v>
      </c>
      <c r="R991" s="19">
        <f>(((J991/60)/60)/24)+DATE(1970,1,1)</f>
        <v>42611.933969907404</v>
      </c>
      <c r="S991" s="19">
        <f>(((I991/60)/60)/24)+DATE(1970,1,1)</f>
        <v>42641.933969907404</v>
      </c>
    </row>
    <row r="992" spans="1:19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1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8275</v>
      </c>
      <c r="O992" t="s">
        <v>8277</v>
      </c>
      <c r="P992" s="12">
        <f>ROUND(Table1[[#This Row],[pledged]]/Table1[[#This Row],[goal]],2)</f>
        <v>0</v>
      </c>
      <c r="Q992" s="14">
        <f>IFERROR(Table1[[#This Row],[pledged]]/Table1[[#This Row],[backers_count]],0)</f>
        <v>13</v>
      </c>
      <c r="R992" s="19">
        <f>(((J992/60)/60)/24)+DATE(1970,1,1)</f>
        <v>41855.784305555557</v>
      </c>
      <c r="S992" s="19">
        <f>(((I992/60)/60)/24)+DATE(1970,1,1)</f>
        <v>41885.784305555557</v>
      </c>
    </row>
    <row r="993" spans="1:19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1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8275</v>
      </c>
      <c r="O993" t="s">
        <v>8277</v>
      </c>
      <c r="P993" s="12">
        <f>ROUND(Table1[[#This Row],[pledged]]/Table1[[#This Row],[goal]],2)</f>
        <v>0.04</v>
      </c>
      <c r="Q993" s="14">
        <f>IFERROR(Table1[[#This Row],[pledged]]/Table1[[#This Row],[backers_count]],0)</f>
        <v>30.285714285714285</v>
      </c>
      <c r="R993" s="19">
        <f>(((J993/60)/60)/24)+DATE(1970,1,1)</f>
        <v>42538.75680555556</v>
      </c>
      <c r="S993" s="19">
        <f>(((I993/60)/60)/24)+DATE(1970,1,1)</f>
        <v>42563.785416666666</v>
      </c>
    </row>
    <row r="994" spans="1:19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1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8275</v>
      </c>
      <c r="O994" t="s">
        <v>8277</v>
      </c>
      <c r="P994" s="12">
        <f>ROUND(Table1[[#This Row],[pledged]]/Table1[[#This Row],[goal]],2)</f>
        <v>0</v>
      </c>
      <c r="Q994" s="14">
        <f>IFERROR(Table1[[#This Row],[pledged]]/Table1[[#This Row],[backers_count]],0)</f>
        <v>116.75</v>
      </c>
      <c r="R994" s="19">
        <f>(((J994/60)/60)/24)+DATE(1970,1,1)</f>
        <v>42437.924988425926</v>
      </c>
      <c r="S994" s="19">
        <f>(((I994/60)/60)/24)+DATE(1970,1,1)</f>
        <v>42497.883321759262</v>
      </c>
    </row>
    <row r="995" spans="1:19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1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8275</v>
      </c>
      <c r="O995" t="s">
        <v>8277</v>
      </c>
      <c r="P995" s="12">
        <f>ROUND(Table1[[#This Row],[pledged]]/Table1[[#This Row],[goal]],2)</f>
        <v>0.25</v>
      </c>
      <c r="Q995" s="14">
        <f>IFERROR(Table1[[#This Row],[pledged]]/Table1[[#This Row],[backers_count]],0)</f>
        <v>89.59693877551021</v>
      </c>
      <c r="R995" s="19">
        <f>(((J995/60)/60)/24)+DATE(1970,1,1)</f>
        <v>42652.964907407411</v>
      </c>
      <c r="S995" s="19">
        <f>(((I995/60)/60)/24)+DATE(1970,1,1)</f>
        <v>42686.208333333328</v>
      </c>
    </row>
    <row r="996" spans="1:19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1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8275</v>
      </c>
      <c r="O996" t="s">
        <v>8277</v>
      </c>
      <c r="P996" s="12">
        <f>ROUND(Table1[[#This Row],[pledged]]/Table1[[#This Row],[goal]],2)</f>
        <v>0.02</v>
      </c>
      <c r="Q996" s="14">
        <f>IFERROR(Table1[[#This Row],[pledged]]/Table1[[#This Row],[backers_count]],0)</f>
        <v>424.45454545454544</v>
      </c>
      <c r="R996" s="19">
        <f>(((J996/60)/60)/24)+DATE(1970,1,1)</f>
        <v>41921.263078703705</v>
      </c>
      <c r="S996" s="19">
        <f>(((I996/60)/60)/24)+DATE(1970,1,1)</f>
        <v>41973.957638888889</v>
      </c>
    </row>
    <row r="997" spans="1:19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1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8275</v>
      </c>
      <c r="O997" t="s">
        <v>8277</v>
      </c>
      <c r="P997" s="12">
        <f>ROUND(Table1[[#This Row],[pledged]]/Table1[[#This Row],[goal]],2)</f>
        <v>7.0000000000000007E-2</v>
      </c>
      <c r="Q997" s="14">
        <f>IFERROR(Table1[[#This Row],[pledged]]/Table1[[#This Row],[backers_count]],0)</f>
        <v>80.666666666666671</v>
      </c>
      <c r="R997" s="19">
        <f>(((J997/60)/60)/24)+DATE(1970,1,1)</f>
        <v>41947.940740740742</v>
      </c>
      <c r="S997" s="19">
        <f>(((I997/60)/60)/24)+DATE(1970,1,1)</f>
        <v>41972.666666666672</v>
      </c>
    </row>
    <row r="998" spans="1:19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1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8275</v>
      </c>
      <c r="O998" t="s">
        <v>8277</v>
      </c>
      <c r="P998" s="12">
        <f>ROUND(Table1[[#This Row],[pledged]]/Table1[[#This Row],[goal]],2)</f>
        <v>0.02</v>
      </c>
      <c r="Q998" s="14">
        <f>IFERROR(Table1[[#This Row],[pledged]]/Table1[[#This Row],[backers_count]],0)</f>
        <v>13</v>
      </c>
      <c r="R998" s="19">
        <f>(((J998/60)/60)/24)+DATE(1970,1,1)</f>
        <v>41817.866435185184</v>
      </c>
      <c r="S998" s="19">
        <f>(((I998/60)/60)/24)+DATE(1970,1,1)</f>
        <v>41847.643750000003</v>
      </c>
    </row>
    <row r="999" spans="1:19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1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8275</v>
      </c>
      <c r="O999" t="s">
        <v>8277</v>
      </c>
      <c r="P999" s="12">
        <f>ROUND(Table1[[#This Row],[pledged]]/Table1[[#This Row],[goal]],2)</f>
        <v>0.01</v>
      </c>
      <c r="Q999" s="14">
        <f>IFERROR(Table1[[#This Row],[pledged]]/Table1[[#This Row],[backers_count]],0)</f>
        <v>8.125</v>
      </c>
      <c r="R999" s="19">
        <f>(((J999/60)/60)/24)+DATE(1970,1,1)</f>
        <v>41941.10297453704</v>
      </c>
      <c r="S999" s="19">
        <f>(((I999/60)/60)/24)+DATE(1970,1,1)</f>
        <v>41971.144641203704</v>
      </c>
    </row>
    <row r="1000" spans="1:19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1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8275</v>
      </c>
      <c r="O1000" t="s">
        <v>8277</v>
      </c>
      <c r="P1000" s="12">
        <f>ROUND(Table1[[#This Row],[pledged]]/Table1[[#This Row],[goal]],2)</f>
        <v>0.59</v>
      </c>
      <c r="Q1000" s="14">
        <f>IFERROR(Table1[[#This Row],[pledged]]/Table1[[#This Row],[backers_count]],0)</f>
        <v>153.42794759825327</v>
      </c>
      <c r="R1000" s="19">
        <f>(((J1000/60)/60)/24)+DATE(1970,1,1)</f>
        <v>42282.168993055559</v>
      </c>
      <c r="S1000" s="19">
        <f>(((I1000/60)/60)/24)+DATE(1970,1,1)</f>
        <v>42327.210659722223</v>
      </c>
    </row>
    <row r="1001" spans="1:19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1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8275</v>
      </c>
      <c r="O1001" t="s">
        <v>8277</v>
      </c>
      <c r="P1001" s="12">
        <f>ROUND(Table1[[#This Row],[pledged]]/Table1[[#This Row],[goal]],2)</f>
        <v>0.08</v>
      </c>
      <c r="Q1001" s="14">
        <f>IFERROR(Table1[[#This Row],[pledged]]/Table1[[#This Row],[backers_count]],0)</f>
        <v>292.07499999999999</v>
      </c>
      <c r="R1001" s="19">
        <f>(((J1001/60)/60)/24)+DATE(1970,1,1)</f>
        <v>41926.29965277778</v>
      </c>
      <c r="S1001" s="19">
        <f>(((I1001/60)/60)/24)+DATE(1970,1,1)</f>
        <v>41956.334722222222</v>
      </c>
    </row>
    <row r="1002" spans="1:19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1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8275</v>
      </c>
      <c r="O1002" t="s">
        <v>8277</v>
      </c>
      <c r="P1002" s="12">
        <f>ROUND(Table1[[#This Row],[pledged]]/Table1[[#This Row],[goal]],2)</f>
        <v>0.02</v>
      </c>
      <c r="Q1002" s="14">
        <f>IFERROR(Table1[[#This Row],[pledged]]/Table1[[#This Row],[backers_count]],0)</f>
        <v>3304</v>
      </c>
      <c r="R1002" s="19">
        <f>(((J1002/60)/60)/24)+DATE(1970,1,1)</f>
        <v>42749.059722222228</v>
      </c>
      <c r="S1002" s="19">
        <f>(((I1002/60)/60)/24)+DATE(1970,1,1)</f>
        <v>42809.018055555556</v>
      </c>
    </row>
    <row r="1003" spans="1:19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1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8275</v>
      </c>
      <c r="O1003" t="s">
        <v>8277</v>
      </c>
      <c r="P1003" s="12">
        <f>ROUND(Table1[[#This Row],[pledged]]/Table1[[#This Row],[goal]],2)</f>
        <v>1.04</v>
      </c>
      <c r="Q1003" s="14">
        <f>IFERROR(Table1[[#This Row],[pledged]]/Table1[[#This Row],[backers_count]],0)</f>
        <v>1300</v>
      </c>
      <c r="R1003" s="19">
        <f>(((J1003/60)/60)/24)+DATE(1970,1,1)</f>
        <v>42720.720057870371</v>
      </c>
      <c r="S1003" s="19">
        <f>(((I1003/60)/60)/24)+DATE(1970,1,1)</f>
        <v>42765.720057870371</v>
      </c>
    </row>
    <row r="1004" spans="1:19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1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8275</v>
      </c>
      <c r="O1004" t="s">
        <v>8277</v>
      </c>
      <c r="P1004" s="12">
        <f>ROUND(Table1[[#This Row],[pledged]]/Table1[[#This Row],[goal]],2)</f>
        <v>0.3</v>
      </c>
      <c r="Q1004" s="14">
        <f>IFERROR(Table1[[#This Row],[pledged]]/Table1[[#This Row],[backers_count]],0)</f>
        <v>134.54545454545453</v>
      </c>
      <c r="R1004" s="19">
        <f>(((J1004/60)/60)/24)+DATE(1970,1,1)</f>
        <v>42325.684189814812</v>
      </c>
      <c r="S1004" s="19">
        <f>(((I1004/60)/60)/24)+DATE(1970,1,1)</f>
        <v>42355.249305555553</v>
      </c>
    </row>
    <row r="1005" spans="1:19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1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8275</v>
      </c>
      <c r="O1005" t="s">
        <v>8277</v>
      </c>
      <c r="P1005" s="12">
        <f>ROUND(Table1[[#This Row],[pledged]]/Table1[[#This Row],[goal]],2)</f>
        <v>0.16</v>
      </c>
      <c r="Q1005" s="14">
        <f>IFERROR(Table1[[#This Row],[pledged]]/Table1[[#This Row],[backers_count]],0)</f>
        <v>214.06666666666666</v>
      </c>
      <c r="R1005" s="19">
        <f>(((J1005/60)/60)/24)+DATE(1970,1,1)</f>
        <v>42780.709039351852</v>
      </c>
      <c r="S1005" s="19">
        <f>(((I1005/60)/60)/24)+DATE(1970,1,1)</f>
        <v>42810.667372685188</v>
      </c>
    </row>
    <row r="1006" spans="1:19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1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8275</v>
      </c>
      <c r="O1006" t="s">
        <v>8277</v>
      </c>
      <c r="P1006" s="12">
        <f>ROUND(Table1[[#This Row],[pledged]]/Table1[[#This Row],[goal]],2)</f>
        <v>0.82</v>
      </c>
      <c r="Q1006" s="14">
        <f>IFERROR(Table1[[#This Row],[pledged]]/Table1[[#This Row],[backers_count]],0)</f>
        <v>216.33684210526314</v>
      </c>
      <c r="R1006" s="19">
        <f>(((J1006/60)/60)/24)+DATE(1970,1,1)</f>
        <v>42388.708645833336</v>
      </c>
      <c r="S1006" s="19">
        <f>(((I1006/60)/60)/24)+DATE(1970,1,1)</f>
        <v>42418.708645833336</v>
      </c>
    </row>
    <row r="1007" spans="1:19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1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8275</v>
      </c>
      <c r="O1007" t="s">
        <v>8277</v>
      </c>
      <c r="P1007" s="12">
        <f>ROUND(Table1[[#This Row],[pledged]]/Table1[[#This Row],[goal]],2)</f>
        <v>0.75</v>
      </c>
      <c r="Q1007" s="14">
        <f>IFERROR(Table1[[#This Row],[pledged]]/Table1[[#This Row],[backers_count]],0)</f>
        <v>932.31055900621118</v>
      </c>
      <c r="R1007" s="19">
        <f>(((J1007/60)/60)/24)+DATE(1970,1,1)</f>
        <v>42276.624803240738</v>
      </c>
      <c r="S1007" s="19">
        <f>(((I1007/60)/60)/24)+DATE(1970,1,1)</f>
        <v>42307.624803240738</v>
      </c>
    </row>
    <row r="1008" spans="1:19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1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8275</v>
      </c>
      <c r="O1008" t="s">
        <v>8277</v>
      </c>
      <c r="P1008" s="12">
        <f>ROUND(Table1[[#This Row],[pledged]]/Table1[[#This Row],[goal]],2)</f>
        <v>0.06</v>
      </c>
      <c r="Q1008" s="14">
        <f>IFERROR(Table1[[#This Row],[pledged]]/Table1[[#This Row],[backers_count]],0)</f>
        <v>29.25</v>
      </c>
      <c r="R1008" s="19">
        <f>(((J1008/60)/60)/24)+DATE(1970,1,1)</f>
        <v>41977.040185185186</v>
      </c>
      <c r="S1008" s="19">
        <f>(((I1008/60)/60)/24)+DATE(1970,1,1)</f>
        <v>41985.299305555556</v>
      </c>
    </row>
    <row r="1009" spans="1:19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1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8275</v>
      </c>
      <c r="O1009" t="s">
        <v>8277</v>
      </c>
      <c r="P1009" s="12">
        <f>ROUND(Table1[[#This Row],[pledged]]/Table1[[#This Row],[goal]],2)</f>
        <v>0.44</v>
      </c>
      <c r="Q1009" s="14">
        <f>IFERROR(Table1[[#This Row],[pledged]]/Table1[[#This Row],[backers_count]],0)</f>
        <v>174.94736842105263</v>
      </c>
      <c r="R1009" s="19">
        <f>(((J1009/60)/60)/24)+DATE(1970,1,1)</f>
        <v>42676.583599537036</v>
      </c>
      <c r="S1009" s="19">
        <f>(((I1009/60)/60)/24)+DATE(1970,1,1)</f>
        <v>42718.6252662037</v>
      </c>
    </row>
    <row r="1010" spans="1:19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1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8275</v>
      </c>
      <c r="O1010" t="s">
        <v>8277</v>
      </c>
      <c r="P1010" s="12">
        <f>ROUND(Table1[[#This Row],[pledged]]/Table1[[#This Row],[goal]],2)</f>
        <v>0</v>
      </c>
      <c r="Q1010" s="14">
        <f>IFERROR(Table1[[#This Row],[pledged]]/Table1[[#This Row],[backers_count]],0)</f>
        <v>250</v>
      </c>
      <c r="R1010" s="19">
        <f>(((J1010/60)/60)/24)+DATE(1970,1,1)</f>
        <v>42702.809201388889</v>
      </c>
      <c r="S1010" s="19">
        <f>(((I1010/60)/60)/24)+DATE(1970,1,1)</f>
        <v>42732.809201388889</v>
      </c>
    </row>
    <row r="1011" spans="1:19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1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8275</v>
      </c>
      <c r="O1011" t="s">
        <v>8277</v>
      </c>
      <c r="P1011" s="12">
        <f>ROUND(Table1[[#This Row],[pledged]]/Table1[[#This Row],[goal]],2)</f>
        <v>0.13</v>
      </c>
      <c r="Q1011" s="14">
        <f>IFERROR(Table1[[#This Row],[pledged]]/Table1[[#This Row],[backers_count]],0)</f>
        <v>65</v>
      </c>
      <c r="R1011" s="19">
        <f>(((J1011/60)/60)/24)+DATE(1970,1,1)</f>
        <v>42510.604699074072</v>
      </c>
      <c r="S1011" s="19">
        <f>(((I1011/60)/60)/24)+DATE(1970,1,1)</f>
        <v>42540.604699074072</v>
      </c>
    </row>
    <row r="1012" spans="1:19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1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8275</v>
      </c>
      <c r="O1012" t="s">
        <v>8277</v>
      </c>
      <c r="P1012" s="12">
        <f>ROUND(Table1[[#This Row],[pledged]]/Table1[[#This Row],[goal]],2)</f>
        <v>0</v>
      </c>
      <c r="Q1012" s="14">
        <f>IFERROR(Table1[[#This Row],[pledged]]/Table1[[#This Row],[backers_count]],0)</f>
        <v>55</v>
      </c>
      <c r="R1012" s="19">
        <f>(((J1012/60)/60)/24)+DATE(1970,1,1)</f>
        <v>42561.829421296294</v>
      </c>
      <c r="S1012" s="19">
        <f>(((I1012/60)/60)/24)+DATE(1970,1,1)</f>
        <v>42618.124305555553</v>
      </c>
    </row>
    <row r="1013" spans="1:19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1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8275</v>
      </c>
      <c r="O1013" t="s">
        <v>8277</v>
      </c>
      <c r="P1013" s="12">
        <f>ROUND(Table1[[#This Row],[pledged]]/Table1[[#This Row],[goal]],2)</f>
        <v>0</v>
      </c>
      <c r="Q1013" s="14">
        <f>IFERROR(Table1[[#This Row],[pledged]]/Table1[[#This Row],[backers_count]],0)</f>
        <v>75</v>
      </c>
      <c r="R1013" s="19">
        <f>(((J1013/60)/60)/24)+DATE(1970,1,1)</f>
        <v>41946.898090277777</v>
      </c>
      <c r="S1013" s="19">
        <f>(((I1013/60)/60)/24)+DATE(1970,1,1)</f>
        <v>41991.898090277777</v>
      </c>
    </row>
    <row r="1014" spans="1:19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8275</v>
      </c>
      <c r="O1014" t="s">
        <v>8277</v>
      </c>
      <c r="P1014" s="12">
        <f>ROUND(Table1[[#This Row],[pledged]]/Table1[[#This Row],[goal]],2)</f>
        <v>215.35</v>
      </c>
      <c r="Q1014" s="14">
        <f>IFERROR(Table1[[#This Row],[pledged]]/Table1[[#This Row],[backers_count]],0)</f>
        <v>1389.3561935483872</v>
      </c>
      <c r="R1014" s="19">
        <f>(((J1014/60)/60)/24)+DATE(1970,1,1)</f>
        <v>42714.440416666665</v>
      </c>
      <c r="S1014" s="19">
        <f>(((I1014/60)/60)/24)+DATE(1970,1,1)</f>
        <v>42759.440416666665</v>
      </c>
    </row>
    <row r="1015" spans="1:19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1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8275</v>
      </c>
      <c r="O1015" t="s">
        <v>8277</v>
      </c>
      <c r="P1015" s="12">
        <f>ROUND(Table1[[#This Row],[pledged]]/Table1[[#This Row],[goal]],2)</f>
        <v>0.35</v>
      </c>
      <c r="Q1015" s="14">
        <f>IFERROR(Table1[[#This Row],[pledged]]/Table1[[#This Row],[backers_count]],0)</f>
        <v>95.911111111111111</v>
      </c>
      <c r="R1015" s="19">
        <f>(((J1015/60)/60)/24)+DATE(1970,1,1)</f>
        <v>42339.833981481483</v>
      </c>
      <c r="S1015" s="19">
        <f>(((I1015/60)/60)/24)+DATE(1970,1,1)</f>
        <v>42367.833333333328</v>
      </c>
    </row>
    <row r="1016" spans="1:19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1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8275</v>
      </c>
      <c r="O1016" t="s">
        <v>8277</v>
      </c>
      <c r="P1016" s="12">
        <f>ROUND(Table1[[#This Row],[pledged]]/Table1[[#This Row],[goal]],2)</f>
        <v>0.31</v>
      </c>
      <c r="Q1016" s="14">
        <f>IFERROR(Table1[[#This Row],[pledged]]/Table1[[#This Row],[backers_count]],0)</f>
        <v>191.25</v>
      </c>
      <c r="R1016" s="19">
        <f>(((J1016/60)/60)/24)+DATE(1970,1,1)</f>
        <v>41955.002488425926</v>
      </c>
      <c r="S1016" s="19">
        <f>(((I1016/60)/60)/24)+DATE(1970,1,1)</f>
        <v>42005.002488425926</v>
      </c>
    </row>
    <row r="1017" spans="1:19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1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8275</v>
      </c>
      <c r="O1017" t="s">
        <v>8277</v>
      </c>
      <c r="P1017" s="12">
        <f>ROUND(Table1[[#This Row],[pledged]]/Table1[[#This Row],[goal]],2)</f>
        <v>0.03</v>
      </c>
      <c r="Q1017" s="14">
        <f>IFERROR(Table1[[#This Row],[pledged]]/Table1[[#This Row],[backers_count]],0)</f>
        <v>40</v>
      </c>
      <c r="R1017" s="19">
        <f>(((J1017/60)/60)/24)+DATE(1970,1,1)</f>
        <v>42303.878414351857</v>
      </c>
      <c r="S1017" s="19">
        <f>(((I1017/60)/60)/24)+DATE(1970,1,1)</f>
        <v>42333.920081018514</v>
      </c>
    </row>
    <row r="1018" spans="1:19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1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8275</v>
      </c>
      <c r="O1018" t="s">
        <v>8277</v>
      </c>
      <c r="P1018" s="12">
        <f>ROUND(Table1[[#This Row],[pledged]]/Table1[[#This Row],[goal]],2)</f>
        <v>0.03</v>
      </c>
      <c r="Q1018" s="14">
        <f>IFERROR(Table1[[#This Row],[pledged]]/Table1[[#This Row],[backers_count]],0)</f>
        <v>74.78947368421052</v>
      </c>
      <c r="R1018" s="19">
        <f>(((J1018/60)/60)/24)+DATE(1970,1,1)</f>
        <v>42422.107129629629</v>
      </c>
      <c r="S1018" s="19">
        <f>(((I1018/60)/60)/24)+DATE(1970,1,1)</f>
        <v>42467.065462962957</v>
      </c>
    </row>
    <row r="1019" spans="1:19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1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8275</v>
      </c>
      <c r="O1019" t="s">
        <v>8277</v>
      </c>
      <c r="P1019" s="12">
        <f>ROUND(Table1[[#This Row],[pledged]]/Table1[[#This Row],[goal]],2)</f>
        <v>0.23</v>
      </c>
      <c r="Q1019" s="14">
        <f>IFERROR(Table1[[#This Row],[pledged]]/Table1[[#This Row],[backers_count]],0)</f>
        <v>161.11830985915492</v>
      </c>
      <c r="R1019" s="19">
        <f>(((J1019/60)/60)/24)+DATE(1970,1,1)</f>
        <v>42289.675173611111</v>
      </c>
      <c r="S1019" s="19">
        <f>(((I1019/60)/60)/24)+DATE(1970,1,1)</f>
        <v>42329.716840277775</v>
      </c>
    </row>
    <row r="1020" spans="1:19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1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8275</v>
      </c>
      <c r="O1020" t="s">
        <v>8277</v>
      </c>
      <c r="P1020" s="12">
        <f>ROUND(Table1[[#This Row],[pledged]]/Table1[[#This Row],[goal]],2)</f>
        <v>0.03</v>
      </c>
      <c r="Q1020" s="14">
        <f>IFERROR(Table1[[#This Row],[pledged]]/Table1[[#This Row],[backers_count]],0)</f>
        <v>88.714285714285708</v>
      </c>
      <c r="R1020" s="19">
        <f>(((J1020/60)/60)/24)+DATE(1970,1,1)</f>
        <v>42535.492280092592</v>
      </c>
      <c r="S1020" s="19">
        <f>(((I1020/60)/60)/24)+DATE(1970,1,1)</f>
        <v>42565.492280092592</v>
      </c>
    </row>
    <row r="1021" spans="1:19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1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8275</v>
      </c>
      <c r="O1021" t="s">
        <v>8277</v>
      </c>
      <c r="P1021" s="12">
        <f>ROUND(Table1[[#This Row],[pledged]]/Table1[[#This Row],[goal]],2)</f>
        <v>0.47</v>
      </c>
      <c r="Q1021" s="14">
        <f>IFERROR(Table1[[#This Row],[pledged]]/Table1[[#This Row],[backers_count]],0)</f>
        <v>53.25</v>
      </c>
      <c r="R1021" s="19">
        <f>(((J1021/60)/60)/24)+DATE(1970,1,1)</f>
        <v>42009.973946759259</v>
      </c>
      <c r="S1021" s="19">
        <f>(((I1021/60)/60)/24)+DATE(1970,1,1)</f>
        <v>42039.973946759259</v>
      </c>
    </row>
    <row r="1022" spans="1:19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1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8281</v>
      </c>
      <c r="O1022" t="s">
        <v>8286</v>
      </c>
      <c r="P1022" s="12">
        <f>ROUND(Table1[[#This Row],[pledged]]/Table1[[#This Row],[goal]],2)</f>
        <v>2.06</v>
      </c>
      <c r="Q1022" s="14">
        <f>IFERROR(Table1[[#This Row],[pledged]]/Table1[[#This Row],[backers_count]],0)</f>
        <v>106.2</v>
      </c>
      <c r="R1022" s="19">
        <f>(((J1022/60)/60)/24)+DATE(1970,1,1)</f>
        <v>42127.069548611107</v>
      </c>
      <c r="S1022" s="19">
        <f>(((I1022/60)/60)/24)+DATE(1970,1,1)</f>
        <v>42157.032638888893</v>
      </c>
    </row>
    <row r="1023" spans="1:19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1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8281</v>
      </c>
      <c r="O1023" t="s">
        <v>8286</v>
      </c>
      <c r="P1023" s="12">
        <f>ROUND(Table1[[#This Row],[pledged]]/Table1[[#This Row],[goal]],2)</f>
        <v>3.52</v>
      </c>
      <c r="Q1023" s="14">
        <f>IFERROR(Table1[[#This Row],[pledged]]/Table1[[#This Row],[backers_count]],0)</f>
        <v>22.079728033472804</v>
      </c>
      <c r="R1023" s="19">
        <f>(((J1023/60)/60)/24)+DATE(1970,1,1)</f>
        <v>42271.251979166671</v>
      </c>
      <c r="S1023" s="19">
        <f>(((I1023/60)/60)/24)+DATE(1970,1,1)</f>
        <v>42294.166666666672</v>
      </c>
    </row>
    <row r="1024" spans="1:19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1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8281</v>
      </c>
      <c r="O1024" t="s">
        <v>8286</v>
      </c>
      <c r="P1024" s="12">
        <f>ROUND(Table1[[#This Row],[pledged]]/Table1[[#This Row],[goal]],2)</f>
        <v>1.1499999999999999</v>
      </c>
      <c r="Q1024" s="14">
        <f>IFERROR(Table1[[#This Row],[pledged]]/Table1[[#This Row],[backers_count]],0)</f>
        <v>31.054054054054053</v>
      </c>
      <c r="R1024" s="19">
        <f>(((J1024/60)/60)/24)+DATE(1970,1,1)</f>
        <v>42111.646724537044</v>
      </c>
      <c r="S1024" s="19">
        <f>(((I1024/60)/60)/24)+DATE(1970,1,1)</f>
        <v>42141.646724537044</v>
      </c>
    </row>
    <row r="1025" spans="1:19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1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8281</v>
      </c>
      <c r="O1025" t="s">
        <v>8286</v>
      </c>
      <c r="P1025" s="12">
        <f>ROUND(Table1[[#This Row],[pledged]]/Table1[[#This Row],[goal]],2)</f>
        <v>2.37</v>
      </c>
      <c r="Q1025" s="14">
        <f>IFERROR(Table1[[#This Row],[pledged]]/Table1[[#This Row],[backers_count]],0)</f>
        <v>36.206106870229007</v>
      </c>
      <c r="R1025" s="19">
        <f>(((J1025/60)/60)/24)+DATE(1970,1,1)</f>
        <v>42145.919687500005</v>
      </c>
      <c r="S1025" s="19">
        <f>(((I1025/60)/60)/24)+DATE(1970,1,1)</f>
        <v>42175.919687500005</v>
      </c>
    </row>
    <row r="1026" spans="1:19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1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8281</v>
      </c>
      <c r="O1026" t="s">
        <v>8286</v>
      </c>
      <c r="P1026" s="12">
        <f>ROUND(Table1[[#This Row],[pledged]]/Table1[[#This Row],[goal]],2)</f>
        <v>1.19</v>
      </c>
      <c r="Q1026" s="14">
        <f>IFERROR(Table1[[#This Row],[pledged]]/Table1[[#This Row],[backers_count]],0)</f>
        <v>388.9762295081967</v>
      </c>
      <c r="R1026" s="19">
        <f>(((J1026/60)/60)/24)+DATE(1970,1,1)</f>
        <v>42370.580590277779</v>
      </c>
      <c r="S1026" s="19">
        <f>(((I1026/60)/60)/24)+DATE(1970,1,1)</f>
        <v>42400.580590277779</v>
      </c>
    </row>
    <row r="1027" spans="1:19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1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8281</v>
      </c>
      <c r="O1027" t="s">
        <v>8286</v>
      </c>
      <c r="P1027" s="12">
        <f>ROUND(Table1[[#This Row],[pledged]]/Table1[[#This Row],[goal]],2)</f>
        <v>1.1000000000000001</v>
      </c>
      <c r="Q1027" s="14">
        <f>IFERROR(Table1[[#This Row],[pledged]]/Table1[[#This Row],[backers_count]],0)</f>
        <v>71.848571428571432</v>
      </c>
      <c r="R1027" s="19">
        <f>(((J1027/60)/60)/24)+DATE(1970,1,1)</f>
        <v>42049.833761574075</v>
      </c>
      <c r="S1027" s="19">
        <f>(((I1027/60)/60)/24)+DATE(1970,1,1)</f>
        <v>42079.792094907403</v>
      </c>
    </row>
    <row r="1028" spans="1:19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1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8281</v>
      </c>
      <c r="O1028" t="s">
        <v>8286</v>
      </c>
      <c r="P1028" s="12">
        <f>ROUND(Table1[[#This Row],[pledged]]/Table1[[#This Row],[goal]],2)</f>
        <v>1</v>
      </c>
      <c r="Q1028" s="14">
        <f>IFERROR(Table1[[#This Row],[pledged]]/Table1[[#This Row],[backers_count]],0)</f>
        <v>57.381803278688523</v>
      </c>
      <c r="R1028" s="19">
        <f>(((J1028/60)/60)/24)+DATE(1970,1,1)</f>
        <v>42426.407592592594</v>
      </c>
      <c r="S1028" s="19">
        <f>(((I1028/60)/60)/24)+DATE(1970,1,1)</f>
        <v>42460.365925925929</v>
      </c>
    </row>
    <row r="1029" spans="1:19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1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8281</v>
      </c>
      <c r="O1029" t="s">
        <v>8286</v>
      </c>
      <c r="P1029" s="12">
        <f>ROUND(Table1[[#This Row],[pledged]]/Table1[[#This Row],[goal]],2)</f>
        <v>1.03</v>
      </c>
      <c r="Q1029" s="14">
        <f>IFERROR(Table1[[#This Row],[pledged]]/Table1[[#This Row],[backers_count]],0)</f>
        <v>69.666666666666671</v>
      </c>
      <c r="R1029" s="19">
        <f>(((J1029/60)/60)/24)+DATE(1970,1,1)</f>
        <v>41905.034108796295</v>
      </c>
      <c r="S1029" s="19">
        <f>(((I1029/60)/60)/24)+DATE(1970,1,1)</f>
        <v>41935.034108796295</v>
      </c>
    </row>
    <row r="1030" spans="1:19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1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8281</v>
      </c>
      <c r="O1030" t="s">
        <v>8286</v>
      </c>
      <c r="P1030" s="12">
        <f>ROUND(Table1[[#This Row],[pledged]]/Table1[[#This Row],[goal]],2)</f>
        <v>1.17</v>
      </c>
      <c r="Q1030" s="14">
        <f>IFERROR(Table1[[#This Row],[pledged]]/Table1[[#This Row],[backers_count]],0)</f>
        <v>45.988235294117644</v>
      </c>
      <c r="R1030" s="19">
        <f>(((J1030/60)/60)/24)+DATE(1970,1,1)</f>
        <v>42755.627372685187</v>
      </c>
      <c r="S1030" s="19">
        <f>(((I1030/60)/60)/24)+DATE(1970,1,1)</f>
        <v>42800.833333333328</v>
      </c>
    </row>
    <row r="1031" spans="1:19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1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8281</v>
      </c>
      <c r="O1031" t="s">
        <v>8286</v>
      </c>
      <c r="P1031" s="12">
        <f>ROUND(Table1[[#This Row],[pledged]]/Table1[[#This Row],[goal]],2)</f>
        <v>1.1200000000000001</v>
      </c>
      <c r="Q1031" s="14">
        <f>IFERROR(Table1[[#This Row],[pledged]]/Table1[[#This Row],[backers_count]],0)</f>
        <v>79.262411347517727</v>
      </c>
      <c r="R1031" s="19">
        <f>(((J1031/60)/60)/24)+DATE(1970,1,1)</f>
        <v>42044.711886574078</v>
      </c>
      <c r="S1031" s="19">
        <f>(((I1031/60)/60)/24)+DATE(1970,1,1)</f>
        <v>42098.915972222225</v>
      </c>
    </row>
    <row r="1032" spans="1:19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1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8281</v>
      </c>
      <c r="O1032" t="s">
        <v>8286</v>
      </c>
      <c r="P1032" s="12">
        <f>ROUND(Table1[[#This Row],[pledged]]/Table1[[#This Row],[goal]],2)</f>
        <v>3.42</v>
      </c>
      <c r="Q1032" s="14">
        <f>IFERROR(Table1[[#This Row],[pledged]]/Table1[[#This Row],[backers_count]],0)</f>
        <v>43.031446540880502</v>
      </c>
      <c r="R1032" s="19">
        <f>(((J1032/60)/60)/24)+DATE(1970,1,1)</f>
        <v>42611.483206018514</v>
      </c>
      <c r="S1032" s="19">
        <f>(((I1032/60)/60)/24)+DATE(1970,1,1)</f>
        <v>42625.483206018514</v>
      </c>
    </row>
    <row r="1033" spans="1:19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1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8281</v>
      </c>
      <c r="O1033" t="s">
        <v>8286</v>
      </c>
      <c r="P1033" s="12">
        <f>ROUND(Table1[[#This Row],[pledged]]/Table1[[#This Row],[goal]],2)</f>
        <v>1.07</v>
      </c>
      <c r="Q1033" s="14">
        <f>IFERROR(Table1[[#This Row],[pledged]]/Table1[[#This Row],[backers_count]],0)</f>
        <v>108.48484848484848</v>
      </c>
      <c r="R1033" s="19">
        <f>(((J1033/60)/60)/24)+DATE(1970,1,1)</f>
        <v>42324.764004629629</v>
      </c>
      <c r="S1033" s="19">
        <f>(((I1033/60)/60)/24)+DATE(1970,1,1)</f>
        <v>42354.764004629629</v>
      </c>
    </row>
    <row r="1034" spans="1:19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1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8281</v>
      </c>
      <c r="O1034" t="s">
        <v>8286</v>
      </c>
      <c r="P1034" s="12">
        <f>ROUND(Table1[[#This Row],[pledged]]/Table1[[#This Row],[goal]],2)</f>
        <v>1.08</v>
      </c>
      <c r="Q1034" s="14">
        <f>IFERROR(Table1[[#This Row],[pledged]]/Table1[[#This Row],[backers_count]],0)</f>
        <v>61.029583333333335</v>
      </c>
      <c r="R1034" s="19">
        <f>(((J1034/60)/60)/24)+DATE(1970,1,1)</f>
        <v>42514.666956018518</v>
      </c>
      <c r="S1034" s="19">
        <f>(((I1034/60)/60)/24)+DATE(1970,1,1)</f>
        <v>42544.666956018518</v>
      </c>
    </row>
    <row r="1035" spans="1:19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1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8281</v>
      </c>
      <c r="O1035" t="s">
        <v>8286</v>
      </c>
      <c r="P1035" s="12">
        <f>ROUND(Table1[[#This Row],[pledged]]/Table1[[#This Row],[goal]],2)</f>
        <v>1.03</v>
      </c>
      <c r="Q1035" s="14">
        <f>IFERROR(Table1[[#This Row],[pledged]]/Table1[[#This Row],[backers_count]],0)</f>
        <v>50.592592592592595</v>
      </c>
      <c r="R1035" s="19">
        <f>(((J1035/60)/60)/24)+DATE(1970,1,1)</f>
        <v>42688.732407407413</v>
      </c>
      <c r="S1035" s="19">
        <f>(((I1035/60)/60)/24)+DATE(1970,1,1)</f>
        <v>42716.732407407413</v>
      </c>
    </row>
    <row r="1036" spans="1:19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1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8281</v>
      </c>
      <c r="O1036" t="s">
        <v>8286</v>
      </c>
      <c r="P1036" s="12">
        <f>ROUND(Table1[[#This Row],[pledged]]/Table1[[#This Row],[goal]],2)</f>
        <v>1.3</v>
      </c>
      <c r="Q1036" s="14">
        <f>IFERROR(Table1[[#This Row],[pledged]]/Table1[[#This Row],[backers_count]],0)</f>
        <v>39.157168674698795</v>
      </c>
      <c r="R1036" s="19">
        <f>(((J1036/60)/60)/24)+DATE(1970,1,1)</f>
        <v>42555.166712962964</v>
      </c>
      <c r="S1036" s="19">
        <f>(((I1036/60)/60)/24)+DATE(1970,1,1)</f>
        <v>42587.165972222225</v>
      </c>
    </row>
    <row r="1037" spans="1:19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1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8281</v>
      </c>
      <c r="O1037" t="s">
        <v>8286</v>
      </c>
      <c r="P1037" s="12">
        <f>ROUND(Table1[[#This Row],[pledged]]/Table1[[#This Row],[goal]],2)</f>
        <v>1.08</v>
      </c>
      <c r="Q1037" s="14">
        <f>IFERROR(Table1[[#This Row],[pledged]]/Table1[[#This Row],[backers_count]],0)</f>
        <v>65.15789473684211</v>
      </c>
      <c r="R1037" s="19">
        <f>(((J1037/60)/60)/24)+DATE(1970,1,1)</f>
        <v>42016.641435185185</v>
      </c>
      <c r="S1037" s="19">
        <f>(((I1037/60)/60)/24)+DATE(1970,1,1)</f>
        <v>42046.641435185185</v>
      </c>
    </row>
    <row r="1038" spans="1:19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1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8281</v>
      </c>
      <c r="O1038" t="s">
        <v>8286</v>
      </c>
      <c r="P1038" s="12">
        <f>ROUND(Table1[[#This Row],[pledged]]/Table1[[#This Row],[goal]],2)</f>
        <v>1.1200000000000001</v>
      </c>
      <c r="Q1038" s="14">
        <f>IFERROR(Table1[[#This Row],[pledged]]/Table1[[#This Row],[backers_count]],0)</f>
        <v>23.963127962085309</v>
      </c>
      <c r="R1038" s="19">
        <f>(((J1038/60)/60)/24)+DATE(1970,1,1)</f>
        <v>41249.448958333334</v>
      </c>
      <c r="S1038" s="19">
        <f>(((I1038/60)/60)/24)+DATE(1970,1,1)</f>
        <v>41281.333333333336</v>
      </c>
    </row>
    <row r="1039" spans="1:19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1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8281</v>
      </c>
      <c r="O1039" t="s">
        <v>8286</v>
      </c>
      <c r="P1039" s="12">
        <f>ROUND(Table1[[#This Row],[pledged]]/Table1[[#This Row],[goal]],2)</f>
        <v>1.02</v>
      </c>
      <c r="Q1039" s="14">
        <f>IFERROR(Table1[[#This Row],[pledged]]/Table1[[#This Row],[backers_count]],0)</f>
        <v>48.61904761904762</v>
      </c>
      <c r="R1039" s="19">
        <f>(((J1039/60)/60)/24)+DATE(1970,1,1)</f>
        <v>42119.822476851856</v>
      </c>
      <c r="S1039" s="19">
        <f>(((I1039/60)/60)/24)+DATE(1970,1,1)</f>
        <v>42142.208333333328</v>
      </c>
    </row>
    <row r="1040" spans="1:19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1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8281</v>
      </c>
      <c r="O1040" t="s">
        <v>8286</v>
      </c>
      <c r="P1040" s="12">
        <f>ROUND(Table1[[#This Row],[pledged]]/Table1[[#This Row],[goal]],2)</f>
        <v>1.45</v>
      </c>
      <c r="Q1040" s="14">
        <f>IFERROR(Table1[[#This Row],[pledged]]/Table1[[#This Row],[backers_count]],0)</f>
        <v>35.73770491803279</v>
      </c>
      <c r="R1040" s="19">
        <f>(((J1040/60)/60)/24)+DATE(1970,1,1)</f>
        <v>42418.231747685189</v>
      </c>
      <c r="S1040" s="19">
        <f>(((I1040/60)/60)/24)+DATE(1970,1,1)</f>
        <v>42448.190081018518</v>
      </c>
    </row>
    <row r="1041" spans="1:19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1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8281</v>
      </c>
      <c r="O1041" t="s">
        <v>8286</v>
      </c>
      <c r="P1041" s="12">
        <f>ROUND(Table1[[#This Row],[pledged]]/Table1[[#This Row],[goal]],2)</f>
        <v>1.28</v>
      </c>
      <c r="Q1041" s="14">
        <f>IFERROR(Table1[[#This Row],[pledged]]/Table1[[#This Row],[backers_count]],0)</f>
        <v>21.366666666666667</v>
      </c>
      <c r="R1041" s="19">
        <f>(((J1041/60)/60)/24)+DATE(1970,1,1)</f>
        <v>42692.109328703707</v>
      </c>
      <c r="S1041" s="19">
        <f>(((I1041/60)/60)/24)+DATE(1970,1,1)</f>
        <v>42717.332638888889</v>
      </c>
    </row>
    <row r="1042" spans="1:19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1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8287</v>
      </c>
      <c r="O1042" t="s">
        <v>8288</v>
      </c>
      <c r="P1042" s="12">
        <f>ROUND(Table1[[#This Row],[pledged]]/Table1[[#This Row],[goal]],2)</f>
        <v>0</v>
      </c>
      <c r="Q1042" s="14">
        <f>IFERROR(Table1[[#This Row],[pledged]]/Table1[[#This Row],[backers_count]],0)</f>
        <v>250</v>
      </c>
      <c r="R1042" s="19">
        <f>(((J1042/60)/60)/24)+DATE(1970,1,1)</f>
        <v>42579.708437499998</v>
      </c>
      <c r="S1042" s="19">
        <f>(((I1042/60)/60)/24)+DATE(1970,1,1)</f>
        <v>42609.708437499998</v>
      </c>
    </row>
    <row r="1043" spans="1:19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1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8287</v>
      </c>
      <c r="O1043" t="s">
        <v>8288</v>
      </c>
      <c r="P1043" s="12">
        <f>ROUND(Table1[[#This Row],[pledged]]/Table1[[#This Row],[goal]],2)</f>
        <v>0</v>
      </c>
      <c r="Q1043" s="14">
        <f>IFERROR(Table1[[#This Row],[pledged]]/Table1[[#This Row],[backers_count]],0)</f>
        <v>0</v>
      </c>
      <c r="R1043" s="19">
        <f>(((J1043/60)/60)/24)+DATE(1970,1,1)</f>
        <v>41831.060092592597</v>
      </c>
      <c r="S1043" s="19">
        <f>(((I1043/60)/60)/24)+DATE(1970,1,1)</f>
        <v>41851.060092592597</v>
      </c>
    </row>
    <row r="1044" spans="1:19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1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8287</v>
      </c>
      <c r="O1044" t="s">
        <v>8288</v>
      </c>
      <c r="P1044" s="12">
        <f>ROUND(Table1[[#This Row],[pledged]]/Table1[[#This Row],[goal]],2)</f>
        <v>0.02</v>
      </c>
      <c r="Q1044" s="14">
        <f>IFERROR(Table1[[#This Row],[pledged]]/Table1[[#This Row],[backers_count]],0)</f>
        <v>10</v>
      </c>
      <c r="R1044" s="19">
        <f>(((J1044/60)/60)/24)+DATE(1970,1,1)</f>
        <v>41851.696157407408</v>
      </c>
      <c r="S1044" s="19">
        <f>(((I1044/60)/60)/24)+DATE(1970,1,1)</f>
        <v>41894.416666666664</v>
      </c>
    </row>
    <row r="1045" spans="1:19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1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8287</v>
      </c>
      <c r="O1045" t="s">
        <v>8288</v>
      </c>
      <c r="P1045" s="12">
        <f>ROUND(Table1[[#This Row],[pledged]]/Table1[[#This Row],[goal]],2)</f>
        <v>0.09</v>
      </c>
      <c r="Q1045" s="14">
        <f>IFERROR(Table1[[#This Row],[pledged]]/Table1[[#This Row],[backers_count]],0)</f>
        <v>29.236301369863014</v>
      </c>
      <c r="R1045" s="19">
        <f>(((J1045/60)/60)/24)+DATE(1970,1,1)</f>
        <v>42114.252951388888</v>
      </c>
      <c r="S1045" s="19">
        <f>(((I1045/60)/60)/24)+DATE(1970,1,1)</f>
        <v>42144.252951388888</v>
      </c>
    </row>
    <row r="1046" spans="1:19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1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8287</v>
      </c>
      <c r="O1046" t="s">
        <v>8288</v>
      </c>
      <c r="P1046" s="12">
        <f>ROUND(Table1[[#This Row],[pledged]]/Table1[[#This Row],[goal]],2)</f>
        <v>0</v>
      </c>
      <c r="Q1046" s="14">
        <f>IFERROR(Table1[[#This Row],[pledged]]/Table1[[#This Row],[backers_count]],0)</f>
        <v>3</v>
      </c>
      <c r="R1046" s="19">
        <f>(((J1046/60)/60)/24)+DATE(1970,1,1)</f>
        <v>42011.925937499997</v>
      </c>
      <c r="S1046" s="19">
        <f>(((I1046/60)/60)/24)+DATE(1970,1,1)</f>
        <v>42068.852083333331</v>
      </c>
    </row>
    <row r="1047" spans="1:19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1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8287</v>
      </c>
      <c r="O1047" t="s">
        <v>8288</v>
      </c>
      <c r="P1047" s="12">
        <f>ROUND(Table1[[#This Row],[pledged]]/Table1[[#This Row],[goal]],2)</f>
        <v>0.03</v>
      </c>
      <c r="Q1047" s="14">
        <f>IFERROR(Table1[[#This Row],[pledged]]/Table1[[#This Row],[backers_count]],0)</f>
        <v>33.25</v>
      </c>
      <c r="R1047" s="19">
        <f>(((J1047/60)/60)/24)+DATE(1970,1,1)</f>
        <v>41844.874421296299</v>
      </c>
      <c r="S1047" s="19">
        <f>(((I1047/60)/60)/24)+DATE(1970,1,1)</f>
        <v>41874.874421296299</v>
      </c>
    </row>
    <row r="1048" spans="1:19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1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8287</v>
      </c>
      <c r="O1048" t="s">
        <v>8288</v>
      </c>
      <c r="P1048" s="12">
        <f>ROUND(Table1[[#This Row],[pledged]]/Table1[[#This Row],[goal]],2)</f>
        <v>0</v>
      </c>
      <c r="Q1048" s="14">
        <f>IFERROR(Table1[[#This Row],[pledged]]/Table1[[#This Row],[backers_count]],0)</f>
        <v>0</v>
      </c>
      <c r="R1048" s="19">
        <f>(((J1048/60)/60)/24)+DATE(1970,1,1)</f>
        <v>42319.851388888885</v>
      </c>
      <c r="S1048" s="19">
        <f>(((I1048/60)/60)/24)+DATE(1970,1,1)</f>
        <v>42364.851388888885</v>
      </c>
    </row>
    <row r="1049" spans="1:19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1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8287</v>
      </c>
      <c r="O1049" t="s">
        <v>8288</v>
      </c>
      <c r="P1049" s="12">
        <f>ROUND(Table1[[#This Row],[pledged]]/Table1[[#This Row],[goal]],2)</f>
        <v>0</v>
      </c>
      <c r="Q1049" s="14">
        <f>IFERROR(Table1[[#This Row],[pledged]]/Table1[[#This Row],[backers_count]],0)</f>
        <v>1</v>
      </c>
      <c r="R1049" s="19">
        <f>(((J1049/60)/60)/24)+DATE(1970,1,1)</f>
        <v>41918.818460648145</v>
      </c>
      <c r="S1049" s="19">
        <f>(((I1049/60)/60)/24)+DATE(1970,1,1)</f>
        <v>41948.860127314816</v>
      </c>
    </row>
    <row r="1050" spans="1:19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1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8287</v>
      </c>
      <c r="O1050" t="s">
        <v>8288</v>
      </c>
      <c r="P1050" s="12">
        <f>ROUND(Table1[[#This Row],[pledged]]/Table1[[#This Row],[goal]],2)</f>
        <v>0.01</v>
      </c>
      <c r="Q1050" s="14">
        <f>IFERROR(Table1[[#This Row],[pledged]]/Table1[[#This Row],[backers_count]],0)</f>
        <v>53</v>
      </c>
      <c r="R1050" s="19">
        <f>(((J1050/60)/60)/24)+DATE(1970,1,1)</f>
        <v>42598.053113425922</v>
      </c>
      <c r="S1050" s="19">
        <f>(((I1050/60)/60)/24)+DATE(1970,1,1)</f>
        <v>42638.053113425922</v>
      </c>
    </row>
    <row r="1051" spans="1:19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1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8287</v>
      </c>
      <c r="O1051" t="s">
        <v>8288</v>
      </c>
      <c r="P1051" s="12">
        <f>ROUND(Table1[[#This Row],[pledged]]/Table1[[#This Row],[goal]],2)</f>
        <v>0</v>
      </c>
      <c r="Q1051" s="14">
        <f>IFERROR(Table1[[#This Row],[pledged]]/Table1[[#This Row],[backers_count]],0)</f>
        <v>0</v>
      </c>
      <c r="R1051" s="19">
        <f>(((J1051/60)/60)/24)+DATE(1970,1,1)</f>
        <v>42382.431076388893</v>
      </c>
      <c r="S1051" s="19">
        <f>(((I1051/60)/60)/24)+DATE(1970,1,1)</f>
        <v>42412.431076388893</v>
      </c>
    </row>
    <row r="1052" spans="1:19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1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8287</v>
      </c>
      <c r="O1052" t="s">
        <v>8288</v>
      </c>
      <c r="P1052" s="12">
        <f>ROUND(Table1[[#This Row],[pledged]]/Table1[[#This Row],[goal]],2)</f>
        <v>0</v>
      </c>
      <c r="Q1052" s="14">
        <f>IFERROR(Table1[[#This Row],[pledged]]/Table1[[#This Row],[backers_count]],0)</f>
        <v>0</v>
      </c>
      <c r="R1052" s="19">
        <f>(((J1052/60)/60)/24)+DATE(1970,1,1)</f>
        <v>42231.7971875</v>
      </c>
      <c r="S1052" s="19">
        <f>(((I1052/60)/60)/24)+DATE(1970,1,1)</f>
        <v>42261.7971875</v>
      </c>
    </row>
    <row r="1053" spans="1:19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1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8287</v>
      </c>
      <c r="O1053" t="s">
        <v>8288</v>
      </c>
      <c r="P1053" s="12">
        <f>ROUND(Table1[[#This Row],[pledged]]/Table1[[#This Row],[goal]],2)</f>
        <v>0</v>
      </c>
      <c r="Q1053" s="14">
        <f>IFERROR(Table1[[#This Row],[pledged]]/Table1[[#This Row],[backers_count]],0)</f>
        <v>0</v>
      </c>
      <c r="R1053" s="19">
        <f>(((J1053/60)/60)/24)+DATE(1970,1,1)</f>
        <v>41850.014178240745</v>
      </c>
      <c r="S1053" s="19">
        <f>(((I1053/60)/60)/24)+DATE(1970,1,1)</f>
        <v>41878.014178240745</v>
      </c>
    </row>
    <row r="1054" spans="1:19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1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8287</v>
      </c>
      <c r="O1054" t="s">
        <v>8288</v>
      </c>
      <c r="P1054" s="12">
        <f>ROUND(Table1[[#This Row],[pledged]]/Table1[[#This Row],[goal]],2)</f>
        <v>0</v>
      </c>
      <c r="Q1054" s="14">
        <f>IFERROR(Table1[[#This Row],[pledged]]/Table1[[#This Row],[backers_count]],0)</f>
        <v>0</v>
      </c>
      <c r="R1054" s="19">
        <f>(((J1054/60)/60)/24)+DATE(1970,1,1)</f>
        <v>42483.797395833331</v>
      </c>
      <c r="S1054" s="19">
        <f>(((I1054/60)/60)/24)+DATE(1970,1,1)</f>
        <v>42527.839583333334</v>
      </c>
    </row>
    <row r="1055" spans="1:19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1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8287</v>
      </c>
      <c r="O1055" t="s">
        <v>8288</v>
      </c>
      <c r="P1055" s="12">
        <f>ROUND(Table1[[#This Row],[pledged]]/Table1[[#This Row],[goal]],2)</f>
        <v>0.01</v>
      </c>
      <c r="Q1055" s="14">
        <f>IFERROR(Table1[[#This Row],[pledged]]/Table1[[#This Row],[backers_count]],0)</f>
        <v>15</v>
      </c>
      <c r="R1055" s="19">
        <f>(((J1055/60)/60)/24)+DATE(1970,1,1)</f>
        <v>42775.172824074078</v>
      </c>
      <c r="S1055" s="19">
        <f>(((I1055/60)/60)/24)+DATE(1970,1,1)</f>
        <v>42800.172824074078</v>
      </c>
    </row>
    <row r="1056" spans="1:19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1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8287</v>
      </c>
      <c r="O1056" t="s">
        <v>8288</v>
      </c>
      <c r="P1056" s="12">
        <f>ROUND(Table1[[#This Row],[pledged]]/Table1[[#This Row],[goal]],2)</f>
        <v>0</v>
      </c>
      <c r="Q1056" s="14">
        <f>IFERROR(Table1[[#This Row],[pledged]]/Table1[[#This Row],[backers_count]],0)</f>
        <v>0</v>
      </c>
      <c r="R1056" s="19">
        <f>(((J1056/60)/60)/24)+DATE(1970,1,1)</f>
        <v>41831.851840277777</v>
      </c>
      <c r="S1056" s="19">
        <f>(((I1056/60)/60)/24)+DATE(1970,1,1)</f>
        <v>41861.916666666664</v>
      </c>
    </row>
    <row r="1057" spans="1:19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1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8287</v>
      </c>
      <c r="O1057" t="s">
        <v>8288</v>
      </c>
      <c r="P1057" s="12">
        <f>ROUND(Table1[[#This Row],[pledged]]/Table1[[#This Row],[goal]],2)</f>
        <v>0</v>
      </c>
      <c r="Q1057" s="14">
        <f>IFERROR(Table1[[#This Row],[pledged]]/Table1[[#This Row],[backers_count]],0)</f>
        <v>0</v>
      </c>
      <c r="R1057" s="19">
        <f>(((J1057/60)/60)/24)+DATE(1970,1,1)</f>
        <v>42406.992418981477</v>
      </c>
      <c r="S1057" s="19">
        <f>(((I1057/60)/60)/24)+DATE(1970,1,1)</f>
        <v>42436.992418981477</v>
      </c>
    </row>
    <row r="1058" spans="1:19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1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8287</v>
      </c>
      <c r="O1058" t="s">
        <v>8288</v>
      </c>
      <c r="P1058" s="12">
        <f>ROUND(Table1[[#This Row],[pledged]]/Table1[[#This Row],[goal]],2)</f>
        <v>0</v>
      </c>
      <c r="Q1058" s="14">
        <f>IFERROR(Table1[[#This Row],[pledged]]/Table1[[#This Row],[backers_count]],0)</f>
        <v>0</v>
      </c>
      <c r="R1058" s="19">
        <f>(((J1058/60)/60)/24)+DATE(1970,1,1)</f>
        <v>42058.719641203701</v>
      </c>
      <c r="S1058" s="19">
        <f>(((I1058/60)/60)/24)+DATE(1970,1,1)</f>
        <v>42118.677974537044</v>
      </c>
    </row>
    <row r="1059" spans="1:19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1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8287</v>
      </c>
      <c r="O1059" t="s">
        <v>8288</v>
      </c>
      <c r="P1059" s="12">
        <f>ROUND(Table1[[#This Row],[pledged]]/Table1[[#This Row],[goal]],2)</f>
        <v>0</v>
      </c>
      <c r="Q1059" s="14">
        <f>IFERROR(Table1[[#This Row],[pledged]]/Table1[[#This Row],[backers_count]],0)</f>
        <v>0</v>
      </c>
      <c r="R1059" s="19">
        <f>(((J1059/60)/60)/24)+DATE(1970,1,1)</f>
        <v>42678.871331018512</v>
      </c>
      <c r="S1059" s="19">
        <f>(((I1059/60)/60)/24)+DATE(1970,1,1)</f>
        <v>42708.912997685184</v>
      </c>
    </row>
    <row r="1060" spans="1:19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1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8287</v>
      </c>
      <c r="O1060" t="s">
        <v>8288</v>
      </c>
      <c r="P1060" s="12">
        <f>ROUND(Table1[[#This Row],[pledged]]/Table1[[#This Row],[goal]],2)</f>
        <v>0</v>
      </c>
      <c r="Q1060" s="14">
        <f>IFERROR(Table1[[#This Row],[pledged]]/Table1[[#This Row],[backers_count]],0)</f>
        <v>0</v>
      </c>
      <c r="R1060" s="19">
        <f>(((J1060/60)/60)/24)+DATE(1970,1,1)</f>
        <v>42047.900960648149</v>
      </c>
      <c r="S1060" s="19">
        <f>(((I1060/60)/60)/24)+DATE(1970,1,1)</f>
        <v>42089</v>
      </c>
    </row>
    <row r="1061" spans="1:19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1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8287</v>
      </c>
      <c r="O1061" t="s">
        <v>8288</v>
      </c>
      <c r="P1061" s="12">
        <f>ROUND(Table1[[#This Row],[pledged]]/Table1[[#This Row],[goal]],2)</f>
        <v>0</v>
      </c>
      <c r="Q1061" s="14">
        <f>IFERROR(Table1[[#This Row],[pledged]]/Table1[[#This Row],[backers_count]],0)</f>
        <v>0</v>
      </c>
      <c r="R1061" s="19">
        <f>(((J1061/60)/60)/24)+DATE(1970,1,1)</f>
        <v>42046.79</v>
      </c>
      <c r="S1061" s="19">
        <f>(((I1061/60)/60)/24)+DATE(1970,1,1)</f>
        <v>42076.748333333337</v>
      </c>
    </row>
    <row r="1062" spans="1:19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1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8287</v>
      </c>
      <c r="O1062" t="s">
        <v>8288</v>
      </c>
      <c r="P1062" s="12">
        <f>ROUND(Table1[[#This Row],[pledged]]/Table1[[#This Row],[goal]],2)</f>
        <v>0.01</v>
      </c>
      <c r="Q1062" s="14">
        <f>IFERROR(Table1[[#This Row],[pledged]]/Table1[[#This Row],[backers_count]],0)</f>
        <v>50</v>
      </c>
      <c r="R1062" s="19">
        <f>(((J1062/60)/60)/24)+DATE(1970,1,1)</f>
        <v>42079.913113425922</v>
      </c>
      <c r="S1062" s="19">
        <f>(((I1062/60)/60)/24)+DATE(1970,1,1)</f>
        <v>42109.913113425922</v>
      </c>
    </row>
    <row r="1063" spans="1:19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1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8287</v>
      </c>
      <c r="O1063" t="s">
        <v>8288</v>
      </c>
      <c r="P1063" s="12">
        <f>ROUND(Table1[[#This Row],[pledged]]/Table1[[#This Row],[goal]],2)</f>
        <v>0</v>
      </c>
      <c r="Q1063" s="14">
        <f>IFERROR(Table1[[#This Row],[pledged]]/Table1[[#This Row],[backers_count]],0)</f>
        <v>0</v>
      </c>
      <c r="R1063" s="19">
        <f>(((J1063/60)/60)/24)+DATE(1970,1,1)</f>
        <v>42432.276712962965</v>
      </c>
      <c r="S1063" s="19">
        <f>(((I1063/60)/60)/24)+DATE(1970,1,1)</f>
        <v>42492.041666666672</v>
      </c>
    </row>
    <row r="1064" spans="1:19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1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8287</v>
      </c>
      <c r="O1064" t="s">
        <v>8288</v>
      </c>
      <c r="P1064" s="12">
        <f>ROUND(Table1[[#This Row],[pledged]]/Table1[[#This Row],[goal]],2)</f>
        <v>0.95</v>
      </c>
      <c r="Q1064" s="14">
        <f>IFERROR(Table1[[#This Row],[pledged]]/Table1[[#This Row],[backers_count]],0)</f>
        <v>47.5</v>
      </c>
      <c r="R1064" s="19">
        <f>(((J1064/60)/60)/24)+DATE(1970,1,1)</f>
        <v>42556.807187500002</v>
      </c>
      <c r="S1064" s="19">
        <f>(((I1064/60)/60)/24)+DATE(1970,1,1)</f>
        <v>42563.807187500002</v>
      </c>
    </row>
    <row r="1065" spans="1:19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1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8287</v>
      </c>
      <c r="O1065" t="s">
        <v>8288</v>
      </c>
      <c r="P1065" s="12">
        <f>ROUND(Table1[[#This Row],[pledged]]/Table1[[#This Row],[goal]],2)</f>
        <v>0</v>
      </c>
      <c r="Q1065" s="14">
        <f>IFERROR(Table1[[#This Row],[pledged]]/Table1[[#This Row],[backers_count]],0)</f>
        <v>0</v>
      </c>
      <c r="R1065" s="19">
        <f>(((J1065/60)/60)/24)+DATE(1970,1,1)</f>
        <v>42583.030810185184</v>
      </c>
      <c r="S1065" s="19">
        <f>(((I1065/60)/60)/24)+DATE(1970,1,1)</f>
        <v>42613.030810185184</v>
      </c>
    </row>
    <row r="1066" spans="1:19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1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8289</v>
      </c>
      <c r="O1066" t="s">
        <v>8290</v>
      </c>
      <c r="P1066" s="12">
        <f>ROUND(Table1[[#This Row],[pledged]]/Table1[[#This Row],[goal]],2)</f>
        <v>0.09</v>
      </c>
      <c r="Q1066" s="14">
        <f>IFERROR(Table1[[#This Row],[pledged]]/Table1[[#This Row],[backers_count]],0)</f>
        <v>65.666666666666671</v>
      </c>
      <c r="R1066" s="19">
        <f>(((J1066/60)/60)/24)+DATE(1970,1,1)</f>
        <v>41417.228043981479</v>
      </c>
      <c r="S1066" s="19">
        <f>(((I1066/60)/60)/24)+DATE(1970,1,1)</f>
        <v>41462.228043981479</v>
      </c>
    </row>
    <row r="1067" spans="1:19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1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8289</v>
      </c>
      <c r="O1067" t="s">
        <v>8290</v>
      </c>
      <c r="P1067" s="12">
        <f>ROUND(Table1[[#This Row],[pledged]]/Table1[[#This Row],[goal]],2)</f>
        <v>0.03</v>
      </c>
      <c r="Q1067" s="14">
        <f>IFERROR(Table1[[#This Row],[pledged]]/Table1[[#This Row],[backers_count]],0)</f>
        <v>16.2</v>
      </c>
      <c r="R1067" s="19">
        <f>(((J1067/60)/60)/24)+DATE(1970,1,1)</f>
        <v>41661.381041666667</v>
      </c>
      <c r="S1067" s="19">
        <f>(((I1067/60)/60)/24)+DATE(1970,1,1)</f>
        <v>41689.381041666667</v>
      </c>
    </row>
    <row r="1068" spans="1:19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1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8289</v>
      </c>
      <c r="O1068" t="s">
        <v>8290</v>
      </c>
      <c r="P1068" s="12">
        <f>ROUND(Table1[[#This Row],[pledged]]/Table1[[#This Row],[goal]],2)</f>
        <v>0.03</v>
      </c>
      <c r="Q1068" s="14">
        <f>IFERROR(Table1[[#This Row],[pledged]]/Table1[[#This Row],[backers_count]],0)</f>
        <v>34.128378378378379</v>
      </c>
      <c r="R1068" s="19">
        <f>(((J1068/60)/60)/24)+DATE(1970,1,1)</f>
        <v>41445.962754629632</v>
      </c>
      <c r="S1068" s="19">
        <f>(((I1068/60)/60)/24)+DATE(1970,1,1)</f>
        <v>41490.962754629632</v>
      </c>
    </row>
    <row r="1069" spans="1:19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1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8289</v>
      </c>
      <c r="O1069" t="s">
        <v>8290</v>
      </c>
      <c r="P1069" s="12">
        <f>ROUND(Table1[[#This Row],[pledged]]/Table1[[#This Row],[goal]],2)</f>
        <v>0.26</v>
      </c>
      <c r="Q1069" s="14">
        <f>IFERROR(Table1[[#This Row],[pledged]]/Table1[[#This Row],[backers_count]],0)</f>
        <v>13</v>
      </c>
      <c r="R1069" s="19">
        <f>(((J1069/60)/60)/24)+DATE(1970,1,1)</f>
        <v>41599.855682870373</v>
      </c>
      <c r="S1069" s="19">
        <f>(((I1069/60)/60)/24)+DATE(1970,1,1)</f>
        <v>41629.855682870373</v>
      </c>
    </row>
    <row r="1070" spans="1:19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1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8289</v>
      </c>
      <c r="O1070" t="s">
        <v>8290</v>
      </c>
      <c r="P1070" s="12">
        <f>ROUND(Table1[[#This Row],[pledged]]/Table1[[#This Row],[goal]],2)</f>
        <v>0</v>
      </c>
      <c r="Q1070" s="14">
        <f>IFERROR(Table1[[#This Row],[pledged]]/Table1[[#This Row],[backers_count]],0)</f>
        <v>11.25</v>
      </c>
      <c r="R1070" s="19">
        <f>(((J1070/60)/60)/24)+DATE(1970,1,1)</f>
        <v>42440.371111111104</v>
      </c>
      <c r="S1070" s="19">
        <f>(((I1070/60)/60)/24)+DATE(1970,1,1)</f>
        <v>42470.329444444447</v>
      </c>
    </row>
    <row r="1071" spans="1:19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1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8289</v>
      </c>
      <c r="O1071" t="s">
        <v>8290</v>
      </c>
      <c r="P1071" s="12">
        <f>ROUND(Table1[[#This Row],[pledged]]/Table1[[#This Row],[goal]],2)</f>
        <v>0.39</v>
      </c>
      <c r="Q1071" s="14">
        <f>IFERROR(Table1[[#This Row],[pledged]]/Table1[[#This Row],[backers_count]],0)</f>
        <v>40.476190476190474</v>
      </c>
      <c r="R1071" s="19">
        <f>(((J1071/60)/60)/24)+DATE(1970,1,1)</f>
        <v>41572.229849537034</v>
      </c>
      <c r="S1071" s="19">
        <f>(((I1071/60)/60)/24)+DATE(1970,1,1)</f>
        <v>41604.271516203706</v>
      </c>
    </row>
    <row r="1072" spans="1:19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1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8289</v>
      </c>
      <c r="O1072" t="s">
        <v>8290</v>
      </c>
      <c r="P1072" s="12">
        <f>ROUND(Table1[[#This Row],[pledged]]/Table1[[#This Row],[goal]],2)</f>
        <v>0.01</v>
      </c>
      <c r="Q1072" s="14">
        <f>IFERROR(Table1[[#This Row],[pledged]]/Table1[[#This Row],[backers_count]],0)</f>
        <v>35</v>
      </c>
      <c r="R1072" s="19">
        <f>(((J1072/60)/60)/24)+DATE(1970,1,1)</f>
        <v>41163.011828703704</v>
      </c>
      <c r="S1072" s="19">
        <f>(((I1072/60)/60)/24)+DATE(1970,1,1)</f>
        <v>41183.011828703704</v>
      </c>
    </row>
    <row r="1073" spans="1:19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1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8289</v>
      </c>
      <c r="O1073" t="s">
        <v>8290</v>
      </c>
      <c r="P1073" s="12">
        <f>ROUND(Table1[[#This Row],[pledged]]/Table1[[#This Row],[goal]],2)</f>
        <v>0</v>
      </c>
      <c r="Q1073" s="14">
        <f>IFERROR(Table1[[#This Row],[pledged]]/Table1[[#This Row],[backers_count]],0)</f>
        <v>0</v>
      </c>
      <c r="R1073" s="19">
        <f>(((J1073/60)/60)/24)+DATE(1970,1,1)</f>
        <v>42295.753391203703</v>
      </c>
      <c r="S1073" s="19">
        <f>(((I1073/60)/60)/24)+DATE(1970,1,1)</f>
        <v>42325.795057870375</v>
      </c>
    </row>
    <row r="1074" spans="1:19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1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8289</v>
      </c>
      <c r="O1074" t="s">
        <v>8290</v>
      </c>
      <c r="P1074" s="12">
        <f>ROUND(Table1[[#This Row],[pledged]]/Table1[[#This Row],[goal]],2)</f>
        <v>0</v>
      </c>
      <c r="Q1074" s="14">
        <f>IFERROR(Table1[[#This Row],[pledged]]/Table1[[#This Row],[backers_count]],0)</f>
        <v>12.75</v>
      </c>
      <c r="R1074" s="19">
        <f>(((J1074/60)/60)/24)+DATE(1970,1,1)</f>
        <v>41645.832141203704</v>
      </c>
      <c r="S1074" s="19">
        <f>(((I1074/60)/60)/24)+DATE(1970,1,1)</f>
        <v>41675.832141203704</v>
      </c>
    </row>
    <row r="1075" spans="1:19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1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8289</v>
      </c>
      <c r="O1075" t="s">
        <v>8290</v>
      </c>
      <c r="P1075" s="12">
        <f>ROUND(Table1[[#This Row],[pledged]]/Table1[[#This Row],[goal]],2)</f>
        <v>0.01</v>
      </c>
      <c r="Q1075" s="14">
        <f>IFERROR(Table1[[#This Row],[pledged]]/Table1[[#This Row],[backers_count]],0)</f>
        <v>10</v>
      </c>
      <c r="R1075" s="19">
        <f>(((J1075/60)/60)/24)+DATE(1970,1,1)</f>
        <v>40802.964594907404</v>
      </c>
      <c r="S1075" s="19">
        <f>(((I1075/60)/60)/24)+DATE(1970,1,1)</f>
        <v>40832.964594907404</v>
      </c>
    </row>
    <row r="1076" spans="1:19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1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8289</v>
      </c>
      <c r="O1076" t="s">
        <v>8290</v>
      </c>
      <c r="P1076" s="12">
        <f>ROUND(Table1[[#This Row],[pledged]]/Table1[[#This Row],[goal]],2)</f>
        <v>0.06</v>
      </c>
      <c r="Q1076" s="14">
        <f>IFERROR(Table1[[#This Row],[pledged]]/Table1[[#This Row],[backers_count]],0)</f>
        <v>113.56666666666666</v>
      </c>
      <c r="R1076" s="19">
        <f>(((J1076/60)/60)/24)+DATE(1970,1,1)</f>
        <v>41613.172974537039</v>
      </c>
      <c r="S1076" s="19">
        <f>(((I1076/60)/60)/24)+DATE(1970,1,1)</f>
        <v>41643.172974537039</v>
      </c>
    </row>
    <row r="1077" spans="1:19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1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8289</v>
      </c>
      <c r="O1077" t="s">
        <v>8290</v>
      </c>
      <c r="P1077" s="12">
        <f>ROUND(Table1[[#This Row],[pledged]]/Table1[[#This Row],[goal]],2)</f>
        <v>0.05</v>
      </c>
      <c r="Q1077" s="14">
        <f>IFERROR(Table1[[#This Row],[pledged]]/Table1[[#This Row],[backers_count]],0)</f>
        <v>15</v>
      </c>
      <c r="R1077" s="19">
        <f>(((J1077/60)/60)/24)+DATE(1970,1,1)</f>
        <v>41005.904120370367</v>
      </c>
      <c r="S1077" s="19">
        <f>(((I1077/60)/60)/24)+DATE(1970,1,1)</f>
        <v>41035.904120370367</v>
      </c>
    </row>
    <row r="1078" spans="1:19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1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8289</v>
      </c>
      <c r="O1078" t="s">
        <v>8290</v>
      </c>
      <c r="P1078" s="12">
        <f>ROUND(Table1[[#This Row],[pledged]]/Table1[[#This Row],[goal]],2)</f>
        <v>0.63</v>
      </c>
      <c r="Q1078" s="14">
        <f>IFERROR(Table1[[#This Row],[pledged]]/Table1[[#This Row],[backers_count]],0)</f>
        <v>48.281025641025643</v>
      </c>
      <c r="R1078" s="19">
        <f>(((J1078/60)/60)/24)+DATE(1970,1,1)</f>
        <v>41838.377893518518</v>
      </c>
      <c r="S1078" s="19">
        <f>(((I1078/60)/60)/24)+DATE(1970,1,1)</f>
        <v>41893.377893518518</v>
      </c>
    </row>
    <row r="1079" spans="1:19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1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8289</v>
      </c>
      <c r="O1079" t="s">
        <v>8290</v>
      </c>
      <c r="P1079" s="12">
        <f>ROUND(Table1[[#This Row],[pledged]]/Table1[[#This Row],[goal]],2)</f>
        <v>0.28999999999999998</v>
      </c>
      <c r="Q1079" s="14">
        <f>IFERROR(Table1[[#This Row],[pledged]]/Table1[[#This Row],[backers_count]],0)</f>
        <v>43.976047904191617</v>
      </c>
      <c r="R1079" s="19">
        <f>(((J1079/60)/60)/24)+DATE(1970,1,1)</f>
        <v>42353.16679398148</v>
      </c>
      <c r="S1079" s="19">
        <f>(((I1079/60)/60)/24)+DATE(1970,1,1)</f>
        <v>42383.16679398148</v>
      </c>
    </row>
    <row r="1080" spans="1:19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1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8289</v>
      </c>
      <c r="O1080" t="s">
        <v>8290</v>
      </c>
      <c r="P1080" s="12">
        <f>ROUND(Table1[[#This Row],[pledged]]/Table1[[#This Row],[goal]],2)</f>
        <v>0.08</v>
      </c>
      <c r="Q1080" s="14">
        <f>IFERROR(Table1[[#This Row],[pledged]]/Table1[[#This Row],[backers_count]],0)</f>
        <v>9</v>
      </c>
      <c r="R1080" s="19">
        <f>(((J1080/60)/60)/24)+DATE(1970,1,1)</f>
        <v>40701.195844907408</v>
      </c>
      <c r="S1080" s="19">
        <f>(((I1080/60)/60)/24)+DATE(1970,1,1)</f>
        <v>40746.195844907408</v>
      </c>
    </row>
    <row r="1081" spans="1:19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1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8289</v>
      </c>
      <c r="O1081" t="s">
        <v>8290</v>
      </c>
      <c r="P1081" s="12">
        <f>ROUND(Table1[[#This Row],[pledged]]/Table1[[#This Row],[goal]],2)</f>
        <v>0.03</v>
      </c>
      <c r="Q1081" s="14">
        <f>IFERROR(Table1[[#This Row],[pledged]]/Table1[[#This Row],[backers_count]],0)</f>
        <v>37.666666666666664</v>
      </c>
      <c r="R1081" s="19">
        <f>(((J1081/60)/60)/24)+DATE(1970,1,1)</f>
        <v>42479.566388888896</v>
      </c>
      <c r="S1081" s="19">
        <f>(((I1081/60)/60)/24)+DATE(1970,1,1)</f>
        <v>42504.566388888896</v>
      </c>
    </row>
    <row r="1082" spans="1:19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1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8289</v>
      </c>
      <c r="O1082" t="s">
        <v>8290</v>
      </c>
      <c r="P1082" s="12">
        <f>ROUND(Table1[[#This Row],[pledged]]/Table1[[#This Row],[goal]],2)</f>
        <v>0.09</v>
      </c>
      <c r="Q1082" s="14">
        <f>IFERROR(Table1[[#This Row],[pledged]]/Table1[[#This Row],[backers_count]],0)</f>
        <v>18.581632653061224</v>
      </c>
      <c r="R1082" s="19">
        <f>(((J1082/60)/60)/24)+DATE(1970,1,1)</f>
        <v>41740.138113425928</v>
      </c>
      <c r="S1082" s="19">
        <f>(((I1082/60)/60)/24)+DATE(1970,1,1)</f>
        <v>41770.138113425928</v>
      </c>
    </row>
    <row r="1083" spans="1:19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1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8289</v>
      </c>
      <c r="O1083" t="s">
        <v>8290</v>
      </c>
      <c r="P1083" s="12">
        <f>ROUND(Table1[[#This Row],[pledged]]/Table1[[#This Row],[goal]],2)</f>
        <v>0</v>
      </c>
      <c r="Q1083" s="14">
        <f>IFERROR(Table1[[#This Row],[pledged]]/Table1[[#This Row],[backers_count]],0)</f>
        <v>3</v>
      </c>
      <c r="R1083" s="19">
        <f>(((J1083/60)/60)/24)+DATE(1970,1,1)</f>
        <v>42002.926990740743</v>
      </c>
      <c r="S1083" s="19">
        <f>(((I1083/60)/60)/24)+DATE(1970,1,1)</f>
        <v>42032.926990740743</v>
      </c>
    </row>
    <row r="1084" spans="1:19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1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8289</v>
      </c>
      <c r="O1084" t="s">
        <v>8290</v>
      </c>
      <c r="P1084" s="12">
        <f>ROUND(Table1[[#This Row],[pledged]]/Table1[[#This Row],[goal]],2)</f>
        <v>0.01</v>
      </c>
      <c r="Q1084" s="14">
        <f>IFERROR(Table1[[#This Row],[pledged]]/Table1[[#This Row],[backers_count]],0)</f>
        <v>18.666666666666668</v>
      </c>
      <c r="R1084" s="19">
        <f>(((J1084/60)/60)/24)+DATE(1970,1,1)</f>
        <v>41101.906111111115</v>
      </c>
      <c r="S1084" s="19">
        <f>(((I1084/60)/60)/24)+DATE(1970,1,1)</f>
        <v>41131.906111111115</v>
      </c>
    </row>
    <row r="1085" spans="1:19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1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8289</v>
      </c>
      <c r="O1085" t="s">
        <v>8290</v>
      </c>
      <c r="P1085" s="12">
        <f>ROUND(Table1[[#This Row],[pledged]]/Table1[[#This Row],[goal]],2)</f>
        <v>0.01</v>
      </c>
      <c r="Q1085" s="14">
        <f>IFERROR(Table1[[#This Row],[pledged]]/Table1[[#This Row],[backers_count]],0)</f>
        <v>410</v>
      </c>
      <c r="R1085" s="19">
        <f>(((J1085/60)/60)/24)+DATE(1970,1,1)</f>
        <v>41793.659525462965</v>
      </c>
      <c r="S1085" s="19">
        <f>(((I1085/60)/60)/24)+DATE(1970,1,1)</f>
        <v>41853.659525462965</v>
      </c>
    </row>
    <row r="1086" spans="1:19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1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8289</v>
      </c>
      <c r="O1086" t="s">
        <v>8290</v>
      </c>
      <c r="P1086" s="12">
        <f>ROUND(Table1[[#This Row],[pledged]]/Table1[[#This Row],[goal]],2)</f>
        <v>0</v>
      </c>
      <c r="Q1086" s="14">
        <f>IFERROR(Table1[[#This Row],[pledged]]/Table1[[#This Row],[backers_count]],0)</f>
        <v>0</v>
      </c>
      <c r="R1086" s="19">
        <f>(((J1086/60)/60)/24)+DATE(1970,1,1)</f>
        <v>41829.912083333329</v>
      </c>
      <c r="S1086" s="19">
        <f>(((I1086/60)/60)/24)+DATE(1970,1,1)</f>
        <v>41859.912083333329</v>
      </c>
    </row>
    <row r="1087" spans="1:19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1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8289</v>
      </c>
      <c r="O1087" t="s">
        <v>8290</v>
      </c>
      <c r="P1087" s="12">
        <f>ROUND(Table1[[#This Row],[pledged]]/Table1[[#This Row],[goal]],2)</f>
        <v>0.03</v>
      </c>
      <c r="Q1087" s="14">
        <f>IFERROR(Table1[[#This Row],[pledged]]/Table1[[#This Row],[backers_count]],0)</f>
        <v>114</v>
      </c>
      <c r="R1087" s="19">
        <f>(((J1087/60)/60)/24)+DATE(1970,1,1)</f>
        <v>42413.671006944445</v>
      </c>
      <c r="S1087" s="19">
        <f>(((I1087/60)/60)/24)+DATE(1970,1,1)</f>
        <v>42443.629340277781</v>
      </c>
    </row>
    <row r="1088" spans="1:19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1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8289</v>
      </c>
      <c r="O1088" t="s">
        <v>8290</v>
      </c>
      <c r="P1088" s="12">
        <f>ROUND(Table1[[#This Row],[pledged]]/Table1[[#This Row],[goal]],2)</f>
        <v>0</v>
      </c>
      <c r="Q1088" s="14">
        <f>IFERROR(Table1[[#This Row],[pledged]]/Table1[[#This Row],[backers_count]],0)</f>
        <v>7.5</v>
      </c>
      <c r="R1088" s="19">
        <f>(((J1088/60)/60)/24)+DATE(1970,1,1)</f>
        <v>41845.866793981484</v>
      </c>
      <c r="S1088" s="19">
        <f>(((I1088/60)/60)/24)+DATE(1970,1,1)</f>
        <v>41875.866793981484</v>
      </c>
    </row>
    <row r="1089" spans="1:19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1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8289</v>
      </c>
      <c r="O1089" t="s">
        <v>8290</v>
      </c>
      <c r="P1089" s="12">
        <f>ROUND(Table1[[#This Row],[pledged]]/Table1[[#This Row],[goal]],2)</f>
        <v>0</v>
      </c>
      <c r="Q1089" s="14">
        <f>IFERROR(Table1[[#This Row],[pledged]]/Table1[[#This Row],[backers_count]],0)</f>
        <v>0</v>
      </c>
      <c r="R1089" s="19">
        <f>(((J1089/60)/60)/24)+DATE(1970,1,1)</f>
        <v>41775.713969907411</v>
      </c>
      <c r="S1089" s="19">
        <f>(((I1089/60)/60)/24)+DATE(1970,1,1)</f>
        <v>41805.713969907411</v>
      </c>
    </row>
    <row r="1090" spans="1:19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1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8289</v>
      </c>
      <c r="O1090" t="s">
        <v>8290</v>
      </c>
      <c r="P1090" s="12">
        <f>ROUND(Table1[[#This Row],[pledged]]/Table1[[#This Row],[goal]],2)</f>
        <v>0.14000000000000001</v>
      </c>
      <c r="Q1090" s="14">
        <f>IFERROR(Table1[[#This Row],[pledged]]/Table1[[#This Row],[backers_count]],0)</f>
        <v>43.41727891156463</v>
      </c>
      <c r="R1090" s="19">
        <f>(((J1090/60)/60)/24)+DATE(1970,1,1)</f>
        <v>41723.799386574072</v>
      </c>
      <c r="S1090" s="19">
        <f>(((I1090/60)/60)/24)+DATE(1970,1,1)</f>
        <v>41753.799386574072</v>
      </c>
    </row>
    <row r="1091" spans="1:19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1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8289</v>
      </c>
      <c r="O1091" t="s">
        <v>8290</v>
      </c>
      <c r="P1091" s="12">
        <f>ROUND(Table1[[#This Row],[pledged]]/Table1[[#This Row],[goal]],2)</f>
        <v>0.08</v>
      </c>
      <c r="Q1091" s="14">
        <f>IFERROR(Table1[[#This Row],[pledged]]/Table1[[#This Row],[backers_count]],0)</f>
        <v>23.959183673469386</v>
      </c>
      <c r="R1091" s="19">
        <f>(((J1091/60)/60)/24)+DATE(1970,1,1)</f>
        <v>42151.189525462964</v>
      </c>
      <c r="S1091" s="19">
        <f>(((I1091/60)/60)/24)+DATE(1970,1,1)</f>
        <v>42181.189525462964</v>
      </c>
    </row>
    <row r="1092" spans="1:19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1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8289</v>
      </c>
      <c r="O1092" t="s">
        <v>8290</v>
      </c>
      <c r="P1092" s="12">
        <f>ROUND(Table1[[#This Row],[pledged]]/Table1[[#This Row],[goal]],2)</f>
        <v>0</v>
      </c>
      <c r="Q1092" s="14">
        <f>IFERROR(Table1[[#This Row],[pledged]]/Table1[[#This Row],[backers_count]],0)</f>
        <v>5</v>
      </c>
      <c r="R1092" s="19">
        <f>(((J1092/60)/60)/24)+DATE(1970,1,1)</f>
        <v>42123.185798611114</v>
      </c>
      <c r="S1092" s="19">
        <f>(((I1092/60)/60)/24)+DATE(1970,1,1)</f>
        <v>42153.185798611114</v>
      </c>
    </row>
    <row r="1093" spans="1:19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1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8289</v>
      </c>
      <c r="O1093" t="s">
        <v>8290</v>
      </c>
      <c r="P1093" s="12">
        <f>ROUND(Table1[[#This Row],[pledged]]/Table1[[#This Row],[goal]],2)</f>
        <v>0.13</v>
      </c>
      <c r="Q1093" s="14">
        <f>IFERROR(Table1[[#This Row],[pledged]]/Table1[[#This Row],[backers_count]],0)</f>
        <v>12.5</v>
      </c>
      <c r="R1093" s="19">
        <f>(((J1093/60)/60)/24)+DATE(1970,1,1)</f>
        <v>42440.820277777777</v>
      </c>
      <c r="S1093" s="19">
        <f>(((I1093/60)/60)/24)+DATE(1970,1,1)</f>
        <v>42470.778611111105</v>
      </c>
    </row>
    <row r="1094" spans="1:19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1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8289</v>
      </c>
      <c r="O1094" t="s">
        <v>8290</v>
      </c>
      <c r="P1094" s="12">
        <f>ROUND(Table1[[#This Row],[pledged]]/Table1[[#This Row],[goal]],2)</f>
        <v>0.01</v>
      </c>
      <c r="Q1094" s="14">
        <f>IFERROR(Table1[[#This Row],[pledged]]/Table1[[#This Row],[backers_count]],0)</f>
        <v>3</v>
      </c>
      <c r="R1094" s="19">
        <f>(((J1094/60)/60)/24)+DATE(1970,1,1)</f>
        <v>41250.025902777779</v>
      </c>
      <c r="S1094" s="19">
        <f>(((I1094/60)/60)/24)+DATE(1970,1,1)</f>
        <v>41280.025902777779</v>
      </c>
    </row>
    <row r="1095" spans="1:19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1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8289</v>
      </c>
      <c r="O1095" t="s">
        <v>8290</v>
      </c>
      <c r="P1095" s="12">
        <f>ROUND(Table1[[#This Row],[pledged]]/Table1[[#This Row],[goal]],2)</f>
        <v>0.14000000000000001</v>
      </c>
      <c r="Q1095" s="14">
        <f>IFERROR(Table1[[#This Row],[pledged]]/Table1[[#This Row],[backers_count]],0)</f>
        <v>10.5625</v>
      </c>
      <c r="R1095" s="19">
        <f>(((J1095/60)/60)/24)+DATE(1970,1,1)</f>
        <v>42396.973807870367</v>
      </c>
      <c r="S1095" s="19">
        <f>(((I1095/60)/60)/24)+DATE(1970,1,1)</f>
        <v>42411.973807870367</v>
      </c>
    </row>
    <row r="1096" spans="1:19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1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8289</v>
      </c>
      <c r="O1096" t="s">
        <v>8290</v>
      </c>
      <c r="P1096" s="12">
        <f>ROUND(Table1[[#This Row],[pledged]]/Table1[[#This Row],[goal]],2)</f>
        <v>0.18</v>
      </c>
      <c r="Q1096" s="14">
        <f>IFERROR(Table1[[#This Row],[pledged]]/Table1[[#This Row],[backers_count]],0)</f>
        <v>122.00037037037038</v>
      </c>
      <c r="R1096" s="19">
        <f>(((J1096/60)/60)/24)+DATE(1970,1,1)</f>
        <v>40795.713344907403</v>
      </c>
      <c r="S1096" s="19">
        <f>(((I1096/60)/60)/24)+DATE(1970,1,1)</f>
        <v>40825.713344907403</v>
      </c>
    </row>
    <row r="1097" spans="1:19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1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8289</v>
      </c>
      <c r="O1097" t="s">
        <v>8290</v>
      </c>
      <c r="P1097" s="12">
        <f>ROUND(Table1[[#This Row],[pledged]]/Table1[[#This Row],[goal]],2)</f>
        <v>0.05</v>
      </c>
      <c r="Q1097" s="14">
        <f>IFERROR(Table1[[#This Row],[pledged]]/Table1[[#This Row],[backers_count]],0)</f>
        <v>267.80851063829789</v>
      </c>
      <c r="R1097" s="19">
        <f>(((J1097/60)/60)/24)+DATE(1970,1,1)</f>
        <v>41486.537268518521</v>
      </c>
      <c r="S1097" s="19">
        <f>(((I1097/60)/60)/24)+DATE(1970,1,1)</f>
        <v>41516.537268518521</v>
      </c>
    </row>
    <row r="1098" spans="1:19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1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8289</v>
      </c>
      <c r="O1098" t="s">
        <v>8290</v>
      </c>
      <c r="P1098" s="12">
        <f>ROUND(Table1[[#This Row],[pledged]]/Table1[[#This Row],[goal]],2)</f>
        <v>0.18</v>
      </c>
      <c r="Q1098" s="14">
        <f>IFERROR(Table1[[#This Row],[pledged]]/Table1[[#This Row],[backers_count]],0)</f>
        <v>74.206896551724142</v>
      </c>
      <c r="R1098" s="19">
        <f>(((J1098/60)/60)/24)+DATE(1970,1,1)</f>
        <v>41885.51798611111</v>
      </c>
      <c r="S1098" s="19">
        <f>(((I1098/60)/60)/24)+DATE(1970,1,1)</f>
        <v>41916.145833333336</v>
      </c>
    </row>
    <row r="1099" spans="1:19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1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8289</v>
      </c>
      <c r="O1099" t="s">
        <v>8290</v>
      </c>
      <c r="P1099" s="12">
        <f>ROUND(Table1[[#This Row],[pledged]]/Table1[[#This Row],[goal]],2)</f>
        <v>0</v>
      </c>
      <c r="Q1099" s="14">
        <f>IFERROR(Table1[[#This Row],[pledged]]/Table1[[#This Row],[backers_count]],0)</f>
        <v>6.7142857142857144</v>
      </c>
      <c r="R1099" s="19">
        <f>(((J1099/60)/60)/24)+DATE(1970,1,1)</f>
        <v>41660.792557870373</v>
      </c>
      <c r="S1099" s="19">
        <f>(((I1099/60)/60)/24)+DATE(1970,1,1)</f>
        <v>41700.792557870373</v>
      </c>
    </row>
    <row r="1100" spans="1:19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1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8289</v>
      </c>
      <c r="O1100" t="s">
        <v>8290</v>
      </c>
      <c r="P1100" s="12">
        <f>ROUND(Table1[[#This Row],[pledged]]/Table1[[#This Row],[goal]],2)</f>
        <v>7.0000000000000007E-2</v>
      </c>
      <c r="Q1100" s="14">
        <f>IFERROR(Table1[[#This Row],[pledged]]/Table1[[#This Row],[backers_count]],0)</f>
        <v>81.954545454545453</v>
      </c>
      <c r="R1100" s="19">
        <f>(((J1100/60)/60)/24)+DATE(1970,1,1)</f>
        <v>41712.762673611112</v>
      </c>
      <c r="S1100" s="19">
        <f>(((I1100/60)/60)/24)+DATE(1970,1,1)</f>
        <v>41742.762673611112</v>
      </c>
    </row>
    <row r="1101" spans="1:19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1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8289</v>
      </c>
      <c r="O1101" t="s">
        <v>8290</v>
      </c>
      <c r="P1101" s="12">
        <f>ROUND(Table1[[#This Row],[pledged]]/Table1[[#This Row],[goal]],2)</f>
        <v>0.01</v>
      </c>
      <c r="Q1101" s="14">
        <f>IFERROR(Table1[[#This Row],[pledged]]/Table1[[#This Row],[backers_count]],0)</f>
        <v>25</v>
      </c>
      <c r="R1101" s="19">
        <f>(((J1101/60)/60)/24)+DATE(1970,1,1)</f>
        <v>42107.836435185185</v>
      </c>
      <c r="S1101" s="19">
        <f>(((I1101/60)/60)/24)+DATE(1970,1,1)</f>
        <v>42137.836435185185</v>
      </c>
    </row>
    <row r="1102" spans="1:19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1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8289</v>
      </c>
      <c r="O1102" t="s">
        <v>8290</v>
      </c>
      <c r="P1102" s="12">
        <f>ROUND(Table1[[#This Row],[pledged]]/Table1[[#This Row],[goal]],2)</f>
        <v>0.03</v>
      </c>
      <c r="Q1102" s="14">
        <f>IFERROR(Table1[[#This Row],[pledged]]/Table1[[#This Row],[backers_count]],0)</f>
        <v>10</v>
      </c>
      <c r="R1102" s="19">
        <f>(((J1102/60)/60)/24)+DATE(1970,1,1)</f>
        <v>42384.110775462963</v>
      </c>
      <c r="S1102" s="19">
        <f>(((I1102/60)/60)/24)+DATE(1970,1,1)</f>
        <v>42414.110775462963</v>
      </c>
    </row>
    <row r="1103" spans="1:19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1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8289</v>
      </c>
      <c r="O1103" t="s">
        <v>8290</v>
      </c>
      <c r="P1103" s="12">
        <f>ROUND(Table1[[#This Row],[pledged]]/Table1[[#This Row],[goal]],2)</f>
        <v>0</v>
      </c>
      <c r="Q1103" s="14">
        <f>IFERROR(Table1[[#This Row],[pledged]]/Table1[[#This Row],[backers_count]],0)</f>
        <v>6.833333333333333</v>
      </c>
      <c r="R1103" s="19">
        <f>(((J1103/60)/60)/24)+DATE(1970,1,1)</f>
        <v>42538.77243055556</v>
      </c>
      <c r="S1103" s="19">
        <f>(((I1103/60)/60)/24)+DATE(1970,1,1)</f>
        <v>42565.758333333331</v>
      </c>
    </row>
    <row r="1104" spans="1:19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1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8289</v>
      </c>
      <c r="O1104" t="s">
        <v>8290</v>
      </c>
      <c r="P1104" s="12">
        <f>ROUND(Table1[[#This Row],[pledged]]/Table1[[#This Row],[goal]],2)</f>
        <v>0.05</v>
      </c>
      <c r="Q1104" s="14">
        <f>IFERROR(Table1[[#This Row],[pledged]]/Table1[[#This Row],[backers_count]],0)</f>
        <v>17.708333333333332</v>
      </c>
      <c r="R1104" s="19">
        <f>(((J1104/60)/60)/24)+DATE(1970,1,1)</f>
        <v>41577.045428240745</v>
      </c>
      <c r="S1104" s="19">
        <f>(((I1104/60)/60)/24)+DATE(1970,1,1)</f>
        <v>41617.249305555553</v>
      </c>
    </row>
    <row r="1105" spans="1:19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1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8289</v>
      </c>
      <c r="O1105" t="s">
        <v>8290</v>
      </c>
      <c r="P1105" s="12">
        <f>ROUND(Table1[[#This Row],[pledged]]/Table1[[#This Row],[goal]],2)</f>
        <v>0.02</v>
      </c>
      <c r="Q1105" s="14">
        <f>IFERROR(Table1[[#This Row],[pledged]]/Table1[[#This Row],[backers_count]],0)</f>
        <v>16.2</v>
      </c>
      <c r="R1105" s="19">
        <f>(((J1105/60)/60)/24)+DATE(1970,1,1)</f>
        <v>42479.22210648148</v>
      </c>
      <c r="S1105" s="19">
        <f>(((I1105/60)/60)/24)+DATE(1970,1,1)</f>
        <v>42539.22210648148</v>
      </c>
    </row>
    <row r="1106" spans="1:19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1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8289</v>
      </c>
      <c r="O1106" t="s">
        <v>8290</v>
      </c>
      <c r="P1106" s="12">
        <f>ROUND(Table1[[#This Row],[pledged]]/Table1[[#This Row],[goal]],2)</f>
        <v>0.05</v>
      </c>
      <c r="Q1106" s="14">
        <f>IFERROR(Table1[[#This Row],[pledged]]/Table1[[#This Row],[backers_count]],0)</f>
        <v>80.297297297297291</v>
      </c>
      <c r="R1106" s="19">
        <f>(((J1106/60)/60)/24)+DATE(1970,1,1)</f>
        <v>41771.40996527778</v>
      </c>
      <c r="S1106" s="19">
        <f>(((I1106/60)/60)/24)+DATE(1970,1,1)</f>
        <v>41801.40996527778</v>
      </c>
    </row>
    <row r="1107" spans="1:19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1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8289</v>
      </c>
      <c r="O1107" t="s">
        <v>8290</v>
      </c>
      <c r="P1107" s="12">
        <f>ROUND(Table1[[#This Row],[pledged]]/Table1[[#This Row],[goal]],2)</f>
        <v>0</v>
      </c>
      <c r="Q1107" s="14">
        <f>IFERROR(Table1[[#This Row],[pledged]]/Table1[[#This Row],[backers_count]],0)</f>
        <v>71.55</v>
      </c>
      <c r="R1107" s="19">
        <f>(((J1107/60)/60)/24)+DATE(1970,1,1)</f>
        <v>41692.135729166665</v>
      </c>
      <c r="S1107" s="19">
        <f>(((I1107/60)/60)/24)+DATE(1970,1,1)</f>
        <v>41722.0940625</v>
      </c>
    </row>
    <row r="1108" spans="1:19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1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8289</v>
      </c>
      <c r="O1108" t="s">
        <v>8290</v>
      </c>
      <c r="P1108" s="12">
        <f>ROUND(Table1[[#This Row],[pledged]]/Table1[[#This Row],[goal]],2)</f>
        <v>0.41</v>
      </c>
      <c r="Q1108" s="14">
        <f>IFERROR(Table1[[#This Row],[pledged]]/Table1[[#This Row],[backers_count]],0)</f>
        <v>23.571428571428573</v>
      </c>
      <c r="R1108" s="19">
        <f>(((J1108/60)/60)/24)+DATE(1970,1,1)</f>
        <v>40973.740451388891</v>
      </c>
      <c r="S1108" s="19">
        <f>(((I1108/60)/60)/24)+DATE(1970,1,1)</f>
        <v>41003.698784722219</v>
      </c>
    </row>
    <row r="1109" spans="1:19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1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8289</v>
      </c>
      <c r="O1109" t="s">
        <v>8290</v>
      </c>
      <c r="P1109" s="12">
        <f>ROUND(Table1[[#This Row],[pledged]]/Table1[[#This Row],[goal]],2)</f>
        <v>0</v>
      </c>
      <c r="Q1109" s="14">
        <f>IFERROR(Table1[[#This Row],[pledged]]/Table1[[#This Row],[backers_count]],0)</f>
        <v>0</v>
      </c>
      <c r="R1109" s="19">
        <f>(((J1109/60)/60)/24)+DATE(1970,1,1)</f>
        <v>41813.861388888887</v>
      </c>
      <c r="S1109" s="19">
        <f>(((I1109/60)/60)/24)+DATE(1970,1,1)</f>
        <v>41843.861388888887</v>
      </c>
    </row>
    <row r="1110" spans="1:19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1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8289</v>
      </c>
      <c r="O1110" t="s">
        <v>8290</v>
      </c>
      <c r="P1110" s="12">
        <f>ROUND(Table1[[#This Row],[pledged]]/Table1[[#This Row],[goal]],2)</f>
        <v>0.03</v>
      </c>
      <c r="Q1110" s="14">
        <f>IFERROR(Table1[[#This Row],[pledged]]/Table1[[#This Row],[backers_count]],0)</f>
        <v>34.88095238095238</v>
      </c>
      <c r="R1110" s="19">
        <f>(((J1110/60)/60)/24)+DATE(1970,1,1)</f>
        <v>40952.636979166666</v>
      </c>
      <c r="S1110" s="19">
        <f>(((I1110/60)/60)/24)+DATE(1970,1,1)</f>
        <v>41012.595312500001</v>
      </c>
    </row>
    <row r="1111" spans="1:19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1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8289</v>
      </c>
      <c r="O1111" t="s">
        <v>8290</v>
      </c>
      <c r="P1111" s="12">
        <f>ROUND(Table1[[#This Row],[pledged]]/Table1[[#This Row],[goal]],2)</f>
        <v>0</v>
      </c>
      <c r="Q1111" s="14">
        <f>IFERROR(Table1[[#This Row],[pledged]]/Table1[[#This Row],[backers_count]],0)</f>
        <v>15</v>
      </c>
      <c r="R1111" s="19">
        <f>(((J1111/60)/60)/24)+DATE(1970,1,1)</f>
        <v>42662.752199074079</v>
      </c>
      <c r="S1111" s="19">
        <f>(((I1111/60)/60)/24)+DATE(1970,1,1)</f>
        <v>42692.793865740736</v>
      </c>
    </row>
    <row r="1112" spans="1:19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1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8289</v>
      </c>
      <c r="O1112" t="s">
        <v>8290</v>
      </c>
      <c r="P1112" s="12">
        <f>ROUND(Table1[[#This Row],[pledged]]/Table1[[#This Row],[goal]],2)</f>
        <v>0.01</v>
      </c>
      <c r="Q1112" s="14">
        <f>IFERROR(Table1[[#This Row],[pledged]]/Table1[[#This Row],[backers_count]],0)</f>
        <v>23.181818181818183</v>
      </c>
      <c r="R1112" s="19">
        <f>(((J1112/60)/60)/24)+DATE(1970,1,1)</f>
        <v>41220.933124999996</v>
      </c>
      <c r="S1112" s="19">
        <f>(((I1112/60)/60)/24)+DATE(1970,1,1)</f>
        <v>41250.933124999996</v>
      </c>
    </row>
    <row r="1113" spans="1:19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1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8289</v>
      </c>
      <c r="O1113" t="s">
        <v>8290</v>
      </c>
      <c r="P1113" s="12">
        <f>ROUND(Table1[[#This Row],[pledged]]/Table1[[#This Row],[goal]],2)</f>
        <v>0</v>
      </c>
      <c r="Q1113" s="14">
        <f>IFERROR(Table1[[#This Row],[pledged]]/Table1[[#This Row],[backers_count]],0)</f>
        <v>1</v>
      </c>
      <c r="R1113" s="19">
        <f>(((J1113/60)/60)/24)+DATE(1970,1,1)</f>
        <v>42347.203587962969</v>
      </c>
      <c r="S1113" s="19">
        <f>(((I1113/60)/60)/24)+DATE(1970,1,1)</f>
        <v>42377.203587962969</v>
      </c>
    </row>
    <row r="1114" spans="1:19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8289</v>
      </c>
      <c r="O1114" t="s">
        <v>8290</v>
      </c>
      <c r="P1114" s="12">
        <f>ROUND(Table1[[#This Row],[pledged]]/Table1[[#This Row],[goal]],2)</f>
        <v>0.36</v>
      </c>
      <c r="Q1114" s="14">
        <f>IFERROR(Table1[[#This Row],[pledged]]/Table1[[#This Row],[backers_count]],0)</f>
        <v>100.23371794871794</v>
      </c>
      <c r="R1114" s="19">
        <f>(((J1114/60)/60)/24)+DATE(1970,1,1)</f>
        <v>41963.759386574078</v>
      </c>
      <c r="S1114" s="19">
        <f>(((I1114/60)/60)/24)+DATE(1970,1,1)</f>
        <v>42023.354166666672</v>
      </c>
    </row>
    <row r="1115" spans="1:19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1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8289</v>
      </c>
      <c r="O1115" t="s">
        <v>8290</v>
      </c>
      <c r="P1115" s="12">
        <f>ROUND(Table1[[#This Row],[pledged]]/Table1[[#This Row],[goal]],2)</f>
        <v>0.01</v>
      </c>
      <c r="Q1115" s="14">
        <f>IFERROR(Table1[[#This Row],[pledged]]/Table1[[#This Row],[backers_count]],0)</f>
        <v>5</v>
      </c>
      <c r="R1115" s="19">
        <f>(((J1115/60)/60)/24)+DATE(1970,1,1)</f>
        <v>41835.977083333331</v>
      </c>
      <c r="S1115" s="19">
        <f>(((I1115/60)/60)/24)+DATE(1970,1,1)</f>
        <v>41865.977083333331</v>
      </c>
    </row>
    <row r="1116" spans="1:19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1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8289</v>
      </c>
      <c r="O1116" t="s">
        <v>8290</v>
      </c>
      <c r="P1116" s="12">
        <f>ROUND(Table1[[#This Row],[pledged]]/Table1[[#This Row],[goal]],2)</f>
        <v>0</v>
      </c>
      <c r="Q1116" s="14">
        <f>IFERROR(Table1[[#This Row],[pledged]]/Table1[[#This Row],[backers_count]],0)</f>
        <v>3.3333333333333335</v>
      </c>
      <c r="R1116" s="19">
        <f>(((J1116/60)/60)/24)+DATE(1970,1,1)</f>
        <v>41526.345914351856</v>
      </c>
      <c r="S1116" s="19">
        <f>(((I1116/60)/60)/24)+DATE(1970,1,1)</f>
        <v>41556.345914351856</v>
      </c>
    </row>
    <row r="1117" spans="1:19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1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8289</v>
      </c>
      <c r="O1117" t="s">
        <v>8290</v>
      </c>
      <c r="P1117" s="12">
        <f>ROUND(Table1[[#This Row],[pledged]]/Table1[[#This Row],[goal]],2)</f>
        <v>0</v>
      </c>
      <c r="Q1117" s="14">
        <f>IFERROR(Table1[[#This Row],[pledged]]/Table1[[#This Row],[backers_count]],0)</f>
        <v>13.25</v>
      </c>
      <c r="R1117" s="19">
        <f>(((J1117/60)/60)/24)+DATE(1970,1,1)</f>
        <v>42429.695543981477</v>
      </c>
      <c r="S1117" s="19">
        <f>(((I1117/60)/60)/24)+DATE(1970,1,1)</f>
        <v>42459.653877314813</v>
      </c>
    </row>
    <row r="1118" spans="1:19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1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8289</v>
      </c>
      <c r="O1118" t="s">
        <v>8290</v>
      </c>
      <c r="P1118" s="12">
        <f>ROUND(Table1[[#This Row],[pledged]]/Table1[[#This Row],[goal]],2)</f>
        <v>0</v>
      </c>
      <c r="Q1118" s="14">
        <f>IFERROR(Table1[[#This Row],[pledged]]/Table1[[#This Row],[backers_count]],0)</f>
        <v>17.852</v>
      </c>
      <c r="R1118" s="19">
        <f>(((J1118/60)/60)/24)+DATE(1970,1,1)</f>
        <v>41009.847314814811</v>
      </c>
      <c r="S1118" s="19">
        <f>(((I1118/60)/60)/24)+DATE(1970,1,1)</f>
        <v>41069.847314814811</v>
      </c>
    </row>
    <row r="1119" spans="1:19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1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8289</v>
      </c>
      <c r="O1119" t="s">
        <v>8290</v>
      </c>
      <c r="P1119" s="12">
        <f>ROUND(Table1[[#This Row],[pledged]]/Table1[[#This Row],[goal]],2)</f>
        <v>0.08</v>
      </c>
      <c r="Q1119" s="14">
        <f>IFERROR(Table1[[#This Row],[pledged]]/Table1[[#This Row],[backers_count]],0)</f>
        <v>10.375</v>
      </c>
      <c r="R1119" s="19">
        <f>(((J1119/60)/60)/24)+DATE(1970,1,1)</f>
        <v>42333.598530092597</v>
      </c>
      <c r="S1119" s="19">
        <f>(((I1119/60)/60)/24)+DATE(1970,1,1)</f>
        <v>42363.598530092597</v>
      </c>
    </row>
    <row r="1120" spans="1:19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1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8289</v>
      </c>
      <c r="O1120" t="s">
        <v>8290</v>
      </c>
      <c r="P1120" s="12">
        <f>ROUND(Table1[[#This Row],[pledged]]/Table1[[#This Row],[goal]],2)</f>
        <v>0.02</v>
      </c>
      <c r="Q1120" s="14">
        <f>IFERROR(Table1[[#This Row],[pledged]]/Table1[[#This Row],[backers_count]],0)</f>
        <v>36.333333333333336</v>
      </c>
      <c r="R1120" s="19">
        <f>(((J1120/60)/60)/24)+DATE(1970,1,1)</f>
        <v>41704.16642361111</v>
      </c>
      <c r="S1120" s="19">
        <f>(((I1120/60)/60)/24)+DATE(1970,1,1)</f>
        <v>41734.124756944446</v>
      </c>
    </row>
    <row r="1121" spans="1:19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1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8289</v>
      </c>
      <c r="O1121" t="s">
        <v>8290</v>
      </c>
      <c r="P1121" s="12">
        <f>ROUND(Table1[[#This Row],[pledged]]/Table1[[#This Row],[goal]],2)</f>
        <v>0</v>
      </c>
      <c r="Q1121" s="14">
        <f>IFERROR(Table1[[#This Row],[pledged]]/Table1[[#This Row],[backers_count]],0)</f>
        <v>5</v>
      </c>
      <c r="R1121" s="19">
        <f>(((J1121/60)/60)/24)+DATE(1970,1,1)</f>
        <v>41722.792407407411</v>
      </c>
      <c r="S1121" s="19">
        <f>(((I1121/60)/60)/24)+DATE(1970,1,1)</f>
        <v>41735.792407407411</v>
      </c>
    </row>
    <row r="1122" spans="1:19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1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8289</v>
      </c>
      <c r="O1122" t="s">
        <v>8290</v>
      </c>
      <c r="P1122" s="12">
        <f>ROUND(Table1[[#This Row],[pledged]]/Table1[[#This Row],[goal]],2)</f>
        <v>0</v>
      </c>
      <c r="Q1122" s="14">
        <f>IFERROR(Table1[[#This Row],[pledged]]/Table1[[#This Row],[backers_count]],0)</f>
        <v>0</v>
      </c>
      <c r="R1122" s="19">
        <f>(((J1122/60)/60)/24)+DATE(1970,1,1)</f>
        <v>40799.872685185182</v>
      </c>
      <c r="S1122" s="19">
        <f>(((I1122/60)/60)/24)+DATE(1970,1,1)</f>
        <v>40844.872685185182</v>
      </c>
    </row>
    <row r="1123" spans="1:19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1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8289</v>
      </c>
      <c r="O1123" t="s">
        <v>8290</v>
      </c>
      <c r="P1123" s="12">
        <f>ROUND(Table1[[#This Row],[pledged]]/Table1[[#This Row],[goal]],2)</f>
        <v>0</v>
      </c>
      <c r="Q1123" s="14">
        <f>IFERROR(Table1[[#This Row],[pledged]]/Table1[[#This Row],[backers_count]],0)</f>
        <v>5.8</v>
      </c>
      <c r="R1123" s="19">
        <f>(((J1123/60)/60)/24)+DATE(1970,1,1)</f>
        <v>42412.934212962966</v>
      </c>
      <c r="S1123" s="19">
        <f>(((I1123/60)/60)/24)+DATE(1970,1,1)</f>
        <v>42442.892546296294</v>
      </c>
    </row>
    <row r="1124" spans="1:19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1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8289</v>
      </c>
      <c r="O1124" t="s">
        <v>8290</v>
      </c>
      <c r="P1124" s="12">
        <f>ROUND(Table1[[#This Row],[pledged]]/Table1[[#This Row],[goal]],2)</f>
        <v>0</v>
      </c>
      <c r="Q1124" s="14">
        <f>IFERROR(Table1[[#This Row],[pledged]]/Table1[[#This Row],[backers_count]],0)</f>
        <v>0</v>
      </c>
      <c r="R1124" s="19">
        <f>(((J1124/60)/60)/24)+DATE(1970,1,1)</f>
        <v>41410.703993055555</v>
      </c>
      <c r="S1124" s="19">
        <f>(((I1124/60)/60)/24)+DATE(1970,1,1)</f>
        <v>41424.703993055555</v>
      </c>
    </row>
    <row r="1125" spans="1:19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1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8289</v>
      </c>
      <c r="O1125" t="s">
        <v>8290</v>
      </c>
      <c r="P1125" s="12">
        <f>ROUND(Table1[[#This Row],[pledged]]/Table1[[#This Row],[goal]],2)</f>
        <v>0</v>
      </c>
      <c r="Q1125" s="14">
        <f>IFERROR(Table1[[#This Row],[pledged]]/Table1[[#This Row],[backers_count]],0)</f>
        <v>3.6666666666666665</v>
      </c>
      <c r="R1125" s="19">
        <f>(((J1125/60)/60)/24)+DATE(1970,1,1)</f>
        <v>41718.5237037037</v>
      </c>
      <c r="S1125" s="19">
        <f>(((I1125/60)/60)/24)+DATE(1970,1,1)</f>
        <v>41748.5237037037</v>
      </c>
    </row>
    <row r="1126" spans="1:19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1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8289</v>
      </c>
      <c r="O1126" t="s">
        <v>8291</v>
      </c>
      <c r="P1126" s="12">
        <f>ROUND(Table1[[#This Row],[pledged]]/Table1[[#This Row],[goal]],2)</f>
        <v>0</v>
      </c>
      <c r="Q1126" s="14">
        <f>IFERROR(Table1[[#This Row],[pledged]]/Table1[[#This Row],[backers_count]],0)</f>
        <v>60.714285714285715</v>
      </c>
      <c r="R1126" s="19">
        <f>(((J1126/60)/60)/24)+DATE(1970,1,1)</f>
        <v>42094.667256944449</v>
      </c>
      <c r="S1126" s="19">
        <f>(((I1126/60)/60)/24)+DATE(1970,1,1)</f>
        <v>42124.667256944449</v>
      </c>
    </row>
    <row r="1127" spans="1:19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1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8289</v>
      </c>
      <c r="O1127" t="s">
        <v>8291</v>
      </c>
      <c r="P1127" s="12">
        <f>ROUND(Table1[[#This Row],[pledged]]/Table1[[#This Row],[goal]],2)</f>
        <v>0</v>
      </c>
      <c r="Q1127" s="14">
        <f>IFERROR(Table1[[#This Row],[pledged]]/Table1[[#This Row],[backers_count]],0)</f>
        <v>0</v>
      </c>
      <c r="R1127" s="19">
        <f>(((J1127/60)/60)/24)+DATE(1970,1,1)</f>
        <v>42212.624189814815</v>
      </c>
      <c r="S1127" s="19">
        <f>(((I1127/60)/60)/24)+DATE(1970,1,1)</f>
        <v>42272.624189814815</v>
      </c>
    </row>
    <row r="1128" spans="1:19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1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8289</v>
      </c>
      <c r="O1128" t="s">
        <v>8291</v>
      </c>
      <c r="P1128" s="12">
        <f>ROUND(Table1[[#This Row],[pledged]]/Table1[[#This Row],[goal]],2)</f>
        <v>0.01</v>
      </c>
      <c r="Q1128" s="14">
        <f>IFERROR(Table1[[#This Row],[pledged]]/Table1[[#This Row],[backers_count]],0)</f>
        <v>5</v>
      </c>
      <c r="R1128" s="19">
        <f>(((J1128/60)/60)/24)+DATE(1970,1,1)</f>
        <v>42535.327476851846</v>
      </c>
      <c r="S1128" s="19">
        <f>(((I1128/60)/60)/24)+DATE(1970,1,1)</f>
        <v>42565.327476851846</v>
      </c>
    </row>
    <row r="1129" spans="1:19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1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8289</v>
      </c>
      <c r="O1129" t="s">
        <v>8291</v>
      </c>
      <c r="P1129" s="12">
        <f>ROUND(Table1[[#This Row],[pledged]]/Table1[[#This Row],[goal]],2)</f>
        <v>0.02</v>
      </c>
      <c r="Q1129" s="14">
        <f>IFERROR(Table1[[#This Row],[pledged]]/Table1[[#This Row],[backers_count]],0)</f>
        <v>25.434782608695652</v>
      </c>
      <c r="R1129" s="19">
        <f>(((J1129/60)/60)/24)+DATE(1970,1,1)</f>
        <v>41926.854166666664</v>
      </c>
      <c r="S1129" s="19">
        <f>(((I1129/60)/60)/24)+DATE(1970,1,1)</f>
        <v>41957.895833333328</v>
      </c>
    </row>
    <row r="1130" spans="1:19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1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8289</v>
      </c>
      <c r="O1130" t="s">
        <v>8291</v>
      </c>
      <c r="P1130" s="12">
        <f>ROUND(Table1[[#This Row],[pledged]]/Table1[[#This Row],[goal]],2)</f>
        <v>0</v>
      </c>
      <c r="Q1130" s="14">
        <f>IFERROR(Table1[[#This Row],[pledged]]/Table1[[#This Row],[backers_count]],0)</f>
        <v>1</v>
      </c>
      <c r="R1130" s="19">
        <f>(((J1130/60)/60)/24)+DATE(1970,1,1)</f>
        <v>41828.649502314816</v>
      </c>
      <c r="S1130" s="19">
        <f>(((I1130/60)/60)/24)+DATE(1970,1,1)</f>
        <v>41858.649502314816</v>
      </c>
    </row>
    <row r="1131" spans="1:19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1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8289</v>
      </c>
      <c r="O1131" t="s">
        <v>8291</v>
      </c>
      <c r="P1131" s="12">
        <f>ROUND(Table1[[#This Row],[pledged]]/Table1[[#This Row],[goal]],2)</f>
        <v>0</v>
      </c>
      <c r="Q1131" s="14">
        <f>IFERROR(Table1[[#This Row],[pledged]]/Table1[[#This Row],[backers_count]],0)</f>
        <v>10.5</v>
      </c>
      <c r="R1131" s="19">
        <f>(((J1131/60)/60)/24)+DATE(1970,1,1)</f>
        <v>42496.264965277776</v>
      </c>
      <c r="S1131" s="19">
        <f>(((I1131/60)/60)/24)+DATE(1970,1,1)</f>
        <v>42526.264965277776</v>
      </c>
    </row>
    <row r="1132" spans="1:19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1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8289</v>
      </c>
      <c r="O1132" t="s">
        <v>8291</v>
      </c>
      <c r="P1132" s="12">
        <f>ROUND(Table1[[#This Row],[pledged]]/Table1[[#This Row],[goal]],2)</f>
        <v>0</v>
      </c>
      <c r="Q1132" s="14">
        <f>IFERROR(Table1[[#This Row],[pledged]]/Table1[[#This Row],[backers_count]],0)</f>
        <v>3.6666666666666665</v>
      </c>
      <c r="R1132" s="19">
        <f>(((J1132/60)/60)/24)+DATE(1970,1,1)</f>
        <v>41908.996527777781</v>
      </c>
      <c r="S1132" s="19">
        <f>(((I1132/60)/60)/24)+DATE(1970,1,1)</f>
        <v>41969.038194444445</v>
      </c>
    </row>
    <row r="1133" spans="1:19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1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8289</v>
      </c>
      <c r="O1133" t="s">
        <v>8291</v>
      </c>
      <c r="P1133" s="12">
        <f>ROUND(Table1[[#This Row],[pledged]]/Table1[[#This Row],[goal]],2)</f>
        <v>0</v>
      </c>
      <c r="Q1133" s="14">
        <f>IFERROR(Table1[[#This Row],[pledged]]/Table1[[#This Row],[backers_count]],0)</f>
        <v>0</v>
      </c>
      <c r="R1133" s="19">
        <f>(((J1133/60)/60)/24)+DATE(1970,1,1)</f>
        <v>42332.908194444448</v>
      </c>
      <c r="S1133" s="19">
        <f>(((I1133/60)/60)/24)+DATE(1970,1,1)</f>
        <v>42362.908194444448</v>
      </c>
    </row>
    <row r="1134" spans="1:19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1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8289</v>
      </c>
      <c r="O1134" t="s">
        <v>8291</v>
      </c>
      <c r="P1134" s="12">
        <f>ROUND(Table1[[#This Row],[pledged]]/Table1[[#This Row],[goal]],2)</f>
        <v>0.14000000000000001</v>
      </c>
      <c r="Q1134" s="14">
        <f>IFERROR(Table1[[#This Row],[pledged]]/Table1[[#This Row],[backers_count]],0)</f>
        <v>110.61538461538461</v>
      </c>
      <c r="R1134" s="19">
        <f>(((J1134/60)/60)/24)+DATE(1970,1,1)</f>
        <v>42706.115405092598</v>
      </c>
      <c r="S1134" s="19">
        <f>(((I1134/60)/60)/24)+DATE(1970,1,1)</f>
        <v>42736.115405092598</v>
      </c>
    </row>
    <row r="1135" spans="1:19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1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8289</v>
      </c>
      <c r="O1135" t="s">
        <v>8291</v>
      </c>
      <c r="P1135" s="12">
        <f>ROUND(Table1[[#This Row],[pledged]]/Table1[[#This Row],[goal]],2)</f>
        <v>0.01</v>
      </c>
      <c r="Q1135" s="14">
        <f>IFERROR(Table1[[#This Row],[pledged]]/Table1[[#This Row],[backers_count]],0)</f>
        <v>20</v>
      </c>
      <c r="R1135" s="19">
        <f>(((J1135/60)/60)/24)+DATE(1970,1,1)</f>
        <v>41821.407187500001</v>
      </c>
      <c r="S1135" s="19">
        <f>(((I1135/60)/60)/24)+DATE(1970,1,1)</f>
        <v>41851.407187500001</v>
      </c>
    </row>
    <row r="1136" spans="1:19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1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8289</v>
      </c>
      <c r="O1136" t="s">
        <v>8291</v>
      </c>
      <c r="P1136" s="12">
        <f>ROUND(Table1[[#This Row],[pledged]]/Table1[[#This Row],[goal]],2)</f>
        <v>0</v>
      </c>
      <c r="Q1136" s="14">
        <f>IFERROR(Table1[[#This Row],[pledged]]/Table1[[#This Row],[backers_count]],0)</f>
        <v>1</v>
      </c>
      <c r="R1136" s="19">
        <f>(((J1136/60)/60)/24)+DATE(1970,1,1)</f>
        <v>41958.285046296296</v>
      </c>
      <c r="S1136" s="19">
        <f>(((I1136/60)/60)/24)+DATE(1970,1,1)</f>
        <v>41972.189583333333</v>
      </c>
    </row>
    <row r="1137" spans="1:19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1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8289</v>
      </c>
      <c r="O1137" t="s">
        <v>8291</v>
      </c>
      <c r="P1137" s="12">
        <f>ROUND(Table1[[#This Row],[pledged]]/Table1[[#This Row],[goal]],2)</f>
        <v>0.05</v>
      </c>
      <c r="Q1137" s="14">
        <f>IFERROR(Table1[[#This Row],[pledged]]/Table1[[#This Row],[backers_count]],0)</f>
        <v>50</v>
      </c>
      <c r="R1137" s="19">
        <f>(((J1137/60)/60)/24)+DATE(1970,1,1)</f>
        <v>42558.989513888882</v>
      </c>
      <c r="S1137" s="19">
        <f>(((I1137/60)/60)/24)+DATE(1970,1,1)</f>
        <v>42588.989513888882</v>
      </c>
    </row>
    <row r="1138" spans="1:19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1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8289</v>
      </c>
      <c r="O1138" t="s">
        <v>8291</v>
      </c>
      <c r="P1138" s="12">
        <f>ROUND(Table1[[#This Row],[pledged]]/Table1[[#This Row],[goal]],2)</f>
        <v>0.06</v>
      </c>
      <c r="Q1138" s="14">
        <f>IFERROR(Table1[[#This Row],[pledged]]/Table1[[#This Row],[backers_count]],0)</f>
        <v>45</v>
      </c>
      <c r="R1138" s="19">
        <f>(((J1138/60)/60)/24)+DATE(1970,1,1)</f>
        <v>42327.671631944439</v>
      </c>
      <c r="S1138" s="19">
        <f>(((I1138/60)/60)/24)+DATE(1970,1,1)</f>
        <v>42357.671631944439</v>
      </c>
    </row>
    <row r="1139" spans="1:19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1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8289</v>
      </c>
      <c r="O1139" t="s">
        <v>8291</v>
      </c>
      <c r="P1139" s="12">
        <f>ROUND(Table1[[#This Row],[pledged]]/Table1[[#This Row],[goal]],2)</f>
        <v>0.4</v>
      </c>
      <c r="Q1139" s="14">
        <f>IFERROR(Table1[[#This Row],[pledged]]/Table1[[#This Row],[backers_count]],0)</f>
        <v>253.2051282051282</v>
      </c>
      <c r="R1139" s="19">
        <f>(((J1139/60)/60)/24)+DATE(1970,1,1)</f>
        <v>42453.819687499999</v>
      </c>
      <c r="S1139" s="19">
        <f>(((I1139/60)/60)/24)+DATE(1970,1,1)</f>
        <v>42483.819687499999</v>
      </c>
    </row>
    <row r="1140" spans="1:19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1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8289</v>
      </c>
      <c r="O1140" t="s">
        <v>8291</v>
      </c>
      <c r="P1140" s="12">
        <f>ROUND(Table1[[#This Row],[pledged]]/Table1[[#This Row],[goal]],2)</f>
        <v>0</v>
      </c>
      <c r="Q1140" s="14">
        <f>IFERROR(Table1[[#This Row],[pledged]]/Table1[[#This Row],[backers_count]],0)</f>
        <v>31.25</v>
      </c>
      <c r="R1140" s="19">
        <f>(((J1140/60)/60)/24)+DATE(1970,1,1)</f>
        <v>42736.9066087963</v>
      </c>
      <c r="S1140" s="19">
        <f>(((I1140/60)/60)/24)+DATE(1970,1,1)</f>
        <v>42756.9066087963</v>
      </c>
    </row>
    <row r="1141" spans="1:19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1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8289</v>
      </c>
      <c r="O1141" t="s">
        <v>8291</v>
      </c>
      <c r="P1141" s="12">
        <f>ROUND(Table1[[#This Row],[pledged]]/Table1[[#This Row],[goal]],2)</f>
        <v>0</v>
      </c>
      <c r="Q1141" s="14">
        <f>IFERROR(Table1[[#This Row],[pledged]]/Table1[[#This Row],[backers_count]],0)</f>
        <v>5</v>
      </c>
      <c r="R1141" s="19">
        <f>(((J1141/60)/60)/24)+DATE(1970,1,1)</f>
        <v>41975.347523148142</v>
      </c>
      <c r="S1141" s="19">
        <f>(((I1141/60)/60)/24)+DATE(1970,1,1)</f>
        <v>42005.347523148142</v>
      </c>
    </row>
    <row r="1142" spans="1:19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1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8289</v>
      </c>
      <c r="O1142" t="s">
        <v>8291</v>
      </c>
      <c r="P1142" s="12">
        <f>ROUND(Table1[[#This Row],[pledged]]/Table1[[#This Row],[goal]],2)</f>
        <v>0</v>
      </c>
      <c r="Q1142" s="14">
        <f>IFERROR(Table1[[#This Row],[pledged]]/Table1[[#This Row],[backers_count]],0)</f>
        <v>0</v>
      </c>
      <c r="R1142" s="19">
        <f>(((J1142/60)/60)/24)+DATE(1970,1,1)</f>
        <v>42192.462048611109</v>
      </c>
      <c r="S1142" s="19">
        <f>(((I1142/60)/60)/24)+DATE(1970,1,1)</f>
        <v>42222.462048611109</v>
      </c>
    </row>
    <row r="1143" spans="1:19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1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8289</v>
      </c>
      <c r="O1143" t="s">
        <v>8291</v>
      </c>
      <c r="P1143" s="12">
        <f>ROUND(Table1[[#This Row],[pledged]]/Table1[[#This Row],[goal]],2)</f>
        <v>0</v>
      </c>
      <c r="Q1143" s="14">
        <f>IFERROR(Table1[[#This Row],[pledged]]/Table1[[#This Row],[backers_count]],0)</f>
        <v>0</v>
      </c>
      <c r="R1143" s="19">
        <f>(((J1143/60)/60)/24)+DATE(1970,1,1)</f>
        <v>42164.699652777781</v>
      </c>
      <c r="S1143" s="19">
        <f>(((I1143/60)/60)/24)+DATE(1970,1,1)</f>
        <v>42194.699652777781</v>
      </c>
    </row>
    <row r="1144" spans="1:19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1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8289</v>
      </c>
      <c r="O1144" t="s">
        <v>8291</v>
      </c>
      <c r="P1144" s="12">
        <f>ROUND(Table1[[#This Row],[pledged]]/Table1[[#This Row],[goal]],2)</f>
        <v>0</v>
      </c>
      <c r="Q1144" s="14">
        <f>IFERROR(Table1[[#This Row],[pledged]]/Table1[[#This Row],[backers_count]],0)</f>
        <v>0</v>
      </c>
      <c r="R1144" s="19">
        <f>(((J1144/60)/60)/24)+DATE(1970,1,1)</f>
        <v>42022.006099537044</v>
      </c>
      <c r="S1144" s="19">
        <f>(((I1144/60)/60)/24)+DATE(1970,1,1)</f>
        <v>42052.006099537044</v>
      </c>
    </row>
    <row r="1145" spans="1:19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1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8289</v>
      </c>
      <c r="O1145" t="s">
        <v>8291</v>
      </c>
      <c r="P1145" s="12">
        <f>ROUND(Table1[[#This Row],[pledged]]/Table1[[#This Row],[goal]],2)</f>
        <v>0</v>
      </c>
      <c r="Q1145" s="14">
        <f>IFERROR(Table1[[#This Row],[pledged]]/Table1[[#This Row],[backers_count]],0)</f>
        <v>23.25</v>
      </c>
      <c r="R1145" s="19">
        <f>(((J1145/60)/60)/24)+DATE(1970,1,1)</f>
        <v>42325.19358796296</v>
      </c>
      <c r="S1145" s="19">
        <f>(((I1145/60)/60)/24)+DATE(1970,1,1)</f>
        <v>42355.19358796296</v>
      </c>
    </row>
    <row r="1146" spans="1:19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1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8292</v>
      </c>
      <c r="O1146" t="s">
        <v>8293</v>
      </c>
      <c r="P1146" s="12">
        <f>ROUND(Table1[[#This Row],[pledged]]/Table1[[#This Row],[goal]],2)</f>
        <v>0</v>
      </c>
      <c r="Q1146" s="14">
        <f>IFERROR(Table1[[#This Row],[pledged]]/Table1[[#This Row],[backers_count]],0)</f>
        <v>0</v>
      </c>
      <c r="R1146" s="19">
        <f>(((J1146/60)/60)/24)+DATE(1970,1,1)</f>
        <v>42093.181944444441</v>
      </c>
      <c r="S1146" s="19">
        <f>(((I1146/60)/60)/24)+DATE(1970,1,1)</f>
        <v>42123.181944444441</v>
      </c>
    </row>
    <row r="1147" spans="1:19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1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8292</v>
      </c>
      <c r="O1147" t="s">
        <v>8293</v>
      </c>
      <c r="P1147" s="12">
        <f>ROUND(Table1[[#This Row],[pledged]]/Table1[[#This Row],[goal]],2)</f>
        <v>0</v>
      </c>
      <c r="Q1147" s="14">
        <f>IFERROR(Table1[[#This Row],[pledged]]/Table1[[#This Row],[backers_count]],0)</f>
        <v>100</v>
      </c>
      <c r="R1147" s="19">
        <f>(((J1147/60)/60)/24)+DATE(1970,1,1)</f>
        <v>41854.747592592597</v>
      </c>
      <c r="S1147" s="19">
        <f>(((I1147/60)/60)/24)+DATE(1970,1,1)</f>
        <v>41914.747592592597</v>
      </c>
    </row>
    <row r="1148" spans="1:19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1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8292</v>
      </c>
      <c r="O1148" t="s">
        <v>8293</v>
      </c>
      <c r="P1148" s="12">
        <f>ROUND(Table1[[#This Row],[pledged]]/Table1[[#This Row],[goal]],2)</f>
        <v>0.09</v>
      </c>
      <c r="Q1148" s="14">
        <f>IFERROR(Table1[[#This Row],[pledged]]/Table1[[#This Row],[backers_count]],0)</f>
        <v>44.166666666666664</v>
      </c>
      <c r="R1148" s="19">
        <f>(((J1148/60)/60)/24)+DATE(1970,1,1)</f>
        <v>41723.9533912037</v>
      </c>
      <c r="S1148" s="19">
        <f>(((I1148/60)/60)/24)+DATE(1970,1,1)</f>
        <v>41761.9533912037</v>
      </c>
    </row>
    <row r="1149" spans="1:19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1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8292</v>
      </c>
      <c r="O1149" t="s">
        <v>8293</v>
      </c>
      <c r="P1149" s="12">
        <f>ROUND(Table1[[#This Row],[pledged]]/Table1[[#This Row],[goal]],2)</f>
        <v>0</v>
      </c>
      <c r="Q1149" s="14">
        <f>IFERROR(Table1[[#This Row],[pledged]]/Table1[[#This Row],[backers_count]],0)</f>
        <v>0</v>
      </c>
      <c r="R1149" s="19">
        <f>(((J1149/60)/60)/24)+DATE(1970,1,1)</f>
        <v>41871.972025462965</v>
      </c>
      <c r="S1149" s="19">
        <f>(((I1149/60)/60)/24)+DATE(1970,1,1)</f>
        <v>41931.972025462965</v>
      </c>
    </row>
    <row r="1150" spans="1:19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1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8292</v>
      </c>
      <c r="O1150" t="s">
        <v>8293</v>
      </c>
      <c r="P1150" s="12">
        <f>ROUND(Table1[[#This Row],[pledged]]/Table1[[#This Row],[goal]],2)</f>
        <v>0</v>
      </c>
      <c r="Q1150" s="14">
        <f>IFERROR(Table1[[#This Row],[pledged]]/Table1[[#This Row],[backers_count]],0)</f>
        <v>24.333333333333332</v>
      </c>
      <c r="R1150" s="19">
        <f>(((J1150/60)/60)/24)+DATE(1970,1,1)</f>
        <v>42675.171076388884</v>
      </c>
      <c r="S1150" s="19">
        <f>(((I1150/60)/60)/24)+DATE(1970,1,1)</f>
        <v>42705.212743055556</v>
      </c>
    </row>
    <row r="1151" spans="1:19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1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8292</v>
      </c>
      <c r="O1151" t="s">
        <v>8293</v>
      </c>
      <c r="P1151" s="12">
        <f>ROUND(Table1[[#This Row],[pledged]]/Table1[[#This Row],[goal]],2)</f>
        <v>0</v>
      </c>
      <c r="Q1151" s="14">
        <f>IFERROR(Table1[[#This Row],[pledged]]/Table1[[#This Row],[backers_count]],0)</f>
        <v>37.5</v>
      </c>
      <c r="R1151" s="19">
        <f>(((J1151/60)/60)/24)+DATE(1970,1,1)</f>
        <v>42507.71025462963</v>
      </c>
      <c r="S1151" s="19">
        <f>(((I1151/60)/60)/24)+DATE(1970,1,1)</f>
        <v>42537.71025462963</v>
      </c>
    </row>
    <row r="1152" spans="1:19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1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8292</v>
      </c>
      <c r="O1152" t="s">
        <v>8293</v>
      </c>
      <c r="P1152" s="12">
        <f>ROUND(Table1[[#This Row],[pledged]]/Table1[[#This Row],[goal]],2)</f>
        <v>0.1</v>
      </c>
      <c r="Q1152" s="14">
        <f>IFERROR(Table1[[#This Row],[pledged]]/Table1[[#This Row],[backers_count]],0)</f>
        <v>42</v>
      </c>
      <c r="R1152" s="19">
        <f>(((J1152/60)/60)/24)+DATE(1970,1,1)</f>
        <v>42317.954571759255</v>
      </c>
      <c r="S1152" s="19">
        <f>(((I1152/60)/60)/24)+DATE(1970,1,1)</f>
        <v>42377.954571759255</v>
      </c>
    </row>
    <row r="1153" spans="1:19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1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8292</v>
      </c>
      <c r="O1153" t="s">
        <v>8293</v>
      </c>
      <c r="P1153" s="12">
        <f>ROUND(Table1[[#This Row],[pledged]]/Table1[[#This Row],[goal]],2)</f>
        <v>0</v>
      </c>
      <c r="Q1153" s="14">
        <f>IFERROR(Table1[[#This Row],[pledged]]/Table1[[#This Row],[backers_count]],0)</f>
        <v>0</v>
      </c>
      <c r="R1153" s="19">
        <f>(((J1153/60)/60)/24)+DATE(1970,1,1)</f>
        <v>42224.102581018517</v>
      </c>
      <c r="S1153" s="19">
        <f>(((I1153/60)/60)/24)+DATE(1970,1,1)</f>
        <v>42254.102581018517</v>
      </c>
    </row>
    <row r="1154" spans="1:19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1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8292</v>
      </c>
      <c r="O1154" t="s">
        <v>8293</v>
      </c>
      <c r="P1154" s="12">
        <f>ROUND(Table1[[#This Row],[pledged]]/Table1[[#This Row],[goal]],2)</f>
        <v>0.06</v>
      </c>
      <c r="Q1154" s="14">
        <f>IFERROR(Table1[[#This Row],[pledged]]/Table1[[#This Row],[backers_count]],0)</f>
        <v>60.733333333333334</v>
      </c>
      <c r="R1154" s="19">
        <f>(((J1154/60)/60)/24)+DATE(1970,1,1)</f>
        <v>42109.709629629629</v>
      </c>
      <c r="S1154" s="19">
        <f>(((I1154/60)/60)/24)+DATE(1970,1,1)</f>
        <v>42139.709629629629</v>
      </c>
    </row>
    <row r="1155" spans="1:19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1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8292</v>
      </c>
      <c r="O1155" t="s">
        <v>8293</v>
      </c>
      <c r="P1155" s="12">
        <f>ROUND(Table1[[#This Row],[pledged]]/Table1[[#This Row],[goal]],2)</f>
        <v>0.01</v>
      </c>
      <c r="Q1155" s="14">
        <f>IFERROR(Table1[[#This Row],[pledged]]/Table1[[#This Row],[backers_count]],0)</f>
        <v>50</v>
      </c>
      <c r="R1155" s="19">
        <f>(((J1155/60)/60)/24)+DATE(1970,1,1)</f>
        <v>42143.714178240742</v>
      </c>
      <c r="S1155" s="19">
        <f>(((I1155/60)/60)/24)+DATE(1970,1,1)</f>
        <v>42173.714178240742</v>
      </c>
    </row>
    <row r="1156" spans="1:19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1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8292</v>
      </c>
      <c r="O1156" t="s">
        <v>8293</v>
      </c>
      <c r="P1156" s="12">
        <f>ROUND(Table1[[#This Row],[pledged]]/Table1[[#This Row],[goal]],2)</f>
        <v>7.0000000000000007E-2</v>
      </c>
      <c r="Q1156" s="14">
        <f>IFERROR(Table1[[#This Row],[pledged]]/Table1[[#This Row],[backers_count]],0)</f>
        <v>108.33333333333333</v>
      </c>
      <c r="R1156" s="19">
        <f>(((J1156/60)/60)/24)+DATE(1970,1,1)</f>
        <v>42223.108865740738</v>
      </c>
      <c r="S1156" s="19">
        <f>(((I1156/60)/60)/24)+DATE(1970,1,1)</f>
        <v>42253.108865740738</v>
      </c>
    </row>
    <row r="1157" spans="1:19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1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8292</v>
      </c>
      <c r="O1157" t="s">
        <v>8293</v>
      </c>
      <c r="P1157" s="12">
        <f>ROUND(Table1[[#This Row],[pledged]]/Table1[[#This Row],[goal]],2)</f>
        <v>0.01</v>
      </c>
      <c r="Q1157" s="14">
        <f>IFERROR(Table1[[#This Row],[pledged]]/Table1[[#This Row],[backers_count]],0)</f>
        <v>23.5</v>
      </c>
      <c r="R1157" s="19">
        <f>(((J1157/60)/60)/24)+DATE(1970,1,1)</f>
        <v>41835.763981481483</v>
      </c>
      <c r="S1157" s="19">
        <f>(((I1157/60)/60)/24)+DATE(1970,1,1)</f>
        <v>41865.763981481483</v>
      </c>
    </row>
    <row r="1158" spans="1:19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1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8292</v>
      </c>
      <c r="O1158" t="s">
        <v>8293</v>
      </c>
      <c r="P1158" s="12">
        <f>ROUND(Table1[[#This Row],[pledged]]/Table1[[#This Row],[goal]],2)</f>
        <v>0</v>
      </c>
      <c r="Q1158" s="14">
        <f>IFERROR(Table1[[#This Row],[pledged]]/Table1[[#This Row],[backers_count]],0)</f>
        <v>0</v>
      </c>
      <c r="R1158" s="19">
        <f>(((J1158/60)/60)/24)+DATE(1970,1,1)</f>
        <v>42029.07131944444</v>
      </c>
      <c r="S1158" s="19">
        <f>(((I1158/60)/60)/24)+DATE(1970,1,1)</f>
        <v>42059.07131944444</v>
      </c>
    </row>
    <row r="1159" spans="1:19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1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8292</v>
      </c>
      <c r="O1159" t="s">
        <v>8293</v>
      </c>
      <c r="P1159" s="12">
        <f>ROUND(Table1[[#This Row],[pledged]]/Table1[[#This Row],[goal]],2)</f>
        <v>0.02</v>
      </c>
      <c r="Q1159" s="14">
        <f>IFERROR(Table1[[#This Row],[pledged]]/Table1[[#This Row],[backers_count]],0)</f>
        <v>50.333333333333336</v>
      </c>
      <c r="R1159" s="19">
        <f>(((J1159/60)/60)/24)+DATE(1970,1,1)</f>
        <v>41918.628240740742</v>
      </c>
      <c r="S1159" s="19">
        <f>(((I1159/60)/60)/24)+DATE(1970,1,1)</f>
        <v>41978.669907407413</v>
      </c>
    </row>
    <row r="1160" spans="1:19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1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8292</v>
      </c>
      <c r="O1160" t="s">
        <v>8293</v>
      </c>
      <c r="P1160" s="12">
        <f>ROUND(Table1[[#This Row],[pledged]]/Table1[[#This Row],[goal]],2)</f>
        <v>0</v>
      </c>
      <c r="Q1160" s="14">
        <f>IFERROR(Table1[[#This Row],[pledged]]/Table1[[#This Row],[backers_count]],0)</f>
        <v>11.666666666666666</v>
      </c>
      <c r="R1160" s="19">
        <f>(((J1160/60)/60)/24)+DATE(1970,1,1)</f>
        <v>41952.09175925926</v>
      </c>
      <c r="S1160" s="19">
        <f>(((I1160/60)/60)/24)+DATE(1970,1,1)</f>
        <v>41982.09175925926</v>
      </c>
    </row>
    <row r="1161" spans="1:19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1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8292</v>
      </c>
      <c r="O1161" t="s">
        <v>8293</v>
      </c>
      <c r="P1161" s="12">
        <f>ROUND(Table1[[#This Row],[pledged]]/Table1[[#This Row],[goal]],2)</f>
        <v>0</v>
      </c>
      <c r="Q1161" s="14">
        <f>IFERROR(Table1[[#This Row],[pledged]]/Table1[[#This Row],[backers_count]],0)</f>
        <v>0</v>
      </c>
      <c r="R1161" s="19">
        <f>(((J1161/60)/60)/24)+DATE(1970,1,1)</f>
        <v>42154.726446759261</v>
      </c>
      <c r="S1161" s="19">
        <f>(((I1161/60)/60)/24)+DATE(1970,1,1)</f>
        <v>42185.65625</v>
      </c>
    </row>
    <row r="1162" spans="1:19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1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8292</v>
      </c>
      <c r="O1162" t="s">
        <v>8293</v>
      </c>
      <c r="P1162" s="12">
        <f>ROUND(Table1[[#This Row],[pledged]]/Table1[[#This Row],[goal]],2)</f>
        <v>0.04</v>
      </c>
      <c r="Q1162" s="14">
        <f>IFERROR(Table1[[#This Row],[pledged]]/Table1[[#This Row],[backers_count]],0)</f>
        <v>60.789473684210527</v>
      </c>
      <c r="R1162" s="19">
        <f>(((J1162/60)/60)/24)+DATE(1970,1,1)</f>
        <v>42061.154930555553</v>
      </c>
      <c r="S1162" s="19">
        <f>(((I1162/60)/60)/24)+DATE(1970,1,1)</f>
        <v>42091.113263888896</v>
      </c>
    </row>
    <row r="1163" spans="1:19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1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8292</v>
      </c>
      <c r="O1163" t="s">
        <v>8293</v>
      </c>
      <c r="P1163" s="12">
        <f>ROUND(Table1[[#This Row],[pledged]]/Table1[[#This Row],[goal]],2)</f>
        <v>0</v>
      </c>
      <c r="Q1163" s="14">
        <f>IFERROR(Table1[[#This Row],[pledged]]/Table1[[#This Row],[backers_count]],0)</f>
        <v>0</v>
      </c>
      <c r="R1163" s="19">
        <f>(((J1163/60)/60)/24)+DATE(1970,1,1)</f>
        <v>42122.629502314812</v>
      </c>
      <c r="S1163" s="19">
        <f>(((I1163/60)/60)/24)+DATE(1970,1,1)</f>
        <v>42143.629502314812</v>
      </c>
    </row>
    <row r="1164" spans="1:19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1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8292</v>
      </c>
      <c r="O1164" t="s">
        <v>8293</v>
      </c>
      <c r="P1164" s="12">
        <f>ROUND(Table1[[#This Row],[pledged]]/Table1[[#This Row],[goal]],2)</f>
        <v>0</v>
      </c>
      <c r="Q1164" s="14">
        <f>IFERROR(Table1[[#This Row],[pledged]]/Table1[[#This Row],[backers_count]],0)</f>
        <v>17.5</v>
      </c>
      <c r="R1164" s="19">
        <f>(((J1164/60)/60)/24)+DATE(1970,1,1)</f>
        <v>41876.683611111112</v>
      </c>
      <c r="S1164" s="19">
        <f>(((I1164/60)/60)/24)+DATE(1970,1,1)</f>
        <v>41907.683611111112</v>
      </c>
    </row>
    <row r="1165" spans="1:19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1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8292</v>
      </c>
      <c r="O1165" t="s">
        <v>8293</v>
      </c>
      <c r="P1165" s="12">
        <f>ROUND(Table1[[#This Row],[pledged]]/Table1[[#This Row],[goal]],2)</f>
        <v>0</v>
      </c>
      <c r="Q1165" s="14">
        <f>IFERROR(Table1[[#This Row],[pledged]]/Table1[[#This Row],[backers_count]],0)</f>
        <v>0</v>
      </c>
      <c r="R1165" s="19">
        <f>(((J1165/60)/60)/24)+DATE(1970,1,1)</f>
        <v>41830.723611111112</v>
      </c>
      <c r="S1165" s="19">
        <f>(((I1165/60)/60)/24)+DATE(1970,1,1)</f>
        <v>41860.723611111112</v>
      </c>
    </row>
    <row r="1166" spans="1:19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1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8292</v>
      </c>
      <c r="O1166" t="s">
        <v>8293</v>
      </c>
      <c r="P1166" s="12">
        <f>ROUND(Table1[[#This Row],[pledged]]/Table1[[#This Row],[goal]],2)</f>
        <v>0</v>
      </c>
      <c r="Q1166" s="14">
        <f>IFERROR(Table1[[#This Row],[pledged]]/Table1[[#This Row],[backers_count]],0)</f>
        <v>0</v>
      </c>
      <c r="R1166" s="19">
        <f>(((J1166/60)/60)/24)+DATE(1970,1,1)</f>
        <v>42509.724328703705</v>
      </c>
      <c r="S1166" s="19">
        <f>(((I1166/60)/60)/24)+DATE(1970,1,1)</f>
        <v>42539.724328703705</v>
      </c>
    </row>
    <row r="1167" spans="1:19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1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8292</v>
      </c>
      <c r="O1167" t="s">
        <v>8293</v>
      </c>
      <c r="P1167" s="12">
        <f>ROUND(Table1[[#This Row],[pledged]]/Table1[[#This Row],[goal]],2)</f>
        <v>0.21</v>
      </c>
      <c r="Q1167" s="14">
        <f>IFERROR(Table1[[#This Row],[pledged]]/Table1[[#This Row],[backers_count]],0)</f>
        <v>82.82</v>
      </c>
      <c r="R1167" s="19">
        <f>(((J1167/60)/60)/24)+DATE(1970,1,1)</f>
        <v>41792.214467592588</v>
      </c>
      <c r="S1167" s="19">
        <f>(((I1167/60)/60)/24)+DATE(1970,1,1)</f>
        <v>41826.214467592588</v>
      </c>
    </row>
    <row r="1168" spans="1:19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1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8292</v>
      </c>
      <c r="O1168" t="s">
        <v>8293</v>
      </c>
      <c r="P1168" s="12">
        <f>ROUND(Table1[[#This Row],[pledged]]/Table1[[#This Row],[goal]],2)</f>
        <v>0.19</v>
      </c>
      <c r="Q1168" s="14">
        <f>IFERROR(Table1[[#This Row],[pledged]]/Table1[[#This Row],[backers_count]],0)</f>
        <v>358.875</v>
      </c>
      <c r="R1168" s="19">
        <f>(((J1168/60)/60)/24)+DATE(1970,1,1)</f>
        <v>42150.485439814816</v>
      </c>
      <c r="S1168" s="19">
        <f>(((I1168/60)/60)/24)+DATE(1970,1,1)</f>
        <v>42181.166666666672</v>
      </c>
    </row>
    <row r="1169" spans="1:19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1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8292</v>
      </c>
      <c r="O1169" t="s">
        <v>8293</v>
      </c>
      <c r="P1169" s="12">
        <f>ROUND(Table1[[#This Row],[pledged]]/Table1[[#This Row],[goal]],2)</f>
        <v>0.02</v>
      </c>
      <c r="Q1169" s="14">
        <f>IFERROR(Table1[[#This Row],[pledged]]/Table1[[#This Row],[backers_count]],0)</f>
        <v>61.1875</v>
      </c>
      <c r="R1169" s="19">
        <f>(((J1169/60)/60)/24)+DATE(1970,1,1)</f>
        <v>41863.734895833331</v>
      </c>
      <c r="S1169" s="19">
        <f>(((I1169/60)/60)/24)+DATE(1970,1,1)</f>
        <v>41894.734895833331</v>
      </c>
    </row>
    <row r="1170" spans="1:19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1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8292</v>
      </c>
      <c r="O1170" t="s">
        <v>8293</v>
      </c>
      <c r="P1170" s="12">
        <f>ROUND(Table1[[#This Row],[pledged]]/Table1[[#This Row],[goal]],2)</f>
        <v>0.06</v>
      </c>
      <c r="Q1170" s="14">
        <f>IFERROR(Table1[[#This Row],[pledged]]/Table1[[#This Row],[backers_count]],0)</f>
        <v>340</v>
      </c>
      <c r="R1170" s="19">
        <f>(((J1170/60)/60)/24)+DATE(1970,1,1)</f>
        <v>42605.053993055553</v>
      </c>
      <c r="S1170" s="19">
        <f>(((I1170/60)/60)/24)+DATE(1970,1,1)</f>
        <v>42635.053993055553</v>
      </c>
    </row>
    <row r="1171" spans="1:19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1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8292</v>
      </c>
      <c r="O1171" t="s">
        <v>8293</v>
      </c>
      <c r="P1171" s="12">
        <f>ROUND(Table1[[#This Row],[pledged]]/Table1[[#This Row],[goal]],2)</f>
        <v>0</v>
      </c>
      <c r="Q1171" s="14">
        <f>IFERROR(Table1[[#This Row],[pledged]]/Table1[[#This Row],[backers_count]],0)</f>
        <v>5.666666666666667</v>
      </c>
      <c r="R1171" s="19">
        <f>(((J1171/60)/60)/24)+DATE(1970,1,1)</f>
        <v>42027.353738425925</v>
      </c>
      <c r="S1171" s="19">
        <f>(((I1171/60)/60)/24)+DATE(1970,1,1)</f>
        <v>42057.353738425925</v>
      </c>
    </row>
    <row r="1172" spans="1:19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1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8292</v>
      </c>
      <c r="O1172" t="s">
        <v>8293</v>
      </c>
      <c r="P1172" s="12">
        <f>ROUND(Table1[[#This Row],[pledged]]/Table1[[#This Row],[goal]],2)</f>
        <v>0</v>
      </c>
      <c r="Q1172" s="14">
        <f>IFERROR(Table1[[#This Row],[pledged]]/Table1[[#This Row],[backers_count]],0)</f>
        <v>50</v>
      </c>
      <c r="R1172" s="19">
        <f>(((J1172/60)/60)/24)+DATE(1970,1,1)</f>
        <v>42124.893182870372</v>
      </c>
      <c r="S1172" s="19">
        <f>(((I1172/60)/60)/24)+DATE(1970,1,1)</f>
        <v>42154.893182870372</v>
      </c>
    </row>
    <row r="1173" spans="1:19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1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8292</v>
      </c>
      <c r="O1173" t="s">
        <v>8293</v>
      </c>
      <c r="P1173" s="12">
        <f>ROUND(Table1[[#This Row],[pledged]]/Table1[[#This Row],[goal]],2)</f>
        <v>0</v>
      </c>
      <c r="Q1173" s="14">
        <f>IFERROR(Table1[[#This Row],[pledged]]/Table1[[#This Row],[backers_count]],0)</f>
        <v>25</v>
      </c>
      <c r="R1173" s="19">
        <f>(((J1173/60)/60)/24)+DATE(1970,1,1)</f>
        <v>41938.804710648146</v>
      </c>
      <c r="S1173" s="19">
        <f>(((I1173/60)/60)/24)+DATE(1970,1,1)</f>
        <v>41956.846377314811</v>
      </c>
    </row>
    <row r="1174" spans="1:19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1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8292</v>
      </c>
      <c r="O1174" t="s">
        <v>8293</v>
      </c>
      <c r="P1174" s="12">
        <f>ROUND(Table1[[#This Row],[pledged]]/Table1[[#This Row],[goal]],2)</f>
        <v>0</v>
      </c>
      <c r="Q1174" s="14">
        <f>IFERROR(Table1[[#This Row],[pledged]]/Table1[[#This Row],[backers_count]],0)</f>
        <v>0</v>
      </c>
      <c r="R1174" s="19">
        <f>(((J1174/60)/60)/24)+DATE(1970,1,1)</f>
        <v>41841.682314814818</v>
      </c>
      <c r="S1174" s="19">
        <f>(((I1174/60)/60)/24)+DATE(1970,1,1)</f>
        <v>41871.682314814818</v>
      </c>
    </row>
    <row r="1175" spans="1:19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1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8292</v>
      </c>
      <c r="O1175" t="s">
        <v>8293</v>
      </c>
      <c r="P1175" s="12">
        <f>ROUND(Table1[[#This Row],[pledged]]/Table1[[#This Row],[goal]],2)</f>
        <v>0</v>
      </c>
      <c r="Q1175" s="14">
        <f>IFERROR(Table1[[#This Row],[pledged]]/Table1[[#This Row],[backers_count]],0)</f>
        <v>30</v>
      </c>
      <c r="R1175" s="19">
        <f>(((J1175/60)/60)/24)+DATE(1970,1,1)</f>
        <v>42184.185844907406</v>
      </c>
      <c r="S1175" s="19">
        <f>(((I1175/60)/60)/24)+DATE(1970,1,1)</f>
        <v>42219.185844907406</v>
      </c>
    </row>
    <row r="1176" spans="1:19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1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8292</v>
      </c>
      <c r="O1176" t="s">
        <v>8293</v>
      </c>
      <c r="P1176" s="12">
        <f>ROUND(Table1[[#This Row],[pledged]]/Table1[[#This Row],[goal]],2)</f>
        <v>0.06</v>
      </c>
      <c r="Q1176" s="14">
        <f>IFERROR(Table1[[#This Row],[pledged]]/Table1[[#This Row],[backers_count]],0)</f>
        <v>46.631578947368418</v>
      </c>
      <c r="R1176" s="19">
        <f>(((J1176/60)/60)/24)+DATE(1970,1,1)</f>
        <v>42468.84174768519</v>
      </c>
      <c r="S1176" s="19">
        <f>(((I1176/60)/60)/24)+DATE(1970,1,1)</f>
        <v>42498.84174768519</v>
      </c>
    </row>
    <row r="1177" spans="1:19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1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8292</v>
      </c>
      <c r="O1177" t="s">
        <v>8293</v>
      </c>
      <c r="P1177" s="12">
        <f>ROUND(Table1[[#This Row],[pledged]]/Table1[[#This Row],[goal]],2)</f>
        <v>0.03</v>
      </c>
      <c r="Q1177" s="14">
        <f>IFERROR(Table1[[#This Row],[pledged]]/Table1[[#This Row],[backers_count]],0)</f>
        <v>65</v>
      </c>
      <c r="R1177" s="19">
        <f>(((J1177/60)/60)/24)+DATE(1970,1,1)</f>
        <v>42170.728460648148</v>
      </c>
      <c r="S1177" s="19">
        <f>(((I1177/60)/60)/24)+DATE(1970,1,1)</f>
        <v>42200.728460648148</v>
      </c>
    </row>
    <row r="1178" spans="1:19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1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8292</v>
      </c>
      <c r="O1178" t="s">
        <v>8293</v>
      </c>
      <c r="P1178" s="12">
        <f>ROUND(Table1[[#This Row],[pledged]]/Table1[[#This Row],[goal]],2)</f>
        <v>0</v>
      </c>
      <c r="Q1178" s="14">
        <f>IFERROR(Table1[[#This Row],[pledged]]/Table1[[#This Row],[backers_count]],0)</f>
        <v>10</v>
      </c>
      <c r="R1178" s="19">
        <f>(((J1178/60)/60)/24)+DATE(1970,1,1)</f>
        <v>42746.019652777773</v>
      </c>
      <c r="S1178" s="19">
        <f>(((I1178/60)/60)/24)+DATE(1970,1,1)</f>
        <v>42800.541666666672</v>
      </c>
    </row>
    <row r="1179" spans="1:19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1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8292</v>
      </c>
      <c r="O1179" t="s">
        <v>8293</v>
      </c>
      <c r="P1179" s="12">
        <f>ROUND(Table1[[#This Row],[pledged]]/Table1[[#This Row],[goal]],2)</f>
        <v>0</v>
      </c>
      <c r="Q1179" s="14">
        <f>IFERROR(Table1[[#This Row],[pledged]]/Table1[[#This Row],[backers_count]],0)</f>
        <v>0</v>
      </c>
      <c r="R1179" s="19">
        <f>(((J1179/60)/60)/24)+DATE(1970,1,1)</f>
        <v>41897.660833333335</v>
      </c>
      <c r="S1179" s="19">
        <f>(((I1179/60)/60)/24)+DATE(1970,1,1)</f>
        <v>41927.660833333335</v>
      </c>
    </row>
    <row r="1180" spans="1:19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1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8292</v>
      </c>
      <c r="O1180" t="s">
        <v>8293</v>
      </c>
      <c r="P1180" s="12">
        <f>ROUND(Table1[[#This Row],[pledged]]/Table1[[#This Row],[goal]],2)</f>
        <v>0</v>
      </c>
      <c r="Q1180" s="14">
        <f>IFERROR(Table1[[#This Row],[pledged]]/Table1[[#This Row],[backers_count]],0)</f>
        <v>5</v>
      </c>
      <c r="R1180" s="19">
        <f>(((J1180/60)/60)/24)+DATE(1970,1,1)</f>
        <v>41837.905694444446</v>
      </c>
      <c r="S1180" s="19">
        <f>(((I1180/60)/60)/24)+DATE(1970,1,1)</f>
        <v>41867.905694444446</v>
      </c>
    </row>
    <row r="1181" spans="1:19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1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8292</v>
      </c>
      <c r="O1181" t="s">
        <v>8293</v>
      </c>
      <c r="P1181" s="12">
        <f>ROUND(Table1[[#This Row],[pledged]]/Table1[[#This Row],[goal]],2)</f>
        <v>0.05</v>
      </c>
      <c r="Q1181" s="14">
        <f>IFERROR(Table1[[#This Row],[pledged]]/Table1[[#This Row],[backers_count]],0)</f>
        <v>640</v>
      </c>
      <c r="R1181" s="19">
        <f>(((J1181/60)/60)/24)+DATE(1970,1,1)</f>
        <v>42275.720219907409</v>
      </c>
      <c r="S1181" s="19">
        <f>(((I1181/60)/60)/24)+DATE(1970,1,1)</f>
        <v>42305.720219907409</v>
      </c>
    </row>
    <row r="1182" spans="1:19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1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8292</v>
      </c>
      <c r="O1182" t="s">
        <v>8293</v>
      </c>
      <c r="P1182" s="12">
        <f>ROUND(Table1[[#This Row],[pledged]]/Table1[[#This Row],[goal]],2)</f>
        <v>0.12</v>
      </c>
      <c r="Q1182" s="14">
        <f>IFERROR(Table1[[#This Row],[pledged]]/Table1[[#This Row],[backers_count]],0)</f>
        <v>69.117647058823536</v>
      </c>
      <c r="R1182" s="19">
        <f>(((J1182/60)/60)/24)+DATE(1970,1,1)</f>
        <v>41781.806875000002</v>
      </c>
      <c r="S1182" s="19">
        <f>(((I1182/60)/60)/24)+DATE(1970,1,1)</f>
        <v>41818.806875000002</v>
      </c>
    </row>
    <row r="1183" spans="1:19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1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8292</v>
      </c>
      <c r="O1183" t="s">
        <v>8293</v>
      </c>
      <c r="P1183" s="12">
        <f>ROUND(Table1[[#This Row],[pledged]]/Table1[[#This Row],[goal]],2)</f>
        <v>0</v>
      </c>
      <c r="Q1183" s="14">
        <f>IFERROR(Table1[[#This Row],[pledged]]/Table1[[#This Row],[backers_count]],0)</f>
        <v>1.3333333333333333</v>
      </c>
      <c r="R1183" s="19">
        <f>(((J1183/60)/60)/24)+DATE(1970,1,1)</f>
        <v>42034.339363425926</v>
      </c>
      <c r="S1183" s="19">
        <f>(((I1183/60)/60)/24)+DATE(1970,1,1)</f>
        <v>42064.339363425926</v>
      </c>
    </row>
    <row r="1184" spans="1:19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1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8292</v>
      </c>
      <c r="O1184" t="s">
        <v>8293</v>
      </c>
      <c r="P1184" s="12">
        <f>ROUND(Table1[[#This Row],[pledged]]/Table1[[#This Row],[goal]],2)</f>
        <v>0.04</v>
      </c>
      <c r="Q1184" s="14">
        <f>IFERROR(Table1[[#This Row],[pledged]]/Table1[[#This Row],[backers_count]],0)</f>
        <v>10.5</v>
      </c>
      <c r="R1184" s="19">
        <f>(((J1184/60)/60)/24)+DATE(1970,1,1)</f>
        <v>42728.827407407407</v>
      </c>
      <c r="S1184" s="19">
        <f>(((I1184/60)/60)/24)+DATE(1970,1,1)</f>
        <v>42747.695833333331</v>
      </c>
    </row>
    <row r="1185" spans="1:19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1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8292</v>
      </c>
      <c r="O1185" t="s">
        <v>8293</v>
      </c>
      <c r="P1185" s="12">
        <f>ROUND(Table1[[#This Row],[pledged]]/Table1[[#This Row],[goal]],2)</f>
        <v>0.04</v>
      </c>
      <c r="Q1185" s="14">
        <f>IFERROR(Table1[[#This Row],[pledged]]/Table1[[#This Row],[backers_count]],0)</f>
        <v>33.333333333333336</v>
      </c>
      <c r="R1185" s="19">
        <f>(((J1185/60)/60)/24)+DATE(1970,1,1)</f>
        <v>42656.86137731481</v>
      </c>
      <c r="S1185" s="19">
        <f>(((I1185/60)/60)/24)+DATE(1970,1,1)</f>
        <v>42676.165972222225</v>
      </c>
    </row>
    <row r="1186" spans="1:19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1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8294</v>
      </c>
      <c r="O1186" t="s">
        <v>8295</v>
      </c>
      <c r="P1186" s="12">
        <f>ROUND(Table1[[#This Row],[pledged]]/Table1[[#This Row],[goal]],2)</f>
        <v>1.05</v>
      </c>
      <c r="Q1186" s="14">
        <f>IFERROR(Table1[[#This Row],[pledged]]/Table1[[#This Row],[backers_count]],0)</f>
        <v>61.562666666666665</v>
      </c>
      <c r="R1186" s="19">
        <f>(((J1186/60)/60)/24)+DATE(1970,1,1)</f>
        <v>42741.599664351852</v>
      </c>
      <c r="S1186" s="19">
        <f>(((I1186/60)/60)/24)+DATE(1970,1,1)</f>
        <v>42772.599664351852</v>
      </c>
    </row>
    <row r="1187" spans="1:19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1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8294</v>
      </c>
      <c r="O1187" t="s">
        <v>8295</v>
      </c>
      <c r="P1187" s="12">
        <f>ROUND(Table1[[#This Row],[pledged]]/Table1[[#This Row],[goal]],2)</f>
        <v>1.05</v>
      </c>
      <c r="Q1187" s="14">
        <f>IFERROR(Table1[[#This Row],[pledged]]/Table1[[#This Row],[backers_count]],0)</f>
        <v>118.73873873873873</v>
      </c>
      <c r="R1187" s="19">
        <f>(((J1187/60)/60)/24)+DATE(1970,1,1)</f>
        <v>42130.865150462967</v>
      </c>
      <c r="S1187" s="19">
        <f>(((I1187/60)/60)/24)+DATE(1970,1,1)</f>
        <v>42163.166666666672</v>
      </c>
    </row>
    <row r="1188" spans="1:19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1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8294</v>
      </c>
      <c r="O1188" t="s">
        <v>8295</v>
      </c>
      <c r="P1188" s="12">
        <f>ROUND(Table1[[#This Row],[pledged]]/Table1[[#This Row],[goal]],2)</f>
        <v>1.07</v>
      </c>
      <c r="Q1188" s="14">
        <f>IFERROR(Table1[[#This Row],[pledged]]/Table1[[#This Row],[backers_count]],0)</f>
        <v>65.081300813008127</v>
      </c>
      <c r="R1188" s="19">
        <f>(((J1188/60)/60)/24)+DATE(1970,1,1)</f>
        <v>42123.86336805555</v>
      </c>
      <c r="S1188" s="19">
        <f>(((I1188/60)/60)/24)+DATE(1970,1,1)</f>
        <v>42156.945833333331</v>
      </c>
    </row>
    <row r="1189" spans="1:19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1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8294</v>
      </c>
      <c r="O1189" t="s">
        <v>8295</v>
      </c>
      <c r="P1189" s="12">
        <f>ROUND(Table1[[#This Row],[pledged]]/Table1[[#This Row],[goal]],2)</f>
        <v>1.04</v>
      </c>
      <c r="Q1189" s="14">
        <f>IFERROR(Table1[[#This Row],[pledged]]/Table1[[#This Row],[backers_count]],0)</f>
        <v>130.15714285714284</v>
      </c>
      <c r="R1189" s="19">
        <f>(((J1189/60)/60)/24)+DATE(1970,1,1)</f>
        <v>42109.894942129627</v>
      </c>
      <c r="S1189" s="19">
        <f>(((I1189/60)/60)/24)+DATE(1970,1,1)</f>
        <v>42141.75</v>
      </c>
    </row>
    <row r="1190" spans="1:19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1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8294</v>
      </c>
      <c r="O1190" t="s">
        <v>8295</v>
      </c>
      <c r="P1190" s="12">
        <f>ROUND(Table1[[#This Row],[pledged]]/Table1[[#This Row],[goal]],2)</f>
        <v>1.61</v>
      </c>
      <c r="Q1190" s="14">
        <f>IFERROR(Table1[[#This Row],[pledged]]/Table1[[#This Row],[backers_count]],0)</f>
        <v>37.776470588235291</v>
      </c>
      <c r="R1190" s="19">
        <f>(((J1190/60)/60)/24)+DATE(1970,1,1)</f>
        <v>42711.700694444444</v>
      </c>
      <c r="S1190" s="19">
        <f>(((I1190/60)/60)/24)+DATE(1970,1,1)</f>
        <v>42732.700694444444</v>
      </c>
    </row>
    <row r="1191" spans="1:19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1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8294</v>
      </c>
      <c r="O1191" t="s">
        <v>8295</v>
      </c>
      <c r="P1191" s="12">
        <f>ROUND(Table1[[#This Row],[pledged]]/Table1[[#This Row],[goal]],2)</f>
        <v>1.08</v>
      </c>
      <c r="Q1191" s="14">
        <f>IFERROR(Table1[[#This Row],[pledged]]/Table1[[#This Row],[backers_count]],0)</f>
        <v>112.79069767441861</v>
      </c>
      <c r="R1191" s="19">
        <f>(((J1191/60)/60)/24)+DATE(1970,1,1)</f>
        <v>42529.979108796295</v>
      </c>
      <c r="S1191" s="19">
        <f>(((I1191/60)/60)/24)+DATE(1970,1,1)</f>
        <v>42550.979108796295</v>
      </c>
    </row>
    <row r="1192" spans="1:19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1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8294</v>
      </c>
      <c r="O1192" t="s">
        <v>8295</v>
      </c>
      <c r="P1192" s="12">
        <f>ROUND(Table1[[#This Row],[pledged]]/Table1[[#This Row],[goal]],2)</f>
        <v>1.35</v>
      </c>
      <c r="Q1192" s="14">
        <f>IFERROR(Table1[[#This Row],[pledged]]/Table1[[#This Row],[backers_count]],0)</f>
        <v>51.92307692307692</v>
      </c>
      <c r="R1192" s="19">
        <f>(((J1192/60)/60)/24)+DATE(1970,1,1)</f>
        <v>41852.665798611109</v>
      </c>
      <c r="S1192" s="19">
        <f>(((I1192/60)/60)/24)+DATE(1970,1,1)</f>
        <v>41882.665798611109</v>
      </c>
    </row>
    <row r="1193" spans="1:19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1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8294</v>
      </c>
      <c r="O1193" t="s">
        <v>8295</v>
      </c>
      <c r="P1193" s="12">
        <f>ROUND(Table1[[#This Row],[pledged]]/Table1[[#This Row],[goal]],2)</f>
        <v>1.0900000000000001</v>
      </c>
      <c r="Q1193" s="14">
        <f>IFERROR(Table1[[#This Row],[pledged]]/Table1[[#This Row],[backers_count]],0)</f>
        <v>89.242424242424249</v>
      </c>
      <c r="R1193" s="19">
        <f>(((J1193/60)/60)/24)+DATE(1970,1,1)</f>
        <v>42419.603703703702</v>
      </c>
      <c r="S1193" s="19">
        <f>(((I1193/60)/60)/24)+DATE(1970,1,1)</f>
        <v>42449.562037037031</v>
      </c>
    </row>
    <row r="1194" spans="1:19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1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8294</v>
      </c>
      <c r="O1194" t="s">
        <v>8295</v>
      </c>
      <c r="P1194" s="12">
        <f>ROUND(Table1[[#This Row],[pledged]]/Table1[[#This Row],[goal]],2)</f>
        <v>2.9</v>
      </c>
      <c r="Q1194" s="14">
        <f>IFERROR(Table1[[#This Row],[pledged]]/Table1[[#This Row],[backers_count]],0)</f>
        <v>19.333333333333332</v>
      </c>
      <c r="R1194" s="19">
        <f>(((J1194/60)/60)/24)+DATE(1970,1,1)</f>
        <v>42747.506689814814</v>
      </c>
      <c r="S1194" s="19">
        <f>(((I1194/60)/60)/24)+DATE(1970,1,1)</f>
        <v>42777.506689814814</v>
      </c>
    </row>
    <row r="1195" spans="1:19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1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8294</v>
      </c>
      <c r="O1195" t="s">
        <v>8295</v>
      </c>
      <c r="P1195" s="12">
        <f>ROUND(Table1[[#This Row],[pledged]]/Table1[[#This Row],[goal]],2)</f>
        <v>1.04</v>
      </c>
      <c r="Q1195" s="14">
        <f>IFERROR(Table1[[#This Row],[pledged]]/Table1[[#This Row],[backers_count]],0)</f>
        <v>79.967032967032964</v>
      </c>
      <c r="R1195" s="19">
        <f>(((J1195/60)/60)/24)+DATE(1970,1,1)</f>
        <v>42409.776076388895</v>
      </c>
      <c r="S1195" s="19">
        <f>(((I1195/60)/60)/24)+DATE(1970,1,1)</f>
        <v>42469.734409722223</v>
      </c>
    </row>
    <row r="1196" spans="1:19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1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8294</v>
      </c>
      <c r="O1196" t="s">
        <v>8295</v>
      </c>
      <c r="P1196" s="12">
        <f>ROUND(Table1[[#This Row],[pledged]]/Table1[[#This Row],[goal]],2)</f>
        <v>3.22</v>
      </c>
      <c r="Q1196" s="14">
        <f>IFERROR(Table1[[#This Row],[pledged]]/Table1[[#This Row],[backers_count]],0)</f>
        <v>56.414565826330531</v>
      </c>
      <c r="R1196" s="19">
        <f>(((J1196/60)/60)/24)+DATE(1970,1,1)</f>
        <v>42072.488182870366</v>
      </c>
      <c r="S1196" s="19">
        <f>(((I1196/60)/60)/24)+DATE(1970,1,1)</f>
        <v>42102.488182870366</v>
      </c>
    </row>
    <row r="1197" spans="1:19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1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8294</v>
      </c>
      <c r="O1197" t="s">
        <v>8295</v>
      </c>
      <c r="P1197" s="12">
        <f>ROUND(Table1[[#This Row],[pledged]]/Table1[[#This Row],[goal]],2)</f>
        <v>1.35</v>
      </c>
      <c r="Q1197" s="14">
        <f>IFERROR(Table1[[#This Row],[pledged]]/Table1[[#This Row],[backers_count]],0)</f>
        <v>79.411764705882348</v>
      </c>
      <c r="R1197" s="19">
        <f>(((J1197/60)/60)/24)+DATE(1970,1,1)</f>
        <v>42298.34783564815</v>
      </c>
      <c r="S1197" s="19">
        <f>(((I1197/60)/60)/24)+DATE(1970,1,1)</f>
        <v>42358.375</v>
      </c>
    </row>
    <row r="1198" spans="1:19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1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8294</v>
      </c>
      <c r="O1198" t="s">
        <v>8295</v>
      </c>
      <c r="P1198" s="12">
        <f>ROUND(Table1[[#This Row],[pledged]]/Table1[[#This Row],[goal]],2)</f>
        <v>2.7</v>
      </c>
      <c r="Q1198" s="14">
        <f>IFERROR(Table1[[#This Row],[pledged]]/Table1[[#This Row],[backers_count]],0)</f>
        <v>76.439453125</v>
      </c>
      <c r="R1198" s="19">
        <f>(((J1198/60)/60)/24)+DATE(1970,1,1)</f>
        <v>42326.818738425922</v>
      </c>
      <c r="S1198" s="19">
        <f>(((I1198/60)/60)/24)+DATE(1970,1,1)</f>
        <v>42356.818738425922</v>
      </c>
    </row>
    <row r="1199" spans="1:19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1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8294</v>
      </c>
      <c r="O1199" t="s">
        <v>8295</v>
      </c>
      <c r="P1199" s="12">
        <f>ROUND(Table1[[#This Row],[pledged]]/Table1[[#This Row],[goal]],2)</f>
        <v>2.5299999999999998</v>
      </c>
      <c r="Q1199" s="14">
        <f>IFERROR(Table1[[#This Row],[pledged]]/Table1[[#This Row],[backers_count]],0)</f>
        <v>121</v>
      </c>
      <c r="R1199" s="19">
        <f>(((J1199/60)/60)/24)+DATE(1970,1,1)</f>
        <v>42503.66474537037</v>
      </c>
      <c r="S1199" s="19">
        <f>(((I1199/60)/60)/24)+DATE(1970,1,1)</f>
        <v>42534.249305555553</v>
      </c>
    </row>
    <row r="1200" spans="1:19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1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8294</v>
      </c>
      <c r="O1200" t="s">
        <v>8295</v>
      </c>
      <c r="P1200" s="12">
        <f>ROUND(Table1[[#This Row],[pledged]]/Table1[[#This Row],[goal]],2)</f>
        <v>2.61</v>
      </c>
      <c r="Q1200" s="14">
        <f>IFERROR(Table1[[#This Row],[pledged]]/Table1[[#This Row],[backers_count]],0)</f>
        <v>54.616766467065865</v>
      </c>
      <c r="R1200" s="19">
        <f>(((J1200/60)/60)/24)+DATE(1970,1,1)</f>
        <v>42333.619050925925</v>
      </c>
      <c r="S1200" s="19">
        <f>(((I1200/60)/60)/24)+DATE(1970,1,1)</f>
        <v>42369.125</v>
      </c>
    </row>
    <row r="1201" spans="1:19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1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8294</v>
      </c>
      <c r="O1201" t="s">
        <v>8295</v>
      </c>
      <c r="P1201" s="12">
        <f>ROUND(Table1[[#This Row],[pledged]]/Table1[[#This Row],[goal]],2)</f>
        <v>1.01</v>
      </c>
      <c r="Q1201" s="14">
        <f>IFERROR(Table1[[#This Row],[pledged]]/Table1[[#This Row],[backers_count]],0)</f>
        <v>299.22222222222223</v>
      </c>
      <c r="R1201" s="19">
        <f>(((J1201/60)/60)/24)+DATE(1970,1,1)</f>
        <v>42161.770833333328</v>
      </c>
      <c r="S1201" s="19">
        <f>(((I1201/60)/60)/24)+DATE(1970,1,1)</f>
        <v>42193.770833333328</v>
      </c>
    </row>
    <row r="1202" spans="1:19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1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8294</v>
      </c>
      <c r="O1202" t="s">
        <v>8295</v>
      </c>
      <c r="P1202" s="12">
        <f>ROUND(Table1[[#This Row],[pledged]]/Table1[[#This Row],[goal]],2)</f>
        <v>1.26</v>
      </c>
      <c r="Q1202" s="14">
        <f>IFERROR(Table1[[#This Row],[pledged]]/Table1[[#This Row],[backers_count]],0)</f>
        <v>58.533980582524272</v>
      </c>
      <c r="R1202" s="19">
        <f>(((J1202/60)/60)/24)+DATE(1970,1,1)</f>
        <v>42089.477500000001</v>
      </c>
      <c r="S1202" s="19">
        <f>(((I1202/60)/60)/24)+DATE(1970,1,1)</f>
        <v>42110.477500000001</v>
      </c>
    </row>
    <row r="1203" spans="1:19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1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8294</v>
      </c>
      <c r="O1203" t="s">
        <v>8295</v>
      </c>
      <c r="P1203" s="12">
        <f>ROUND(Table1[[#This Row],[pledged]]/Table1[[#This Row],[goal]],2)</f>
        <v>1.02</v>
      </c>
      <c r="Q1203" s="14">
        <f>IFERROR(Table1[[#This Row],[pledged]]/Table1[[#This Row],[backers_count]],0)</f>
        <v>55.371801801801809</v>
      </c>
      <c r="R1203" s="19">
        <f>(((J1203/60)/60)/24)+DATE(1970,1,1)</f>
        <v>42536.60701388889</v>
      </c>
      <c r="S1203" s="19">
        <f>(((I1203/60)/60)/24)+DATE(1970,1,1)</f>
        <v>42566.60701388889</v>
      </c>
    </row>
    <row r="1204" spans="1:19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1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8294</v>
      </c>
      <c r="O1204" t="s">
        <v>8295</v>
      </c>
      <c r="P1204" s="12">
        <f>ROUND(Table1[[#This Row],[pledged]]/Table1[[#This Row],[goal]],2)</f>
        <v>1.99</v>
      </c>
      <c r="Q1204" s="14">
        <f>IFERROR(Table1[[#This Row],[pledged]]/Table1[[#This Row],[backers_count]],0)</f>
        <v>183.80442804428046</v>
      </c>
      <c r="R1204" s="19">
        <f>(((J1204/60)/60)/24)+DATE(1970,1,1)</f>
        <v>42152.288819444439</v>
      </c>
      <c r="S1204" s="19">
        <f>(((I1204/60)/60)/24)+DATE(1970,1,1)</f>
        <v>42182.288819444439</v>
      </c>
    </row>
    <row r="1205" spans="1:19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1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8294</v>
      </c>
      <c r="O1205" t="s">
        <v>8295</v>
      </c>
      <c r="P1205" s="12">
        <f>ROUND(Table1[[#This Row],[pledged]]/Table1[[#This Row],[goal]],2)</f>
        <v>1.02</v>
      </c>
      <c r="Q1205" s="14">
        <f>IFERROR(Table1[[#This Row],[pledged]]/Table1[[#This Row],[backers_count]],0)</f>
        <v>165.34653465346534</v>
      </c>
      <c r="R1205" s="19">
        <f>(((J1205/60)/60)/24)+DATE(1970,1,1)</f>
        <v>42125.614895833336</v>
      </c>
      <c r="S1205" s="19">
        <f>(((I1205/60)/60)/24)+DATE(1970,1,1)</f>
        <v>42155.614895833336</v>
      </c>
    </row>
    <row r="1206" spans="1:19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1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8294</v>
      </c>
      <c r="O1206" t="s">
        <v>8295</v>
      </c>
      <c r="P1206" s="12">
        <f>ROUND(Table1[[#This Row],[pledged]]/Table1[[#This Row],[goal]],2)</f>
        <v>1.03</v>
      </c>
      <c r="Q1206" s="14">
        <f>IFERROR(Table1[[#This Row],[pledged]]/Table1[[#This Row],[backers_count]],0)</f>
        <v>234.78947368421052</v>
      </c>
      <c r="R1206" s="19">
        <f>(((J1206/60)/60)/24)+DATE(1970,1,1)</f>
        <v>42297.748067129629</v>
      </c>
      <c r="S1206" s="19">
        <f>(((I1206/60)/60)/24)+DATE(1970,1,1)</f>
        <v>42342.208333333328</v>
      </c>
    </row>
    <row r="1207" spans="1:19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1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8294</v>
      </c>
      <c r="O1207" t="s">
        <v>8295</v>
      </c>
      <c r="P1207" s="12">
        <f>ROUND(Table1[[#This Row],[pledged]]/Table1[[#This Row],[goal]],2)</f>
        <v>1.01</v>
      </c>
      <c r="Q1207" s="14">
        <f>IFERROR(Table1[[#This Row],[pledged]]/Table1[[#This Row],[backers_count]],0)</f>
        <v>211.48387096774192</v>
      </c>
      <c r="R1207" s="19">
        <f>(((J1207/60)/60)/24)+DATE(1970,1,1)</f>
        <v>42138.506377314814</v>
      </c>
      <c r="S1207" s="19">
        <f>(((I1207/60)/60)/24)+DATE(1970,1,1)</f>
        <v>42168.506377314814</v>
      </c>
    </row>
    <row r="1208" spans="1:19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1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8294</v>
      </c>
      <c r="O1208" t="s">
        <v>8295</v>
      </c>
      <c r="P1208" s="12">
        <f>ROUND(Table1[[#This Row],[pledged]]/Table1[[#This Row],[goal]],2)</f>
        <v>1.1499999999999999</v>
      </c>
      <c r="Q1208" s="14">
        <f>IFERROR(Table1[[#This Row],[pledged]]/Table1[[#This Row],[backers_count]],0)</f>
        <v>32.34375</v>
      </c>
      <c r="R1208" s="19">
        <f>(((J1208/60)/60)/24)+DATE(1970,1,1)</f>
        <v>42772.776076388895</v>
      </c>
      <c r="S1208" s="19">
        <f>(((I1208/60)/60)/24)+DATE(1970,1,1)</f>
        <v>42805.561805555553</v>
      </c>
    </row>
    <row r="1209" spans="1:19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1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8294</v>
      </c>
      <c r="O1209" t="s">
        <v>8295</v>
      </c>
      <c r="P1209" s="12">
        <f>ROUND(Table1[[#This Row],[pledged]]/Table1[[#This Row],[goal]],2)</f>
        <v>1.04</v>
      </c>
      <c r="Q1209" s="14">
        <f>IFERROR(Table1[[#This Row],[pledged]]/Table1[[#This Row],[backers_count]],0)</f>
        <v>123.37588652482269</v>
      </c>
      <c r="R1209" s="19">
        <f>(((J1209/60)/60)/24)+DATE(1970,1,1)</f>
        <v>42430.430243055554</v>
      </c>
      <c r="S1209" s="19">
        <f>(((I1209/60)/60)/24)+DATE(1970,1,1)</f>
        <v>42460.416666666672</v>
      </c>
    </row>
    <row r="1210" spans="1:19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1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8294</v>
      </c>
      <c r="O1210" t="s">
        <v>8295</v>
      </c>
      <c r="P1210" s="12">
        <f>ROUND(Table1[[#This Row],[pledged]]/Table1[[#This Row],[goal]],2)</f>
        <v>1.55</v>
      </c>
      <c r="Q1210" s="14">
        <f>IFERROR(Table1[[#This Row],[pledged]]/Table1[[#This Row],[backers_count]],0)</f>
        <v>207.06666666666666</v>
      </c>
      <c r="R1210" s="19">
        <f>(((J1210/60)/60)/24)+DATE(1970,1,1)</f>
        <v>42423.709074074075</v>
      </c>
      <c r="S1210" s="19">
        <f>(((I1210/60)/60)/24)+DATE(1970,1,1)</f>
        <v>42453.667407407411</v>
      </c>
    </row>
    <row r="1211" spans="1:19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1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8294</v>
      </c>
      <c r="O1211" t="s">
        <v>8295</v>
      </c>
      <c r="P1211" s="12">
        <f>ROUND(Table1[[#This Row],[pledged]]/Table1[[#This Row],[goal]],2)</f>
        <v>1.06</v>
      </c>
      <c r="Q1211" s="14">
        <f>IFERROR(Table1[[#This Row],[pledged]]/Table1[[#This Row],[backers_count]],0)</f>
        <v>138.2608695652174</v>
      </c>
      <c r="R1211" s="19">
        <f>(((J1211/60)/60)/24)+DATE(1970,1,1)</f>
        <v>42761.846122685187</v>
      </c>
      <c r="S1211" s="19">
        <f>(((I1211/60)/60)/24)+DATE(1970,1,1)</f>
        <v>42791.846122685187</v>
      </c>
    </row>
    <row r="1212" spans="1:19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1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8294</v>
      </c>
      <c r="O1212" t="s">
        <v>8295</v>
      </c>
      <c r="P1212" s="12">
        <f>ROUND(Table1[[#This Row],[pledged]]/Table1[[#This Row],[goal]],2)</f>
        <v>2.54</v>
      </c>
      <c r="Q1212" s="14">
        <f>IFERROR(Table1[[#This Row],[pledged]]/Table1[[#This Row],[backers_count]],0)</f>
        <v>493.81553398058253</v>
      </c>
      <c r="R1212" s="19">
        <f>(((J1212/60)/60)/24)+DATE(1970,1,1)</f>
        <v>42132.941805555558</v>
      </c>
      <c r="S1212" s="19">
        <f>(((I1212/60)/60)/24)+DATE(1970,1,1)</f>
        <v>42155.875</v>
      </c>
    </row>
    <row r="1213" spans="1:19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1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8294</v>
      </c>
      <c r="O1213" t="s">
        <v>8295</v>
      </c>
      <c r="P1213" s="12">
        <f>ROUND(Table1[[#This Row],[pledged]]/Table1[[#This Row],[goal]],2)</f>
        <v>1.01</v>
      </c>
      <c r="Q1213" s="14">
        <f>IFERROR(Table1[[#This Row],[pledged]]/Table1[[#This Row],[backers_count]],0)</f>
        <v>168.5</v>
      </c>
      <c r="R1213" s="19">
        <f>(((J1213/60)/60)/24)+DATE(1970,1,1)</f>
        <v>42515.866446759261</v>
      </c>
      <c r="S1213" s="19">
        <f>(((I1213/60)/60)/24)+DATE(1970,1,1)</f>
        <v>42530.866446759261</v>
      </c>
    </row>
    <row r="1214" spans="1:19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8294</v>
      </c>
      <c r="O1214" t="s">
        <v>8295</v>
      </c>
      <c r="P1214" s="12">
        <f>ROUND(Table1[[#This Row],[pledged]]/Table1[[#This Row],[goal]],2)</f>
        <v>1.29</v>
      </c>
      <c r="Q1214" s="14">
        <f>IFERROR(Table1[[#This Row],[pledged]]/Table1[[#This Row],[backers_count]],0)</f>
        <v>38.867469879518069</v>
      </c>
      <c r="R1214" s="19">
        <f>(((J1214/60)/60)/24)+DATE(1970,1,1)</f>
        <v>42318.950173611112</v>
      </c>
      <c r="S1214" s="19">
        <f>(((I1214/60)/60)/24)+DATE(1970,1,1)</f>
        <v>42335.041666666672</v>
      </c>
    </row>
    <row r="1215" spans="1:19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1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8294</v>
      </c>
      <c r="O1215" t="s">
        <v>8295</v>
      </c>
      <c r="P1215" s="12">
        <f>ROUND(Table1[[#This Row],[pledged]]/Table1[[#This Row],[goal]],2)</f>
        <v>1.02</v>
      </c>
      <c r="Q1215" s="14">
        <f>IFERROR(Table1[[#This Row],[pledged]]/Table1[[#This Row],[backers_count]],0)</f>
        <v>61.527777777777779</v>
      </c>
      <c r="R1215" s="19">
        <f>(((J1215/60)/60)/24)+DATE(1970,1,1)</f>
        <v>42731.755787037036</v>
      </c>
      <c r="S1215" s="19">
        <f>(((I1215/60)/60)/24)+DATE(1970,1,1)</f>
        <v>42766.755787037036</v>
      </c>
    </row>
    <row r="1216" spans="1:19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1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8294</v>
      </c>
      <c r="O1216" t="s">
        <v>8295</v>
      </c>
      <c r="P1216" s="12">
        <f>ROUND(Table1[[#This Row],[pledged]]/Table1[[#This Row],[goal]],2)</f>
        <v>1.32</v>
      </c>
      <c r="Q1216" s="14">
        <f>IFERROR(Table1[[#This Row],[pledged]]/Table1[[#This Row],[backers_count]],0)</f>
        <v>105.44</v>
      </c>
      <c r="R1216" s="19">
        <f>(((J1216/60)/60)/24)+DATE(1970,1,1)</f>
        <v>42104.840335648143</v>
      </c>
      <c r="S1216" s="19">
        <f>(((I1216/60)/60)/24)+DATE(1970,1,1)</f>
        <v>42164.840335648143</v>
      </c>
    </row>
    <row r="1217" spans="1:19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1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8294</v>
      </c>
      <c r="O1217" t="s">
        <v>8295</v>
      </c>
      <c r="P1217" s="12">
        <f>ROUND(Table1[[#This Row],[pledged]]/Table1[[#This Row],[goal]],2)</f>
        <v>7.86</v>
      </c>
      <c r="Q1217" s="14">
        <f>IFERROR(Table1[[#This Row],[pledged]]/Table1[[#This Row],[backers_count]],0)</f>
        <v>71.592003642987251</v>
      </c>
      <c r="R1217" s="19">
        <f>(((J1217/60)/60)/24)+DATE(1970,1,1)</f>
        <v>41759.923101851848</v>
      </c>
      <c r="S1217" s="19">
        <f>(((I1217/60)/60)/24)+DATE(1970,1,1)</f>
        <v>41789.923101851848</v>
      </c>
    </row>
    <row r="1218" spans="1:19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1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8294</v>
      </c>
      <c r="O1218" t="s">
        <v>8295</v>
      </c>
      <c r="P1218" s="12">
        <f>ROUND(Table1[[#This Row],[pledged]]/Table1[[#This Row],[goal]],2)</f>
        <v>1.46</v>
      </c>
      <c r="Q1218" s="14">
        <f>IFERROR(Table1[[#This Row],[pledged]]/Table1[[#This Row],[backers_count]],0)</f>
        <v>91.882882882882882</v>
      </c>
      <c r="R1218" s="19">
        <f>(((J1218/60)/60)/24)+DATE(1970,1,1)</f>
        <v>42247.616400462968</v>
      </c>
      <c r="S1218" s="19">
        <f>(((I1218/60)/60)/24)+DATE(1970,1,1)</f>
        <v>42279.960416666669</v>
      </c>
    </row>
    <row r="1219" spans="1:19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1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8294</v>
      </c>
      <c r="O1219" t="s">
        <v>8295</v>
      </c>
      <c r="P1219" s="12">
        <f>ROUND(Table1[[#This Row],[pledged]]/Table1[[#This Row],[goal]],2)</f>
        <v>1.03</v>
      </c>
      <c r="Q1219" s="14">
        <f>IFERROR(Table1[[#This Row],[pledged]]/Table1[[#This Row],[backers_count]],0)</f>
        <v>148.57377049180329</v>
      </c>
      <c r="R1219" s="19">
        <f>(((J1219/60)/60)/24)+DATE(1970,1,1)</f>
        <v>42535.809490740736</v>
      </c>
      <c r="S1219" s="19">
        <f>(((I1219/60)/60)/24)+DATE(1970,1,1)</f>
        <v>42565.809490740736</v>
      </c>
    </row>
    <row r="1220" spans="1:19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1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8294</v>
      </c>
      <c r="O1220" t="s">
        <v>8295</v>
      </c>
      <c r="P1220" s="12">
        <f>ROUND(Table1[[#This Row],[pledged]]/Table1[[#This Row],[goal]],2)</f>
        <v>1.72</v>
      </c>
      <c r="Q1220" s="14">
        <f>IFERROR(Table1[[#This Row],[pledged]]/Table1[[#This Row],[backers_count]],0)</f>
        <v>174.2134831460674</v>
      </c>
      <c r="R1220" s="19">
        <f>(((J1220/60)/60)/24)+DATE(1970,1,1)</f>
        <v>42278.662037037036</v>
      </c>
      <c r="S1220" s="19">
        <f>(((I1220/60)/60)/24)+DATE(1970,1,1)</f>
        <v>42309.125</v>
      </c>
    </row>
    <row r="1221" spans="1:19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1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8294</v>
      </c>
      <c r="O1221" t="s">
        <v>8295</v>
      </c>
      <c r="P1221" s="12">
        <f>ROUND(Table1[[#This Row],[pledged]]/Table1[[#This Row],[goal]],2)</f>
        <v>1.59</v>
      </c>
      <c r="Q1221" s="14">
        <f>IFERROR(Table1[[#This Row],[pledged]]/Table1[[#This Row],[backers_count]],0)</f>
        <v>102.86166007905139</v>
      </c>
      <c r="R1221" s="19">
        <f>(((J1221/60)/60)/24)+DATE(1970,1,1)</f>
        <v>42633.461956018517</v>
      </c>
      <c r="S1221" s="19">
        <f>(((I1221/60)/60)/24)+DATE(1970,1,1)</f>
        <v>42663.461956018517</v>
      </c>
    </row>
    <row r="1222" spans="1:19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1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8294</v>
      </c>
      <c r="O1222" t="s">
        <v>8295</v>
      </c>
      <c r="P1222" s="12">
        <f>ROUND(Table1[[#This Row],[pledged]]/Table1[[#This Row],[goal]],2)</f>
        <v>1.04</v>
      </c>
      <c r="Q1222" s="14">
        <f>IFERROR(Table1[[#This Row],[pledged]]/Table1[[#This Row],[backers_count]],0)</f>
        <v>111.17857142857143</v>
      </c>
      <c r="R1222" s="19">
        <f>(((J1222/60)/60)/24)+DATE(1970,1,1)</f>
        <v>42211.628611111111</v>
      </c>
      <c r="S1222" s="19">
        <f>(((I1222/60)/60)/24)+DATE(1970,1,1)</f>
        <v>42241.628611111111</v>
      </c>
    </row>
    <row r="1223" spans="1:19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1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8294</v>
      </c>
      <c r="O1223" t="s">
        <v>8295</v>
      </c>
      <c r="P1223" s="12">
        <f>ROUND(Table1[[#This Row],[pledged]]/Table1[[#This Row],[goal]],2)</f>
        <v>1.1100000000000001</v>
      </c>
      <c r="Q1223" s="14">
        <f>IFERROR(Table1[[#This Row],[pledged]]/Table1[[#This Row],[backers_count]],0)</f>
        <v>23.796213592233013</v>
      </c>
      <c r="R1223" s="19">
        <f>(((J1223/60)/60)/24)+DATE(1970,1,1)</f>
        <v>42680.47555555556</v>
      </c>
      <c r="S1223" s="19">
        <f>(((I1223/60)/60)/24)+DATE(1970,1,1)</f>
        <v>42708</v>
      </c>
    </row>
    <row r="1224" spans="1:19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1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8294</v>
      </c>
      <c r="O1224" t="s">
        <v>8295</v>
      </c>
      <c r="P1224" s="12">
        <f>ROUND(Table1[[#This Row],[pledged]]/Table1[[#This Row],[goal]],2)</f>
        <v>2.8</v>
      </c>
      <c r="Q1224" s="14">
        <f>IFERROR(Table1[[#This Row],[pledged]]/Table1[[#This Row],[backers_count]],0)</f>
        <v>81.268115942028984</v>
      </c>
      <c r="R1224" s="19">
        <f>(((J1224/60)/60)/24)+DATE(1970,1,1)</f>
        <v>42430.720451388886</v>
      </c>
      <c r="S1224" s="19">
        <f>(((I1224/60)/60)/24)+DATE(1970,1,1)</f>
        <v>42461.166666666672</v>
      </c>
    </row>
    <row r="1225" spans="1:19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1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8294</v>
      </c>
      <c r="O1225" t="s">
        <v>8295</v>
      </c>
      <c r="P1225" s="12">
        <f>ROUND(Table1[[#This Row],[pledged]]/Table1[[#This Row],[goal]],2)</f>
        <v>1.1200000000000001</v>
      </c>
      <c r="Q1225" s="14">
        <f>IFERROR(Table1[[#This Row],[pledged]]/Table1[[#This Row],[backers_count]],0)</f>
        <v>116.21465968586388</v>
      </c>
      <c r="R1225" s="19">
        <f>(((J1225/60)/60)/24)+DATE(1970,1,1)</f>
        <v>42654.177187499998</v>
      </c>
      <c r="S1225" s="19">
        <f>(((I1225/60)/60)/24)+DATE(1970,1,1)</f>
        <v>42684.218854166669</v>
      </c>
    </row>
    <row r="1226" spans="1:19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1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8281</v>
      </c>
      <c r="O1226" t="s">
        <v>8296</v>
      </c>
      <c r="P1226" s="12">
        <f>ROUND(Table1[[#This Row],[pledged]]/Table1[[#This Row],[goal]],2)</f>
        <v>7.0000000000000007E-2</v>
      </c>
      <c r="Q1226" s="14">
        <f>IFERROR(Table1[[#This Row],[pledged]]/Table1[[#This Row],[backers_count]],0)</f>
        <v>58.888888888888886</v>
      </c>
      <c r="R1226" s="19">
        <f>(((J1226/60)/60)/24)+DATE(1970,1,1)</f>
        <v>41736.549791666665</v>
      </c>
      <c r="S1226" s="19">
        <f>(((I1226/60)/60)/24)+DATE(1970,1,1)</f>
        <v>41796.549791666665</v>
      </c>
    </row>
    <row r="1227" spans="1:19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1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8281</v>
      </c>
      <c r="O1227" t="s">
        <v>8296</v>
      </c>
      <c r="P1227" s="12">
        <f>ROUND(Table1[[#This Row],[pledged]]/Table1[[#This Row],[goal]],2)</f>
        <v>0.04</v>
      </c>
      <c r="Q1227" s="14">
        <f>IFERROR(Table1[[#This Row],[pledged]]/Table1[[#This Row],[backers_count]],0)</f>
        <v>44</v>
      </c>
      <c r="R1227" s="19">
        <f>(((J1227/60)/60)/24)+DATE(1970,1,1)</f>
        <v>41509.905995370369</v>
      </c>
      <c r="S1227" s="19">
        <f>(((I1227/60)/60)/24)+DATE(1970,1,1)</f>
        <v>41569.905995370369</v>
      </c>
    </row>
    <row r="1228" spans="1:19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1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8281</v>
      </c>
      <c r="O1228" t="s">
        <v>8296</v>
      </c>
      <c r="P1228" s="12">
        <f>ROUND(Table1[[#This Row],[pledged]]/Table1[[#This Row],[goal]],2)</f>
        <v>0.04</v>
      </c>
      <c r="Q1228" s="14">
        <f>IFERROR(Table1[[#This Row],[pledged]]/Table1[[#This Row],[backers_count]],0)</f>
        <v>48.424999999999997</v>
      </c>
      <c r="R1228" s="19">
        <f>(((J1228/60)/60)/24)+DATE(1970,1,1)</f>
        <v>41715.874780092592</v>
      </c>
      <c r="S1228" s="19">
        <f>(((I1228/60)/60)/24)+DATE(1970,1,1)</f>
        <v>41750.041666666664</v>
      </c>
    </row>
    <row r="1229" spans="1:19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1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8281</v>
      </c>
      <c r="O1229" t="s">
        <v>8296</v>
      </c>
      <c r="P1229" s="12">
        <f>ROUND(Table1[[#This Row],[pledged]]/Table1[[#This Row],[goal]],2)</f>
        <v>0</v>
      </c>
      <c r="Q1229" s="14">
        <f>IFERROR(Table1[[#This Row],[pledged]]/Table1[[#This Row],[backers_count]],0)</f>
        <v>0</v>
      </c>
      <c r="R1229" s="19">
        <f>(((J1229/60)/60)/24)+DATE(1970,1,1)</f>
        <v>41827.919166666667</v>
      </c>
      <c r="S1229" s="19">
        <f>(((I1229/60)/60)/24)+DATE(1970,1,1)</f>
        <v>41858.291666666664</v>
      </c>
    </row>
    <row r="1230" spans="1:19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1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8281</v>
      </c>
      <c r="O1230" t="s">
        <v>8296</v>
      </c>
      <c r="P1230" s="12">
        <f>ROUND(Table1[[#This Row],[pledged]]/Table1[[#This Row],[goal]],2)</f>
        <v>0.28999999999999998</v>
      </c>
      <c r="Q1230" s="14">
        <f>IFERROR(Table1[[#This Row],[pledged]]/Table1[[#This Row],[backers_count]],0)</f>
        <v>61.041666666666664</v>
      </c>
      <c r="R1230" s="19">
        <f>(((J1230/60)/60)/24)+DATE(1970,1,1)</f>
        <v>40754.729259259257</v>
      </c>
      <c r="S1230" s="19">
        <f>(((I1230/60)/60)/24)+DATE(1970,1,1)</f>
        <v>40814.729259259257</v>
      </c>
    </row>
    <row r="1231" spans="1:19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1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8281</v>
      </c>
      <c r="O1231" t="s">
        <v>8296</v>
      </c>
      <c r="P1231" s="12">
        <f>ROUND(Table1[[#This Row],[pledged]]/Table1[[#This Row],[goal]],2)</f>
        <v>0.01</v>
      </c>
      <c r="Q1231" s="14">
        <f>IFERROR(Table1[[#This Row],[pledged]]/Table1[[#This Row],[backers_count]],0)</f>
        <v>25</v>
      </c>
      <c r="R1231" s="19">
        <f>(((J1231/60)/60)/24)+DATE(1970,1,1)</f>
        <v>40985.459803240738</v>
      </c>
      <c r="S1231" s="19">
        <f>(((I1231/60)/60)/24)+DATE(1970,1,1)</f>
        <v>41015.666666666664</v>
      </c>
    </row>
    <row r="1232" spans="1:19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1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8281</v>
      </c>
      <c r="O1232" t="s">
        <v>8296</v>
      </c>
      <c r="P1232" s="12">
        <f>ROUND(Table1[[#This Row],[pledged]]/Table1[[#This Row],[goal]],2)</f>
        <v>0</v>
      </c>
      <c r="Q1232" s="14">
        <f>IFERROR(Table1[[#This Row],[pledged]]/Table1[[#This Row],[backers_count]],0)</f>
        <v>0</v>
      </c>
      <c r="R1232" s="19">
        <f>(((J1232/60)/60)/24)+DATE(1970,1,1)</f>
        <v>40568.972569444442</v>
      </c>
      <c r="S1232" s="19">
        <f>(((I1232/60)/60)/24)+DATE(1970,1,1)</f>
        <v>40598.972569444442</v>
      </c>
    </row>
    <row r="1233" spans="1:19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1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8281</v>
      </c>
      <c r="O1233" t="s">
        <v>8296</v>
      </c>
      <c r="P1233" s="12">
        <f>ROUND(Table1[[#This Row],[pledged]]/Table1[[#This Row],[goal]],2)</f>
        <v>0</v>
      </c>
      <c r="Q1233" s="14">
        <f>IFERROR(Table1[[#This Row],[pledged]]/Table1[[#This Row],[backers_count]],0)</f>
        <v>0</v>
      </c>
      <c r="R1233" s="19">
        <f>(((J1233/60)/60)/24)+DATE(1970,1,1)</f>
        <v>42193.941759259258</v>
      </c>
      <c r="S1233" s="19">
        <f>(((I1233/60)/60)/24)+DATE(1970,1,1)</f>
        <v>42244.041666666672</v>
      </c>
    </row>
    <row r="1234" spans="1:19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1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8281</v>
      </c>
      <c r="O1234" t="s">
        <v>8296</v>
      </c>
      <c r="P1234" s="12">
        <f>ROUND(Table1[[#This Row],[pledged]]/Table1[[#This Row],[goal]],2)</f>
        <v>0.01</v>
      </c>
      <c r="Q1234" s="14">
        <f>IFERROR(Table1[[#This Row],[pledged]]/Table1[[#This Row],[backers_count]],0)</f>
        <v>40</v>
      </c>
      <c r="R1234" s="19">
        <f>(((J1234/60)/60)/24)+DATE(1970,1,1)</f>
        <v>41506.848032407412</v>
      </c>
      <c r="S1234" s="19">
        <f>(((I1234/60)/60)/24)+DATE(1970,1,1)</f>
        <v>41553.848032407412</v>
      </c>
    </row>
    <row r="1235" spans="1:19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1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8281</v>
      </c>
      <c r="O1235" t="s">
        <v>8296</v>
      </c>
      <c r="P1235" s="12">
        <f>ROUND(Table1[[#This Row],[pledged]]/Table1[[#This Row],[goal]],2)</f>
        <v>0.12</v>
      </c>
      <c r="Q1235" s="14">
        <f>IFERROR(Table1[[#This Row],[pledged]]/Table1[[#This Row],[backers_count]],0)</f>
        <v>19.333333333333332</v>
      </c>
      <c r="R1235" s="19">
        <f>(((J1235/60)/60)/24)+DATE(1970,1,1)</f>
        <v>40939.948773148149</v>
      </c>
      <c r="S1235" s="19">
        <f>(((I1235/60)/60)/24)+DATE(1970,1,1)</f>
        <v>40960.948773148149</v>
      </c>
    </row>
    <row r="1236" spans="1:19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1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8281</v>
      </c>
      <c r="O1236" t="s">
        <v>8296</v>
      </c>
      <c r="P1236" s="12">
        <f>ROUND(Table1[[#This Row],[pledged]]/Table1[[#This Row],[goal]],2)</f>
        <v>0</v>
      </c>
      <c r="Q1236" s="14">
        <f>IFERROR(Table1[[#This Row],[pledged]]/Table1[[#This Row],[backers_count]],0)</f>
        <v>0</v>
      </c>
      <c r="R1236" s="19">
        <f>(((J1236/60)/60)/24)+DATE(1970,1,1)</f>
        <v>42007.788680555561</v>
      </c>
      <c r="S1236" s="19">
        <f>(((I1236/60)/60)/24)+DATE(1970,1,1)</f>
        <v>42037.788680555561</v>
      </c>
    </row>
    <row r="1237" spans="1:19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1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8281</v>
      </c>
      <c r="O1237" t="s">
        <v>8296</v>
      </c>
      <c r="P1237" s="12">
        <f>ROUND(Table1[[#This Row],[pledged]]/Table1[[#This Row],[goal]],2)</f>
        <v>0.03</v>
      </c>
      <c r="Q1237" s="14">
        <f>IFERROR(Table1[[#This Row],[pledged]]/Table1[[#This Row],[backers_count]],0)</f>
        <v>35</v>
      </c>
      <c r="R1237" s="19">
        <f>(((J1237/60)/60)/24)+DATE(1970,1,1)</f>
        <v>41583.135405092595</v>
      </c>
      <c r="S1237" s="19">
        <f>(((I1237/60)/60)/24)+DATE(1970,1,1)</f>
        <v>41623.135405092595</v>
      </c>
    </row>
    <row r="1238" spans="1:19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1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8281</v>
      </c>
      <c r="O1238" t="s">
        <v>8296</v>
      </c>
      <c r="P1238" s="12">
        <f>ROUND(Table1[[#This Row],[pledged]]/Table1[[#This Row],[goal]],2)</f>
        <v>0</v>
      </c>
      <c r="Q1238" s="14">
        <f>IFERROR(Table1[[#This Row],[pledged]]/Table1[[#This Row],[backers_count]],0)</f>
        <v>0</v>
      </c>
      <c r="R1238" s="19">
        <f>(((J1238/60)/60)/24)+DATE(1970,1,1)</f>
        <v>41110.680138888885</v>
      </c>
      <c r="S1238" s="19">
        <f>(((I1238/60)/60)/24)+DATE(1970,1,1)</f>
        <v>41118.666666666664</v>
      </c>
    </row>
    <row r="1239" spans="1:19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1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8281</v>
      </c>
      <c r="O1239" t="s">
        <v>8296</v>
      </c>
      <c r="P1239" s="12">
        <f>ROUND(Table1[[#This Row],[pledged]]/Table1[[#This Row],[goal]],2)</f>
        <v>0</v>
      </c>
      <c r="Q1239" s="14">
        <f>IFERROR(Table1[[#This Row],[pledged]]/Table1[[#This Row],[backers_count]],0)</f>
        <v>0</v>
      </c>
      <c r="R1239" s="19">
        <f>(((J1239/60)/60)/24)+DATE(1970,1,1)</f>
        <v>41125.283159722225</v>
      </c>
      <c r="S1239" s="19">
        <f>(((I1239/60)/60)/24)+DATE(1970,1,1)</f>
        <v>41145.283159722225</v>
      </c>
    </row>
    <row r="1240" spans="1:19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1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8281</v>
      </c>
      <c r="O1240" t="s">
        <v>8296</v>
      </c>
      <c r="P1240" s="12">
        <f>ROUND(Table1[[#This Row],[pledged]]/Table1[[#This Row],[goal]],2)</f>
        <v>0.18</v>
      </c>
      <c r="Q1240" s="14">
        <f>IFERROR(Table1[[#This Row],[pledged]]/Table1[[#This Row],[backers_count]],0)</f>
        <v>59.333333333333336</v>
      </c>
      <c r="R1240" s="19">
        <f>(((J1240/60)/60)/24)+DATE(1970,1,1)</f>
        <v>40731.61037037037</v>
      </c>
      <c r="S1240" s="19">
        <f>(((I1240/60)/60)/24)+DATE(1970,1,1)</f>
        <v>40761.61037037037</v>
      </c>
    </row>
    <row r="1241" spans="1:19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1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8281</v>
      </c>
      <c r="O1241" t="s">
        <v>8296</v>
      </c>
      <c r="P1241" s="12">
        <f>ROUND(Table1[[#This Row],[pledged]]/Table1[[#This Row],[goal]],2)</f>
        <v>0</v>
      </c>
      <c r="Q1241" s="14">
        <f>IFERROR(Table1[[#This Row],[pledged]]/Table1[[#This Row],[backers_count]],0)</f>
        <v>0</v>
      </c>
      <c r="R1241" s="19">
        <f>(((J1241/60)/60)/24)+DATE(1970,1,1)</f>
        <v>40883.962581018517</v>
      </c>
      <c r="S1241" s="19">
        <f>(((I1241/60)/60)/24)+DATE(1970,1,1)</f>
        <v>40913.962581018517</v>
      </c>
    </row>
    <row r="1242" spans="1:19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1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8281</v>
      </c>
      <c r="O1242" t="s">
        <v>8296</v>
      </c>
      <c r="P1242" s="12">
        <f>ROUND(Table1[[#This Row],[pledged]]/Table1[[#This Row],[goal]],2)</f>
        <v>0.03</v>
      </c>
      <c r="Q1242" s="14">
        <f>IFERROR(Table1[[#This Row],[pledged]]/Table1[[#This Row],[backers_count]],0)</f>
        <v>30.125</v>
      </c>
      <c r="R1242" s="19">
        <f>(((J1242/60)/60)/24)+DATE(1970,1,1)</f>
        <v>41409.040011574078</v>
      </c>
      <c r="S1242" s="19">
        <f>(((I1242/60)/60)/24)+DATE(1970,1,1)</f>
        <v>41467.910416666666</v>
      </c>
    </row>
    <row r="1243" spans="1:19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1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8281</v>
      </c>
      <c r="O1243" t="s">
        <v>8296</v>
      </c>
      <c r="P1243" s="12">
        <f>ROUND(Table1[[#This Row],[pledged]]/Table1[[#This Row],[goal]],2)</f>
        <v>0.51</v>
      </c>
      <c r="Q1243" s="14">
        <f>IFERROR(Table1[[#This Row],[pledged]]/Table1[[#This Row],[backers_count]],0)</f>
        <v>74.617647058823536</v>
      </c>
      <c r="R1243" s="19">
        <f>(((J1243/60)/60)/24)+DATE(1970,1,1)</f>
        <v>41923.837731481479</v>
      </c>
      <c r="S1243" s="19">
        <f>(((I1243/60)/60)/24)+DATE(1970,1,1)</f>
        <v>41946.249305555553</v>
      </c>
    </row>
    <row r="1244" spans="1:19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1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8281</v>
      </c>
      <c r="O1244" t="s">
        <v>8296</v>
      </c>
      <c r="P1244" s="12">
        <f>ROUND(Table1[[#This Row],[pledged]]/Table1[[#This Row],[goal]],2)</f>
        <v>0.01</v>
      </c>
      <c r="Q1244" s="14">
        <f>IFERROR(Table1[[#This Row],[pledged]]/Table1[[#This Row],[backers_count]],0)</f>
        <v>5</v>
      </c>
      <c r="R1244" s="19">
        <f>(((J1244/60)/60)/24)+DATE(1970,1,1)</f>
        <v>40782.165532407409</v>
      </c>
      <c r="S1244" s="19">
        <f>(((I1244/60)/60)/24)+DATE(1970,1,1)</f>
        <v>40797.554166666669</v>
      </c>
    </row>
    <row r="1245" spans="1:19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1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8281</v>
      </c>
      <c r="O1245" t="s">
        <v>8296</v>
      </c>
      <c r="P1245" s="12">
        <f>ROUND(Table1[[#This Row],[pledged]]/Table1[[#This Row],[goal]],2)</f>
        <v>0.14000000000000001</v>
      </c>
      <c r="Q1245" s="14">
        <f>IFERROR(Table1[[#This Row],[pledged]]/Table1[[#This Row],[backers_count]],0)</f>
        <v>44.5</v>
      </c>
      <c r="R1245" s="19">
        <f>(((J1245/60)/60)/24)+DATE(1970,1,1)</f>
        <v>40671.879293981481</v>
      </c>
      <c r="S1245" s="19">
        <f>(((I1245/60)/60)/24)+DATE(1970,1,1)</f>
        <v>40732.875</v>
      </c>
    </row>
    <row r="1246" spans="1:19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1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8281</v>
      </c>
      <c r="O1246" t="s">
        <v>8282</v>
      </c>
      <c r="P1246" s="12">
        <f>ROUND(Table1[[#This Row],[pledged]]/Table1[[#This Row],[goal]],2)</f>
        <v>1.04</v>
      </c>
      <c r="Q1246" s="14">
        <f>IFERROR(Table1[[#This Row],[pledged]]/Table1[[#This Row],[backers_count]],0)</f>
        <v>46.133333333333333</v>
      </c>
      <c r="R1246" s="19">
        <f>(((J1246/60)/60)/24)+DATE(1970,1,1)</f>
        <v>41355.825497685182</v>
      </c>
      <c r="S1246" s="19">
        <f>(((I1246/60)/60)/24)+DATE(1970,1,1)</f>
        <v>41386.875</v>
      </c>
    </row>
    <row r="1247" spans="1:19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1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8281</v>
      </c>
      <c r="O1247" t="s">
        <v>8282</v>
      </c>
      <c r="P1247" s="12">
        <f>ROUND(Table1[[#This Row],[pledged]]/Table1[[#This Row],[goal]],2)</f>
        <v>1.2</v>
      </c>
      <c r="Q1247" s="14">
        <f>IFERROR(Table1[[#This Row],[pledged]]/Table1[[#This Row],[backers_count]],0)</f>
        <v>141.47058823529412</v>
      </c>
      <c r="R1247" s="19">
        <f>(((J1247/60)/60)/24)+DATE(1970,1,1)</f>
        <v>41774.599930555552</v>
      </c>
      <c r="S1247" s="19">
        <f>(((I1247/60)/60)/24)+DATE(1970,1,1)</f>
        <v>41804.599930555552</v>
      </c>
    </row>
    <row r="1248" spans="1:19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1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8281</v>
      </c>
      <c r="O1248" t="s">
        <v>8282</v>
      </c>
      <c r="P1248" s="12">
        <f>ROUND(Table1[[#This Row],[pledged]]/Table1[[#This Row],[goal]],2)</f>
        <v>1.17</v>
      </c>
      <c r="Q1248" s="14">
        <f>IFERROR(Table1[[#This Row],[pledged]]/Table1[[#This Row],[backers_count]],0)</f>
        <v>75.483870967741936</v>
      </c>
      <c r="R1248" s="19">
        <f>(((J1248/60)/60)/24)+DATE(1970,1,1)</f>
        <v>40838.043391203704</v>
      </c>
      <c r="S1248" s="19">
        <f>(((I1248/60)/60)/24)+DATE(1970,1,1)</f>
        <v>40883.085057870368</v>
      </c>
    </row>
    <row r="1249" spans="1:19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1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8281</v>
      </c>
      <c r="O1249" t="s">
        <v>8282</v>
      </c>
      <c r="P1249" s="12">
        <f>ROUND(Table1[[#This Row],[pledged]]/Table1[[#This Row],[goal]],2)</f>
        <v>1.22</v>
      </c>
      <c r="Q1249" s="14">
        <f>IFERROR(Table1[[#This Row],[pledged]]/Table1[[#This Row],[backers_count]],0)</f>
        <v>85.5</v>
      </c>
      <c r="R1249" s="19">
        <f>(((J1249/60)/60)/24)+DATE(1970,1,1)</f>
        <v>41370.292303240742</v>
      </c>
      <c r="S1249" s="19">
        <f>(((I1249/60)/60)/24)+DATE(1970,1,1)</f>
        <v>41400.292303240742</v>
      </c>
    </row>
    <row r="1250" spans="1:19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1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8281</v>
      </c>
      <c r="O1250" t="s">
        <v>8282</v>
      </c>
      <c r="P1250" s="12">
        <f>ROUND(Table1[[#This Row],[pledged]]/Table1[[#This Row],[goal]],2)</f>
        <v>1.52</v>
      </c>
      <c r="Q1250" s="14">
        <f>IFERROR(Table1[[#This Row],[pledged]]/Table1[[#This Row],[backers_count]],0)</f>
        <v>64.254237288135599</v>
      </c>
      <c r="R1250" s="19">
        <f>(((J1250/60)/60)/24)+DATE(1970,1,1)</f>
        <v>41767.656863425924</v>
      </c>
      <c r="S1250" s="19">
        <f>(((I1250/60)/60)/24)+DATE(1970,1,1)</f>
        <v>41803.290972222225</v>
      </c>
    </row>
    <row r="1251" spans="1:19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1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8281</v>
      </c>
      <c r="O1251" t="s">
        <v>8282</v>
      </c>
      <c r="P1251" s="12">
        <f>ROUND(Table1[[#This Row],[pledged]]/Table1[[#This Row],[goal]],2)</f>
        <v>1.04</v>
      </c>
      <c r="Q1251" s="14">
        <f>IFERROR(Table1[[#This Row],[pledged]]/Table1[[#This Row],[backers_count]],0)</f>
        <v>64.46913580246914</v>
      </c>
      <c r="R1251" s="19">
        <f>(((J1251/60)/60)/24)+DATE(1970,1,1)</f>
        <v>41067.74086805556</v>
      </c>
      <c r="S1251" s="19">
        <f>(((I1251/60)/60)/24)+DATE(1970,1,1)</f>
        <v>41097.74086805556</v>
      </c>
    </row>
    <row r="1252" spans="1:19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1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8281</v>
      </c>
      <c r="O1252" t="s">
        <v>8282</v>
      </c>
      <c r="P1252" s="12">
        <f>ROUND(Table1[[#This Row],[pledged]]/Table1[[#This Row],[goal]],2)</f>
        <v>2</v>
      </c>
      <c r="Q1252" s="14">
        <f>IFERROR(Table1[[#This Row],[pledged]]/Table1[[#This Row],[backers_count]],0)</f>
        <v>118.2007874015748</v>
      </c>
      <c r="R1252" s="19">
        <f>(((J1252/60)/60)/24)+DATE(1970,1,1)</f>
        <v>41843.64271990741</v>
      </c>
      <c r="S1252" s="19">
        <f>(((I1252/60)/60)/24)+DATE(1970,1,1)</f>
        <v>41888.64271990741</v>
      </c>
    </row>
    <row r="1253" spans="1:19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1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8281</v>
      </c>
      <c r="O1253" t="s">
        <v>8282</v>
      </c>
      <c r="P1253" s="12">
        <f>ROUND(Table1[[#This Row],[pledged]]/Table1[[#This Row],[goal]],2)</f>
        <v>1.02</v>
      </c>
      <c r="Q1253" s="14">
        <f>IFERROR(Table1[[#This Row],[pledged]]/Table1[[#This Row],[backers_count]],0)</f>
        <v>82.540540540540547</v>
      </c>
      <c r="R1253" s="19">
        <f>(((J1253/60)/60)/24)+DATE(1970,1,1)</f>
        <v>40751.814432870371</v>
      </c>
      <c r="S1253" s="19">
        <f>(((I1253/60)/60)/24)+DATE(1970,1,1)</f>
        <v>40811.814432870371</v>
      </c>
    </row>
    <row r="1254" spans="1:19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1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8281</v>
      </c>
      <c r="O1254" t="s">
        <v>8282</v>
      </c>
      <c r="P1254" s="12">
        <f>ROUND(Table1[[#This Row],[pledged]]/Table1[[#This Row],[goal]],2)</f>
        <v>1.38</v>
      </c>
      <c r="Q1254" s="14">
        <f>IFERROR(Table1[[#This Row],[pledged]]/Table1[[#This Row],[backers_count]],0)</f>
        <v>34.170212765957444</v>
      </c>
      <c r="R1254" s="19">
        <f>(((J1254/60)/60)/24)+DATE(1970,1,1)</f>
        <v>41543.988067129627</v>
      </c>
      <c r="S1254" s="19">
        <f>(((I1254/60)/60)/24)+DATE(1970,1,1)</f>
        <v>41571.988067129627</v>
      </c>
    </row>
    <row r="1255" spans="1:19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1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8281</v>
      </c>
      <c r="O1255" t="s">
        <v>8282</v>
      </c>
      <c r="P1255" s="12">
        <f>ROUND(Table1[[#This Row],[pledged]]/Table1[[#This Row],[goal]],2)</f>
        <v>3038.33</v>
      </c>
      <c r="Q1255" s="14">
        <f>IFERROR(Table1[[#This Row],[pledged]]/Table1[[#This Row],[backers_count]],0)</f>
        <v>42.73322081575246</v>
      </c>
      <c r="R1255" s="19">
        <f>(((J1255/60)/60)/24)+DATE(1970,1,1)</f>
        <v>41855.783645833333</v>
      </c>
      <c r="S1255" s="19">
        <f>(((I1255/60)/60)/24)+DATE(1970,1,1)</f>
        <v>41885.783645833333</v>
      </c>
    </row>
    <row r="1256" spans="1:19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1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8281</v>
      </c>
      <c r="O1256" t="s">
        <v>8282</v>
      </c>
      <c r="P1256" s="12">
        <f>ROUND(Table1[[#This Row],[pledged]]/Table1[[#This Row],[goal]],2)</f>
        <v>1.99</v>
      </c>
      <c r="Q1256" s="14">
        <f>IFERROR(Table1[[#This Row],[pledged]]/Table1[[#This Row],[backers_count]],0)</f>
        <v>94.489361702127653</v>
      </c>
      <c r="R1256" s="19">
        <f>(((J1256/60)/60)/24)+DATE(1970,1,1)</f>
        <v>40487.621365740742</v>
      </c>
      <c r="S1256" s="19">
        <f>(((I1256/60)/60)/24)+DATE(1970,1,1)</f>
        <v>40544.207638888889</v>
      </c>
    </row>
    <row r="1257" spans="1:19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1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8281</v>
      </c>
      <c r="O1257" t="s">
        <v>8282</v>
      </c>
      <c r="P1257" s="12">
        <f>ROUND(Table1[[#This Row],[pledged]]/Table1[[#This Row],[goal]],2)</f>
        <v>2.02</v>
      </c>
      <c r="Q1257" s="14">
        <f>IFERROR(Table1[[#This Row],[pledged]]/Table1[[#This Row],[backers_count]],0)</f>
        <v>55.697247706422019</v>
      </c>
      <c r="R1257" s="19">
        <f>(((J1257/60)/60)/24)+DATE(1970,1,1)</f>
        <v>41579.845509259263</v>
      </c>
      <c r="S1257" s="19">
        <f>(((I1257/60)/60)/24)+DATE(1970,1,1)</f>
        <v>41609.887175925927</v>
      </c>
    </row>
    <row r="1258" spans="1:19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1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8281</v>
      </c>
      <c r="O1258" t="s">
        <v>8282</v>
      </c>
      <c r="P1258" s="12">
        <f>ROUND(Table1[[#This Row],[pledged]]/Table1[[#This Row],[goal]],2)</f>
        <v>1.18</v>
      </c>
      <c r="Q1258" s="14">
        <f>IFERROR(Table1[[#This Row],[pledged]]/Table1[[#This Row],[backers_count]],0)</f>
        <v>98.030831024930734</v>
      </c>
      <c r="R1258" s="19">
        <f>(((J1258/60)/60)/24)+DATE(1970,1,1)</f>
        <v>40921.919340277782</v>
      </c>
      <c r="S1258" s="19">
        <f>(((I1258/60)/60)/24)+DATE(1970,1,1)</f>
        <v>40951.919340277782</v>
      </c>
    </row>
    <row r="1259" spans="1:19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1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8281</v>
      </c>
      <c r="O1259" t="s">
        <v>8282</v>
      </c>
      <c r="P1259" s="12">
        <f>ROUND(Table1[[#This Row],[pledged]]/Table1[[#This Row],[goal]],2)</f>
        <v>2.95</v>
      </c>
      <c r="Q1259" s="14">
        <f>IFERROR(Table1[[#This Row],[pledged]]/Table1[[#This Row],[backers_count]],0)</f>
        <v>92.102272727272734</v>
      </c>
      <c r="R1259" s="19">
        <f>(((J1259/60)/60)/24)+DATE(1970,1,1)</f>
        <v>40587.085532407407</v>
      </c>
      <c r="S1259" s="19">
        <f>(((I1259/60)/60)/24)+DATE(1970,1,1)</f>
        <v>40636.043865740743</v>
      </c>
    </row>
    <row r="1260" spans="1:19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1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8281</v>
      </c>
      <c r="O1260" t="s">
        <v>8282</v>
      </c>
      <c r="P1260" s="12">
        <f>ROUND(Table1[[#This Row],[pledged]]/Table1[[#This Row],[goal]],2)</f>
        <v>2.13</v>
      </c>
      <c r="Q1260" s="14">
        <f>IFERROR(Table1[[#This Row],[pledged]]/Table1[[#This Row],[backers_count]],0)</f>
        <v>38.175462686567165</v>
      </c>
      <c r="R1260" s="19">
        <f>(((J1260/60)/60)/24)+DATE(1970,1,1)</f>
        <v>41487.611250000002</v>
      </c>
      <c r="S1260" s="19">
        <f>(((I1260/60)/60)/24)+DATE(1970,1,1)</f>
        <v>41517.611250000002</v>
      </c>
    </row>
    <row r="1261" spans="1:19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1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8281</v>
      </c>
      <c r="O1261" t="s">
        <v>8282</v>
      </c>
      <c r="P1261" s="12">
        <f>ROUND(Table1[[#This Row],[pledged]]/Table1[[#This Row],[goal]],2)</f>
        <v>1.04</v>
      </c>
      <c r="Q1261" s="14">
        <f>IFERROR(Table1[[#This Row],[pledged]]/Table1[[#This Row],[backers_count]],0)</f>
        <v>27.145833333333332</v>
      </c>
      <c r="R1261" s="19">
        <f>(((J1261/60)/60)/24)+DATE(1970,1,1)</f>
        <v>41766.970648148148</v>
      </c>
      <c r="S1261" s="19">
        <f>(((I1261/60)/60)/24)+DATE(1970,1,1)</f>
        <v>41799.165972222225</v>
      </c>
    </row>
    <row r="1262" spans="1:19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1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8281</v>
      </c>
      <c r="O1262" t="s">
        <v>8282</v>
      </c>
      <c r="P1262" s="12">
        <f>ROUND(Table1[[#This Row],[pledged]]/Table1[[#This Row],[goal]],2)</f>
        <v>1.1399999999999999</v>
      </c>
      <c r="Q1262" s="14">
        <f>IFERROR(Table1[[#This Row],[pledged]]/Table1[[#This Row],[backers_count]],0)</f>
        <v>50.689189189189186</v>
      </c>
      <c r="R1262" s="19">
        <f>(((J1262/60)/60)/24)+DATE(1970,1,1)</f>
        <v>41666.842824074076</v>
      </c>
      <c r="S1262" s="19">
        <f>(((I1262/60)/60)/24)+DATE(1970,1,1)</f>
        <v>41696.842824074076</v>
      </c>
    </row>
    <row r="1263" spans="1:19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1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8281</v>
      </c>
      <c r="O1263" t="s">
        <v>8282</v>
      </c>
      <c r="P1263" s="12">
        <f>ROUND(Table1[[#This Row],[pledged]]/Table1[[#This Row],[goal]],2)</f>
        <v>1.01</v>
      </c>
      <c r="Q1263" s="14">
        <f>IFERROR(Table1[[#This Row],[pledged]]/Table1[[#This Row],[backers_count]],0)</f>
        <v>38.942307692307693</v>
      </c>
      <c r="R1263" s="19">
        <f>(((J1263/60)/60)/24)+DATE(1970,1,1)</f>
        <v>41638.342905092592</v>
      </c>
      <c r="S1263" s="19">
        <f>(((I1263/60)/60)/24)+DATE(1970,1,1)</f>
        <v>41668.342905092592</v>
      </c>
    </row>
    <row r="1264" spans="1:19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1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8281</v>
      </c>
      <c r="O1264" t="s">
        <v>8282</v>
      </c>
      <c r="P1264" s="12">
        <f>ROUND(Table1[[#This Row],[pledged]]/Table1[[#This Row],[goal]],2)</f>
        <v>1.25</v>
      </c>
      <c r="Q1264" s="14">
        <f>IFERROR(Table1[[#This Row],[pledged]]/Table1[[#This Row],[backers_count]],0)</f>
        <v>77.638095238095232</v>
      </c>
      <c r="R1264" s="19">
        <f>(((J1264/60)/60)/24)+DATE(1970,1,1)</f>
        <v>41656.762638888889</v>
      </c>
      <c r="S1264" s="19">
        <f>(((I1264/60)/60)/24)+DATE(1970,1,1)</f>
        <v>41686.762638888889</v>
      </c>
    </row>
    <row r="1265" spans="1:19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1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8281</v>
      </c>
      <c r="O1265" t="s">
        <v>8282</v>
      </c>
      <c r="P1265" s="12">
        <f>ROUND(Table1[[#This Row],[pledged]]/Table1[[#This Row],[goal]],2)</f>
        <v>1.19</v>
      </c>
      <c r="Q1265" s="14">
        <f>IFERROR(Table1[[#This Row],[pledged]]/Table1[[#This Row],[backers_count]],0)</f>
        <v>43.536585365853661</v>
      </c>
      <c r="R1265" s="19">
        <f>(((J1265/60)/60)/24)+DATE(1970,1,1)</f>
        <v>41692.084143518521</v>
      </c>
      <c r="S1265" s="19">
        <f>(((I1265/60)/60)/24)+DATE(1970,1,1)</f>
        <v>41727.041666666664</v>
      </c>
    </row>
    <row r="1266" spans="1:19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1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8281</v>
      </c>
      <c r="O1266" t="s">
        <v>8282</v>
      </c>
      <c r="P1266" s="12">
        <f>ROUND(Table1[[#This Row],[pledged]]/Table1[[#This Row],[goal]],2)</f>
        <v>1.66</v>
      </c>
      <c r="Q1266" s="14">
        <f>IFERROR(Table1[[#This Row],[pledged]]/Table1[[#This Row],[backers_count]],0)</f>
        <v>31.823529411764707</v>
      </c>
      <c r="R1266" s="19">
        <f>(((J1266/60)/60)/24)+DATE(1970,1,1)</f>
        <v>41547.662997685184</v>
      </c>
      <c r="S1266" s="19">
        <f>(((I1266/60)/60)/24)+DATE(1970,1,1)</f>
        <v>41576.662997685184</v>
      </c>
    </row>
    <row r="1267" spans="1:19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1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8281</v>
      </c>
      <c r="O1267" t="s">
        <v>8282</v>
      </c>
      <c r="P1267" s="12">
        <f>ROUND(Table1[[#This Row],[pledged]]/Table1[[#This Row],[goal]],2)</f>
        <v>1.19</v>
      </c>
      <c r="Q1267" s="14">
        <f>IFERROR(Table1[[#This Row],[pledged]]/Table1[[#This Row],[backers_count]],0)</f>
        <v>63.184393939393942</v>
      </c>
      <c r="R1267" s="19">
        <f>(((J1267/60)/60)/24)+DATE(1970,1,1)</f>
        <v>40465.655266203699</v>
      </c>
      <c r="S1267" s="19">
        <f>(((I1267/60)/60)/24)+DATE(1970,1,1)</f>
        <v>40512.655266203699</v>
      </c>
    </row>
    <row r="1268" spans="1:19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1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8281</v>
      </c>
      <c r="O1268" t="s">
        <v>8282</v>
      </c>
      <c r="P1268" s="12">
        <f>ROUND(Table1[[#This Row],[pledged]]/Table1[[#This Row],[goal]],2)</f>
        <v>1</v>
      </c>
      <c r="Q1268" s="14">
        <f>IFERROR(Table1[[#This Row],[pledged]]/Table1[[#This Row],[backers_count]],0)</f>
        <v>190.9</v>
      </c>
      <c r="R1268" s="19">
        <f>(((J1268/60)/60)/24)+DATE(1970,1,1)</f>
        <v>41620.87667824074</v>
      </c>
      <c r="S1268" s="19">
        <f>(((I1268/60)/60)/24)+DATE(1970,1,1)</f>
        <v>41650.87667824074</v>
      </c>
    </row>
    <row r="1269" spans="1:19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1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8281</v>
      </c>
      <c r="O1269" t="s">
        <v>8282</v>
      </c>
      <c r="P1269" s="12">
        <f>ROUND(Table1[[#This Row],[pledged]]/Table1[[#This Row],[goal]],2)</f>
        <v>1.02</v>
      </c>
      <c r="Q1269" s="14">
        <f>IFERROR(Table1[[#This Row],[pledged]]/Table1[[#This Row],[backers_count]],0)</f>
        <v>140.85534591194968</v>
      </c>
      <c r="R1269" s="19">
        <f>(((J1269/60)/60)/24)+DATE(1970,1,1)</f>
        <v>41449.585162037038</v>
      </c>
      <c r="S1269" s="19">
        <f>(((I1269/60)/60)/24)+DATE(1970,1,1)</f>
        <v>41479.585162037038</v>
      </c>
    </row>
    <row r="1270" spans="1:19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1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8281</v>
      </c>
      <c r="O1270" t="s">
        <v>8282</v>
      </c>
      <c r="P1270" s="12">
        <f>ROUND(Table1[[#This Row],[pledged]]/Table1[[#This Row],[goal]],2)</f>
        <v>1.17</v>
      </c>
      <c r="Q1270" s="14">
        <f>IFERROR(Table1[[#This Row],[pledged]]/Table1[[#This Row],[backers_count]],0)</f>
        <v>76.92307692307692</v>
      </c>
      <c r="R1270" s="19">
        <f>(((J1270/60)/60)/24)+DATE(1970,1,1)</f>
        <v>41507.845451388886</v>
      </c>
      <c r="S1270" s="19">
        <f>(((I1270/60)/60)/24)+DATE(1970,1,1)</f>
        <v>41537.845451388886</v>
      </c>
    </row>
    <row r="1271" spans="1:19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1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8281</v>
      </c>
      <c r="O1271" t="s">
        <v>8282</v>
      </c>
      <c r="P1271" s="12">
        <f>ROUND(Table1[[#This Row],[pledged]]/Table1[[#This Row],[goal]],2)</f>
        <v>1.0900000000000001</v>
      </c>
      <c r="Q1271" s="14">
        <f>IFERROR(Table1[[#This Row],[pledged]]/Table1[[#This Row],[backers_count]],0)</f>
        <v>99.15533980582525</v>
      </c>
      <c r="R1271" s="19">
        <f>(((J1271/60)/60)/24)+DATE(1970,1,1)</f>
        <v>42445.823055555549</v>
      </c>
      <c r="S1271" s="19">
        <f>(((I1271/60)/60)/24)+DATE(1970,1,1)</f>
        <v>42476</v>
      </c>
    </row>
    <row r="1272" spans="1:19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1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8281</v>
      </c>
      <c r="O1272" t="s">
        <v>8282</v>
      </c>
      <c r="P1272" s="12">
        <f>ROUND(Table1[[#This Row],[pledged]]/Table1[[#This Row],[goal]],2)</f>
        <v>1.1499999999999999</v>
      </c>
      <c r="Q1272" s="14">
        <f>IFERROR(Table1[[#This Row],[pledged]]/Table1[[#This Row],[backers_count]],0)</f>
        <v>67.881656804733723</v>
      </c>
      <c r="R1272" s="19">
        <f>(((J1272/60)/60)/24)+DATE(1970,1,1)</f>
        <v>40933.856967592597</v>
      </c>
      <c r="S1272" s="19">
        <f>(((I1272/60)/60)/24)+DATE(1970,1,1)</f>
        <v>40993.815300925926</v>
      </c>
    </row>
    <row r="1273" spans="1:19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1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8281</v>
      </c>
      <c r="O1273" t="s">
        <v>8282</v>
      </c>
      <c r="P1273" s="12">
        <f>ROUND(Table1[[#This Row],[pledged]]/Table1[[#This Row],[goal]],2)</f>
        <v>1.02</v>
      </c>
      <c r="Q1273" s="14">
        <f>IFERROR(Table1[[#This Row],[pledged]]/Table1[[#This Row],[backers_count]],0)</f>
        <v>246.29032258064515</v>
      </c>
      <c r="R1273" s="19">
        <f>(((J1273/60)/60)/24)+DATE(1970,1,1)</f>
        <v>41561.683553240742</v>
      </c>
      <c r="S1273" s="19">
        <f>(((I1273/60)/60)/24)+DATE(1970,1,1)</f>
        <v>41591.725219907406</v>
      </c>
    </row>
    <row r="1274" spans="1:19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1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8281</v>
      </c>
      <c r="O1274" t="s">
        <v>8282</v>
      </c>
      <c r="P1274" s="12">
        <f>ROUND(Table1[[#This Row],[pledged]]/Table1[[#This Row],[goal]],2)</f>
        <v>1.06</v>
      </c>
      <c r="Q1274" s="14">
        <f>IFERROR(Table1[[#This Row],[pledged]]/Table1[[#This Row],[backers_count]],0)</f>
        <v>189.28571428571428</v>
      </c>
      <c r="R1274" s="19">
        <f>(((J1274/60)/60)/24)+DATE(1970,1,1)</f>
        <v>40274.745127314818</v>
      </c>
      <c r="S1274" s="19">
        <f>(((I1274/60)/60)/24)+DATE(1970,1,1)</f>
        <v>40344.166666666664</v>
      </c>
    </row>
    <row r="1275" spans="1:19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1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8281</v>
      </c>
      <c r="O1275" t="s">
        <v>8282</v>
      </c>
      <c r="P1275" s="12">
        <f>ROUND(Table1[[#This Row],[pledged]]/Table1[[#This Row],[goal]],2)</f>
        <v>1.04</v>
      </c>
      <c r="Q1275" s="14">
        <f>IFERROR(Table1[[#This Row],[pledged]]/Table1[[#This Row],[backers_count]],0)</f>
        <v>76.666666666666671</v>
      </c>
      <c r="R1275" s="19">
        <f>(((J1275/60)/60)/24)+DATE(1970,1,1)</f>
        <v>41852.730219907404</v>
      </c>
      <c r="S1275" s="19">
        <f>(((I1275/60)/60)/24)+DATE(1970,1,1)</f>
        <v>41882.730219907404</v>
      </c>
    </row>
    <row r="1276" spans="1:19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1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8281</v>
      </c>
      <c r="O1276" t="s">
        <v>8282</v>
      </c>
      <c r="P1276" s="12">
        <f>ROUND(Table1[[#This Row],[pledged]]/Table1[[#This Row],[goal]],2)</f>
        <v>1.55</v>
      </c>
      <c r="Q1276" s="14">
        <f>IFERROR(Table1[[#This Row],[pledged]]/Table1[[#This Row],[backers_count]],0)</f>
        <v>82.963254817987149</v>
      </c>
      <c r="R1276" s="19">
        <f>(((J1276/60)/60)/24)+DATE(1970,1,1)</f>
        <v>41116.690104166664</v>
      </c>
      <c r="S1276" s="19">
        <f>(((I1276/60)/60)/24)+DATE(1970,1,1)</f>
        <v>41151.690104166664</v>
      </c>
    </row>
    <row r="1277" spans="1:19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1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8281</v>
      </c>
      <c r="O1277" t="s">
        <v>8282</v>
      </c>
      <c r="P1277" s="12">
        <f>ROUND(Table1[[#This Row],[pledged]]/Table1[[#This Row],[goal]],2)</f>
        <v>1.62</v>
      </c>
      <c r="Q1277" s="14">
        <f>IFERROR(Table1[[#This Row],[pledged]]/Table1[[#This Row],[backers_count]],0)</f>
        <v>62.522107969151669</v>
      </c>
      <c r="R1277" s="19">
        <f>(((J1277/60)/60)/24)+DATE(1970,1,1)</f>
        <v>41458.867905092593</v>
      </c>
      <c r="S1277" s="19">
        <f>(((I1277/60)/60)/24)+DATE(1970,1,1)</f>
        <v>41493.867905092593</v>
      </c>
    </row>
    <row r="1278" spans="1:19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1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8281</v>
      </c>
      <c r="O1278" t="s">
        <v>8282</v>
      </c>
      <c r="P1278" s="12">
        <f>ROUND(Table1[[#This Row],[pledged]]/Table1[[#This Row],[goal]],2)</f>
        <v>1.04</v>
      </c>
      <c r="Q1278" s="14">
        <f>IFERROR(Table1[[#This Row],[pledged]]/Table1[[#This Row],[backers_count]],0)</f>
        <v>46.06808823529412</v>
      </c>
      <c r="R1278" s="19">
        <f>(((J1278/60)/60)/24)+DATE(1970,1,1)</f>
        <v>40007.704247685186</v>
      </c>
      <c r="S1278" s="19">
        <f>(((I1278/60)/60)/24)+DATE(1970,1,1)</f>
        <v>40057.166666666664</v>
      </c>
    </row>
    <row r="1279" spans="1:19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1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8281</v>
      </c>
      <c r="O1279" t="s">
        <v>8282</v>
      </c>
      <c r="P1279" s="12">
        <f>ROUND(Table1[[#This Row],[pledged]]/Table1[[#This Row],[goal]],2)</f>
        <v>1.06</v>
      </c>
      <c r="Q1279" s="14">
        <f>IFERROR(Table1[[#This Row],[pledged]]/Table1[[#This Row],[backers_count]],0)</f>
        <v>38.543946731234868</v>
      </c>
      <c r="R1279" s="19">
        <f>(((J1279/60)/60)/24)+DATE(1970,1,1)</f>
        <v>41121.561886574076</v>
      </c>
      <c r="S1279" s="19">
        <f>(((I1279/60)/60)/24)+DATE(1970,1,1)</f>
        <v>41156.561886574076</v>
      </c>
    </row>
    <row r="1280" spans="1:19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1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8281</v>
      </c>
      <c r="O1280" t="s">
        <v>8282</v>
      </c>
      <c r="P1280" s="12">
        <f>ROUND(Table1[[#This Row],[pledged]]/Table1[[#This Row],[goal]],2)</f>
        <v>1.55</v>
      </c>
      <c r="Q1280" s="14">
        <f>IFERROR(Table1[[#This Row],[pledged]]/Table1[[#This Row],[backers_count]],0)</f>
        <v>53.005263157894738</v>
      </c>
      <c r="R1280" s="19">
        <f>(((J1280/60)/60)/24)+DATE(1970,1,1)</f>
        <v>41786.555162037039</v>
      </c>
      <c r="S1280" s="19">
        <f>(((I1280/60)/60)/24)+DATE(1970,1,1)</f>
        <v>41815.083333333336</v>
      </c>
    </row>
    <row r="1281" spans="1:19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1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8281</v>
      </c>
      <c r="O1281" t="s">
        <v>8282</v>
      </c>
      <c r="P1281" s="12">
        <f>ROUND(Table1[[#This Row],[pledged]]/Table1[[#This Row],[goal]],2)</f>
        <v>1.1100000000000001</v>
      </c>
      <c r="Q1281" s="14">
        <f>IFERROR(Table1[[#This Row],[pledged]]/Table1[[#This Row],[backers_count]],0)</f>
        <v>73.355396825396824</v>
      </c>
      <c r="R1281" s="19">
        <f>(((J1281/60)/60)/24)+DATE(1970,1,1)</f>
        <v>41682.099189814813</v>
      </c>
      <c r="S1281" s="19">
        <f>(((I1281/60)/60)/24)+DATE(1970,1,1)</f>
        <v>41722.057523148149</v>
      </c>
    </row>
    <row r="1282" spans="1:19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1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8281</v>
      </c>
      <c r="O1282" t="s">
        <v>8282</v>
      </c>
      <c r="P1282" s="12">
        <f>ROUND(Table1[[#This Row],[pledged]]/Table1[[#This Row],[goal]],2)</f>
        <v>1.1100000000000001</v>
      </c>
      <c r="Q1282" s="14">
        <f>IFERROR(Table1[[#This Row],[pledged]]/Table1[[#This Row],[backers_count]],0)</f>
        <v>127.97523076923076</v>
      </c>
      <c r="R1282" s="19">
        <f>(((J1282/60)/60)/24)+DATE(1970,1,1)</f>
        <v>40513.757569444446</v>
      </c>
      <c r="S1282" s="19">
        <f>(((I1282/60)/60)/24)+DATE(1970,1,1)</f>
        <v>40603.757569444446</v>
      </c>
    </row>
    <row r="1283" spans="1:19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1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8281</v>
      </c>
      <c r="O1283" t="s">
        <v>8282</v>
      </c>
      <c r="P1283" s="12">
        <f>ROUND(Table1[[#This Row],[pledged]]/Table1[[#This Row],[goal]],2)</f>
        <v>1.1100000000000001</v>
      </c>
      <c r="Q1283" s="14">
        <f>IFERROR(Table1[[#This Row],[pledged]]/Table1[[#This Row],[backers_count]],0)</f>
        <v>104.72972972972973</v>
      </c>
      <c r="R1283" s="19">
        <f>(((J1283/60)/60)/24)+DATE(1970,1,1)</f>
        <v>41463.743472222224</v>
      </c>
      <c r="S1283" s="19">
        <f>(((I1283/60)/60)/24)+DATE(1970,1,1)</f>
        <v>41483.743472222224</v>
      </c>
    </row>
    <row r="1284" spans="1:19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1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8281</v>
      </c>
      <c r="O1284" t="s">
        <v>8282</v>
      </c>
      <c r="P1284" s="12">
        <f>ROUND(Table1[[#This Row],[pledged]]/Table1[[#This Row],[goal]],2)</f>
        <v>1.24</v>
      </c>
      <c r="Q1284" s="14">
        <f>IFERROR(Table1[[#This Row],[pledged]]/Table1[[#This Row],[backers_count]],0)</f>
        <v>67.671532846715323</v>
      </c>
      <c r="R1284" s="19">
        <f>(((J1284/60)/60)/24)+DATE(1970,1,1)</f>
        <v>41586.475173611114</v>
      </c>
      <c r="S1284" s="19">
        <f>(((I1284/60)/60)/24)+DATE(1970,1,1)</f>
        <v>41617.207638888889</v>
      </c>
    </row>
    <row r="1285" spans="1:19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1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8281</v>
      </c>
      <c r="O1285" t="s">
        <v>8282</v>
      </c>
      <c r="P1285" s="12">
        <f>ROUND(Table1[[#This Row],[pledged]]/Table1[[#This Row],[goal]],2)</f>
        <v>2.11</v>
      </c>
      <c r="Q1285" s="14">
        <f>IFERROR(Table1[[#This Row],[pledged]]/Table1[[#This Row],[backers_count]],0)</f>
        <v>95.931818181818187</v>
      </c>
      <c r="R1285" s="19">
        <f>(((J1285/60)/60)/24)+DATE(1970,1,1)</f>
        <v>41320.717465277776</v>
      </c>
      <c r="S1285" s="19">
        <f>(((I1285/60)/60)/24)+DATE(1970,1,1)</f>
        <v>41344.166666666664</v>
      </c>
    </row>
    <row r="1286" spans="1:19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1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8273</v>
      </c>
      <c r="O1286" t="s">
        <v>8274</v>
      </c>
      <c r="P1286" s="12">
        <f>ROUND(Table1[[#This Row],[pledged]]/Table1[[#This Row],[goal]],2)</f>
        <v>1.01</v>
      </c>
      <c r="Q1286" s="14">
        <f>IFERROR(Table1[[#This Row],[pledged]]/Table1[[#This Row],[backers_count]],0)</f>
        <v>65.161290322580641</v>
      </c>
      <c r="R1286" s="19">
        <f>(((J1286/60)/60)/24)+DATE(1970,1,1)</f>
        <v>42712.23474537037</v>
      </c>
      <c r="S1286" s="19">
        <f>(((I1286/60)/60)/24)+DATE(1970,1,1)</f>
        <v>42735.707638888889</v>
      </c>
    </row>
    <row r="1287" spans="1:19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1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8273</v>
      </c>
      <c r="O1287" t="s">
        <v>8274</v>
      </c>
      <c r="P1287" s="12">
        <f>ROUND(Table1[[#This Row],[pledged]]/Table1[[#This Row],[goal]],2)</f>
        <v>1.02</v>
      </c>
      <c r="Q1287" s="14">
        <f>IFERROR(Table1[[#This Row],[pledged]]/Table1[[#This Row],[backers_count]],0)</f>
        <v>32.269841269841272</v>
      </c>
      <c r="R1287" s="19">
        <f>(((J1287/60)/60)/24)+DATE(1970,1,1)</f>
        <v>42160.583043981482</v>
      </c>
      <c r="S1287" s="19">
        <f>(((I1287/60)/60)/24)+DATE(1970,1,1)</f>
        <v>42175.583043981482</v>
      </c>
    </row>
    <row r="1288" spans="1:19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1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8273</v>
      </c>
      <c r="O1288" t="s">
        <v>8274</v>
      </c>
      <c r="P1288" s="12">
        <f>ROUND(Table1[[#This Row],[pledged]]/Table1[[#This Row],[goal]],2)</f>
        <v>1.08</v>
      </c>
      <c r="Q1288" s="14">
        <f>IFERROR(Table1[[#This Row],[pledged]]/Table1[[#This Row],[backers_count]],0)</f>
        <v>81.25</v>
      </c>
      <c r="R1288" s="19">
        <f>(((J1288/60)/60)/24)+DATE(1970,1,1)</f>
        <v>42039.384571759263</v>
      </c>
      <c r="S1288" s="19">
        <f>(((I1288/60)/60)/24)+DATE(1970,1,1)</f>
        <v>42052.583333333328</v>
      </c>
    </row>
    <row r="1289" spans="1:19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1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8273</v>
      </c>
      <c r="O1289" t="s">
        <v>8274</v>
      </c>
      <c r="P1289" s="12">
        <f>ROUND(Table1[[#This Row],[pledged]]/Table1[[#This Row],[goal]],2)</f>
        <v>2.42</v>
      </c>
      <c r="Q1289" s="14">
        <f>IFERROR(Table1[[#This Row],[pledged]]/Table1[[#This Row],[backers_count]],0)</f>
        <v>24.2</v>
      </c>
      <c r="R1289" s="19">
        <f>(((J1289/60)/60)/24)+DATE(1970,1,1)</f>
        <v>42107.621018518519</v>
      </c>
      <c r="S1289" s="19">
        <f>(((I1289/60)/60)/24)+DATE(1970,1,1)</f>
        <v>42167.621018518519</v>
      </c>
    </row>
    <row r="1290" spans="1:19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1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8273</v>
      </c>
      <c r="O1290" t="s">
        <v>8274</v>
      </c>
      <c r="P1290" s="12">
        <f>ROUND(Table1[[#This Row],[pledged]]/Table1[[#This Row],[goal]],2)</f>
        <v>1</v>
      </c>
      <c r="Q1290" s="14">
        <f>IFERROR(Table1[[#This Row],[pledged]]/Table1[[#This Row],[backers_count]],0)</f>
        <v>65.868852459016395</v>
      </c>
      <c r="R1290" s="19">
        <f>(((J1290/60)/60)/24)+DATE(1970,1,1)</f>
        <v>42561.154664351852</v>
      </c>
      <c r="S1290" s="19">
        <f>(((I1290/60)/60)/24)+DATE(1970,1,1)</f>
        <v>42592.166666666672</v>
      </c>
    </row>
    <row r="1291" spans="1:19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1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8273</v>
      </c>
      <c r="O1291" t="s">
        <v>8274</v>
      </c>
      <c r="P1291" s="12">
        <f>ROUND(Table1[[#This Row],[pledged]]/Table1[[#This Row],[goal]],2)</f>
        <v>1.25</v>
      </c>
      <c r="Q1291" s="14">
        <f>IFERROR(Table1[[#This Row],[pledged]]/Table1[[#This Row],[backers_count]],0)</f>
        <v>36.07692307692308</v>
      </c>
      <c r="R1291" s="19">
        <f>(((J1291/60)/60)/24)+DATE(1970,1,1)</f>
        <v>42709.134780092587</v>
      </c>
      <c r="S1291" s="19">
        <f>(((I1291/60)/60)/24)+DATE(1970,1,1)</f>
        <v>42739.134780092587</v>
      </c>
    </row>
    <row r="1292" spans="1:19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1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8273</v>
      </c>
      <c r="O1292" t="s">
        <v>8274</v>
      </c>
      <c r="P1292" s="12">
        <f>ROUND(Table1[[#This Row],[pledged]]/Table1[[#This Row],[goal]],2)</f>
        <v>1.0900000000000001</v>
      </c>
      <c r="Q1292" s="14">
        <f>IFERROR(Table1[[#This Row],[pledged]]/Table1[[#This Row],[backers_count]],0)</f>
        <v>44.186046511627907</v>
      </c>
      <c r="R1292" s="19">
        <f>(((J1292/60)/60)/24)+DATE(1970,1,1)</f>
        <v>42086.614942129629</v>
      </c>
      <c r="S1292" s="19">
        <f>(((I1292/60)/60)/24)+DATE(1970,1,1)</f>
        <v>42117.290972222225</v>
      </c>
    </row>
    <row r="1293" spans="1:19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1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8273</v>
      </c>
      <c r="O1293" t="s">
        <v>8274</v>
      </c>
      <c r="P1293" s="12">
        <f>ROUND(Table1[[#This Row],[pledged]]/Table1[[#This Row],[goal]],2)</f>
        <v>1.46</v>
      </c>
      <c r="Q1293" s="14">
        <f>IFERROR(Table1[[#This Row],[pledged]]/Table1[[#This Row],[backers_count]],0)</f>
        <v>104.07142857142857</v>
      </c>
      <c r="R1293" s="19">
        <f>(((J1293/60)/60)/24)+DATE(1970,1,1)</f>
        <v>42064.652673611112</v>
      </c>
      <c r="S1293" s="19">
        <f>(((I1293/60)/60)/24)+DATE(1970,1,1)</f>
        <v>42101.291666666672</v>
      </c>
    </row>
    <row r="1294" spans="1:19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1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8273</v>
      </c>
      <c r="O1294" t="s">
        <v>8274</v>
      </c>
      <c r="P1294" s="12">
        <f>ROUND(Table1[[#This Row],[pledged]]/Table1[[#This Row],[goal]],2)</f>
        <v>1.1000000000000001</v>
      </c>
      <c r="Q1294" s="14">
        <f>IFERROR(Table1[[#This Row],[pledged]]/Table1[[#This Row],[backers_count]],0)</f>
        <v>35.96153846153846</v>
      </c>
      <c r="R1294" s="19">
        <f>(((J1294/60)/60)/24)+DATE(1970,1,1)</f>
        <v>42256.764212962968</v>
      </c>
      <c r="S1294" s="19">
        <f>(((I1294/60)/60)/24)+DATE(1970,1,1)</f>
        <v>42283.957638888889</v>
      </c>
    </row>
    <row r="1295" spans="1:19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1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8273</v>
      </c>
      <c r="O1295" t="s">
        <v>8274</v>
      </c>
      <c r="P1295" s="12">
        <f>ROUND(Table1[[#This Row],[pledged]]/Table1[[#This Row],[goal]],2)</f>
        <v>1.02</v>
      </c>
      <c r="Q1295" s="14">
        <f>IFERROR(Table1[[#This Row],[pledged]]/Table1[[#This Row],[backers_count]],0)</f>
        <v>127.79166666666667</v>
      </c>
      <c r="R1295" s="19">
        <f>(((J1295/60)/60)/24)+DATE(1970,1,1)</f>
        <v>42292.701053240744</v>
      </c>
      <c r="S1295" s="19">
        <f>(((I1295/60)/60)/24)+DATE(1970,1,1)</f>
        <v>42322.742719907401</v>
      </c>
    </row>
    <row r="1296" spans="1:19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1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8273</v>
      </c>
      <c r="O1296" t="s">
        <v>8274</v>
      </c>
      <c r="P1296" s="12">
        <f>ROUND(Table1[[#This Row],[pledged]]/Table1[[#This Row],[goal]],2)</f>
        <v>1.22</v>
      </c>
      <c r="Q1296" s="14">
        <f>IFERROR(Table1[[#This Row],[pledged]]/Table1[[#This Row],[backers_count]],0)</f>
        <v>27.727272727272727</v>
      </c>
      <c r="R1296" s="19">
        <f>(((J1296/60)/60)/24)+DATE(1970,1,1)</f>
        <v>42278.453668981485</v>
      </c>
      <c r="S1296" s="19">
        <f>(((I1296/60)/60)/24)+DATE(1970,1,1)</f>
        <v>42296.458333333328</v>
      </c>
    </row>
    <row r="1297" spans="1:19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1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8273</v>
      </c>
      <c r="O1297" t="s">
        <v>8274</v>
      </c>
      <c r="P1297" s="12">
        <f>ROUND(Table1[[#This Row],[pledged]]/Table1[[#This Row],[goal]],2)</f>
        <v>1.02</v>
      </c>
      <c r="Q1297" s="14">
        <f>IFERROR(Table1[[#This Row],[pledged]]/Table1[[#This Row],[backers_count]],0)</f>
        <v>39.828125</v>
      </c>
      <c r="R1297" s="19">
        <f>(((J1297/60)/60)/24)+DATE(1970,1,1)</f>
        <v>42184.572881944448</v>
      </c>
      <c r="S1297" s="19">
        <f>(((I1297/60)/60)/24)+DATE(1970,1,1)</f>
        <v>42214.708333333328</v>
      </c>
    </row>
    <row r="1298" spans="1:19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1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8273</v>
      </c>
      <c r="O1298" t="s">
        <v>8274</v>
      </c>
      <c r="P1298" s="12">
        <f>ROUND(Table1[[#This Row],[pledged]]/Table1[[#This Row],[goal]],2)</f>
        <v>1.41</v>
      </c>
      <c r="Q1298" s="14">
        <f>IFERROR(Table1[[#This Row],[pledged]]/Table1[[#This Row],[backers_count]],0)</f>
        <v>52.173913043478258</v>
      </c>
      <c r="R1298" s="19">
        <f>(((J1298/60)/60)/24)+DATE(1970,1,1)</f>
        <v>42423.050613425927</v>
      </c>
      <c r="S1298" s="19">
        <f>(((I1298/60)/60)/24)+DATE(1970,1,1)</f>
        <v>42443.008946759262</v>
      </c>
    </row>
    <row r="1299" spans="1:19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1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8273</v>
      </c>
      <c r="O1299" t="s">
        <v>8274</v>
      </c>
      <c r="P1299" s="12">
        <f>ROUND(Table1[[#This Row],[pledged]]/Table1[[#This Row],[goal]],2)</f>
        <v>1.1000000000000001</v>
      </c>
      <c r="Q1299" s="14">
        <f>IFERROR(Table1[[#This Row],[pledged]]/Table1[[#This Row],[backers_count]],0)</f>
        <v>92.037815126050418</v>
      </c>
      <c r="R1299" s="19">
        <f>(((J1299/60)/60)/24)+DATE(1970,1,1)</f>
        <v>42461.747199074074</v>
      </c>
      <c r="S1299" s="19">
        <f>(((I1299/60)/60)/24)+DATE(1970,1,1)</f>
        <v>42491.747199074074</v>
      </c>
    </row>
    <row r="1300" spans="1:19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1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8273</v>
      </c>
      <c r="O1300" t="s">
        <v>8274</v>
      </c>
      <c r="P1300" s="12">
        <f>ROUND(Table1[[#This Row],[pledged]]/Table1[[#This Row],[goal]],2)</f>
        <v>1.05</v>
      </c>
      <c r="Q1300" s="14">
        <f>IFERROR(Table1[[#This Row],[pledged]]/Table1[[#This Row],[backers_count]],0)</f>
        <v>63.424242424242422</v>
      </c>
      <c r="R1300" s="19">
        <f>(((J1300/60)/60)/24)+DATE(1970,1,1)</f>
        <v>42458.680925925932</v>
      </c>
      <c r="S1300" s="19">
        <f>(((I1300/60)/60)/24)+DATE(1970,1,1)</f>
        <v>42488.680925925932</v>
      </c>
    </row>
    <row r="1301" spans="1:19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1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8273</v>
      </c>
      <c r="O1301" t="s">
        <v>8274</v>
      </c>
      <c r="P1301" s="12">
        <f>ROUND(Table1[[#This Row],[pledged]]/Table1[[#This Row],[goal]],2)</f>
        <v>1.24</v>
      </c>
      <c r="Q1301" s="14">
        <f>IFERROR(Table1[[#This Row],[pledged]]/Table1[[#This Row],[backers_count]],0)</f>
        <v>135.625</v>
      </c>
      <c r="R1301" s="19">
        <f>(((J1301/60)/60)/24)+DATE(1970,1,1)</f>
        <v>42169.814340277779</v>
      </c>
      <c r="S1301" s="19">
        <f>(((I1301/60)/60)/24)+DATE(1970,1,1)</f>
        <v>42199.814340277779</v>
      </c>
    </row>
    <row r="1302" spans="1:19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1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8273</v>
      </c>
      <c r="O1302" t="s">
        <v>8274</v>
      </c>
      <c r="P1302" s="12">
        <f>ROUND(Table1[[#This Row],[pledged]]/Table1[[#This Row],[goal]],2)</f>
        <v>1.35</v>
      </c>
      <c r="Q1302" s="14">
        <f>IFERROR(Table1[[#This Row],[pledged]]/Table1[[#This Row],[backers_count]],0)</f>
        <v>168.75</v>
      </c>
      <c r="R1302" s="19">
        <f>(((J1302/60)/60)/24)+DATE(1970,1,1)</f>
        <v>42483.675208333334</v>
      </c>
      <c r="S1302" s="19">
        <f>(((I1302/60)/60)/24)+DATE(1970,1,1)</f>
        <v>42522.789583333331</v>
      </c>
    </row>
    <row r="1303" spans="1:19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1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8273</v>
      </c>
      <c r="O1303" t="s">
        <v>8274</v>
      </c>
      <c r="P1303" s="12">
        <f>ROUND(Table1[[#This Row],[pledged]]/Table1[[#This Row],[goal]],2)</f>
        <v>1.03</v>
      </c>
      <c r="Q1303" s="14">
        <f>IFERROR(Table1[[#This Row],[pledged]]/Table1[[#This Row],[backers_count]],0)</f>
        <v>70.862068965517238</v>
      </c>
      <c r="R1303" s="19">
        <f>(((J1303/60)/60)/24)+DATE(1970,1,1)</f>
        <v>42195.749745370369</v>
      </c>
      <c r="S1303" s="19">
        <f>(((I1303/60)/60)/24)+DATE(1970,1,1)</f>
        <v>42206.125</v>
      </c>
    </row>
    <row r="1304" spans="1:19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1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8273</v>
      </c>
      <c r="O1304" t="s">
        <v>8274</v>
      </c>
      <c r="P1304" s="12">
        <f>ROUND(Table1[[#This Row],[pledged]]/Table1[[#This Row],[goal]],2)</f>
        <v>1</v>
      </c>
      <c r="Q1304" s="14">
        <f>IFERROR(Table1[[#This Row],[pledged]]/Table1[[#This Row],[backers_count]],0)</f>
        <v>50</v>
      </c>
      <c r="R1304" s="19">
        <f>(((J1304/60)/60)/24)+DATE(1970,1,1)</f>
        <v>42675.057997685188</v>
      </c>
      <c r="S1304" s="19">
        <f>(((I1304/60)/60)/24)+DATE(1970,1,1)</f>
        <v>42705.099664351852</v>
      </c>
    </row>
    <row r="1305" spans="1:19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1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8273</v>
      </c>
      <c r="O1305" t="s">
        <v>8274</v>
      </c>
      <c r="P1305" s="12">
        <f>ROUND(Table1[[#This Row],[pledged]]/Table1[[#This Row],[goal]],2)</f>
        <v>1.3</v>
      </c>
      <c r="Q1305" s="14">
        <f>IFERROR(Table1[[#This Row],[pledged]]/Table1[[#This Row],[backers_count]],0)</f>
        <v>42.214166666666671</v>
      </c>
      <c r="R1305" s="19">
        <f>(((J1305/60)/60)/24)+DATE(1970,1,1)</f>
        <v>42566.441203703704</v>
      </c>
      <c r="S1305" s="19">
        <f>(((I1305/60)/60)/24)+DATE(1970,1,1)</f>
        <v>42582.458333333328</v>
      </c>
    </row>
    <row r="1306" spans="1:19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1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8275</v>
      </c>
      <c r="O1306" t="s">
        <v>8277</v>
      </c>
      <c r="P1306" s="12">
        <f>ROUND(Table1[[#This Row],[pledged]]/Table1[[#This Row],[goal]],2)</f>
        <v>0.4</v>
      </c>
      <c r="Q1306" s="14">
        <f>IFERROR(Table1[[#This Row],[pledged]]/Table1[[#This Row],[backers_count]],0)</f>
        <v>152.41346153846155</v>
      </c>
      <c r="R1306" s="19">
        <f>(((J1306/60)/60)/24)+DATE(1970,1,1)</f>
        <v>42747.194502314815</v>
      </c>
      <c r="S1306" s="19">
        <f>(((I1306/60)/60)/24)+DATE(1970,1,1)</f>
        <v>42807.152835648143</v>
      </c>
    </row>
    <row r="1307" spans="1:19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1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8275</v>
      </c>
      <c r="O1307" t="s">
        <v>8277</v>
      </c>
      <c r="P1307" s="12">
        <f>ROUND(Table1[[#This Row],[pledged]]/Table1[[#This Row],[goal]],2)</f>
        <v>0.26</v>
      </c>
      <c r="Q1307" s="14">
        <f>IFERROR(Table1[[#This Row],[pledged]]/Table1[[#This Row],[backers_count]],0)</f>
        <v>90.616279069767444</v>
      </c>
      <c r="R1307" s="19">
        <f>(((J1307/60)/60)/24)+DATE(1970,1,1)</f>
        <v>42543.665601851855</v>
      </c>
      <c r="S1307" s="19">
        <f>(((I1307/60)/60)/24)+DATE(1970,1,1)</f>
        <v>42572.729166666672</v>
      </c>
    </row>
    <row r="1308" spans="1:19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1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8275</v>
      </c>
      <c r="O1308" t="s">
        <v>8277</v>
      </c>
      <c r="P1308" s="12">
        <f>ROUND(Table1[[#This Row],[pledged]]/Table1[[#This Row],[goal]],2)</f>
        <v>0.65</v>
      </c>
      <c r="Q1308" s="14">
        <f>IFERROR(Table1[[#This Row],[pledged]]/Table1[[#This Row],[backers_count]],0)</f>
        <v>201.60393258426967</v>
      </c>
      <c r="R1308" s="19">
        <f>(((J1308/60)/60)/24)+DATE(1970,1,1)</f>
        <v>41947.457569444443</v>
      </c>
      <c r="S1308" s="19">
        <f>(((I1308/60)/60)/24)+DATE(1970,1,1)</f>
        <v>41977.457569444443</v>
      </c>
    </row>
    <row r="1309" spans="1:19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1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8275</v>
      </c>
      <c r="O1309" t="s">
        <v>8277</v>
      </c>
      <c r="P1309" s="12">
        <f>ROUND(Table1[[#This Row],[pledged]]/Table1[[#This Row],[goal]],2)</f>
        <v>0.12</v>
      </c>
      <c r="Q1309" s="14">
        <f>IFERROR(Table1[[#This Row],[pledged]]/Table1[[#This Row],[backers_count]],0)</f>
        <v>127.93333333333334</v>
      </c>
      <c r="R1309" s="19">
        <f>(((J1309/60)/60)/24)+DATE(1970,1,1)</f>
        <v>42387.503229166665</v>
      </c>
      <c r="S1309" s="19">
        <f>(((I1309/60)/60)/24)+DATE(1970,1,1)</f>
        <v>42417.503229166665</v>
      </c>
    </row>
    <row r="1310" spans="1:19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1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8275</v>
      </c>
      <c r="O1310" t="s">
        <v>8277</v>
      </c>
      <c r="P1310" s="12">
        <f>ROUND(Table1[[#This Row],[pledged]]/Table1[[#This Row],[goal]],2)</f>
        <v>0.11</v>
      </c>
      <c r="Q1310" s="14">
        <f>IFERROR(Table1[[#This Row],[pledged]]/Table1[[#This Row],[backers_count]],0)</f>
        <v>29.894736842105264</v>
      </c>
      <c r="R1310" s="19">
        <f>(((J1310/60)/60)/24)+DATE(1970,1,1)</f>
        <v>42611.613564814819</v>
      </c>
      <c r="S1310" s="19">
        <f>(((I1310/60)/60)/24)+DATE(1970,1,1)</f>
        <v>42651.613564814819</v>
      </c>
    </row>
    <row r="1311" spans="1:19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1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8275</v>
      </c>
      <c r="O1311" t="s">
        <v>8277</v>
      </c>
      <c r="P1311" s="12">
        <f>ROUND(Table1[[#This Row],[pledged]]/Table1[[#This Row],[goal]],2)</f>
        <v>1.1200000000000001</v>
      </c>
      <c r="Q1311" s="14">
        <f>IFERROR(Table1[[#This Row],[pledged]]/Table1[[#This Row],[backers_count]],0)</f>
        <v>367.97142857142859</v>
      </c>
      <c r="R1311" s="19">
        <f>(((J1311/60)/60)/24)+DATE(1970,1,1)</f>
        <v>42257.882731481484</v>
      </c>
      <c r="S1311" s="19">
        <f>(((I1311/60)/60)/24)+DATE(1970,1,1)</f>
        <v>42292.882731481484</v>
      </c>
    </row>
    <row r="1312" spans="1:19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1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8275</v>
      </c>
      <c r="O1312" t="s">
        <v>8277</v>
      </c>
      <c r="P1312" s="12">
        <f>ROUND(Table1[[#This Row],[pledged]]/Table1[[#This Row],[goal]],2)</f>
        <v>0.16</v>
      </c>
      <c r="Q1312" s="14">
        <f>IFERROR(Table1[[#This Row],[pledged]]/Table1[[#This Row],[backers_count]],0)</f>
        <v>129.16666666666666</v>
      </c>
      <c r="R1312" s="19">
        <f>(((J1312/60)/60)/24)+DATE(1970,1,1)</f>
        <v>42556.667245370365</v>
      </c>
      <c r="S1312" s="19">
        <f>(((I1312/60)/60)/24)+DATE(1970,1,1)</f>
        <v>42601.667245370365</v>
      </c>
    </row>
    <row r="1313" spans="1:19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1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8275</v>
      </c>
      <c r="O1313" t="s">
        <v>8277</v>
      </c>
      <c r="P1313" s="12">
        <f>ROUND(Table1[[#This Row],[pledged]]/Table1[[#This Row],[goal]],2)</f>
        <v>0.32</v>
      </c>
      <c r="Q1313" s="14">
        <f>IFERROR(Table1[[#This Row],[pledged]]/Table1[[#This Row],[backers_count]],0)</f>
        <v>800.7</v>
      </c>
      <c r="R1313" s="19">
        <f>(((J1313/60)/60)/24)+DATE(1970,1,1)</f>
        <v>42669.802303240736</v>
      </c>
      <c r="S1313" s="19">
        <f>(((I1313/60)/60)/24)+DATE(1970,1,1)</f>
        <v>42704.843969907408</v>
      </c>
    </row>
    <row r="1314" spans="1:19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8275</v>
      </c>
      <c r="O1314" t="s">
        <v>8277</v>
      </c>
      <c r="P1314" s="12">
        <f>ROUND(Table1[[#This Row],[pledged]]/Table1[[#This Row],[goal]],2)</f>
        <v>0.01</v>
      </c>
      <c r="Q1314" s="14">
        <f>IFERROR(Table1[[#This Row],[pledged]]/Table1[[#This Row],[backers_count]],0)</f>
        <v>28</v>
      </c>
      <c r="R1314" s="19">
        <f>(((J1314/60)/60)/24)+DATE(1970,1,1)</f>
        <v>42082.702800925923</v>
      </c>
      <c r="S1314" s="19">
        <f>(((I1314/60)/60)/24)+DATE(1970,1,1)</f>
        <v>42112.702800925923</v>
      </c>
    </row>
    <row r="1315" spans="1:19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1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8275</v>
      </c>
      <c r="O1315" t="s">
        <v>8277</v>
      </c>
      <c r="P1315" s="12">
        <f>ROUND(Table1[[#This Row],[pledged]]/Table1[[#This Row],[goal]],2)</f>
        <v>0.31</v>
      </c>
      <c r="Q1315" s="14">
        <f>IFERROR(Table1[[#This Row],[pledged]]/Table1[[#This Row],[backers_count]],0)</f>
        <v>102.01639344262296</v>
      </c>
      <c r="R1315" s="19">
        <f>(((J1315/60)/60)/24)+DATE(1970,1,1)</f>
        <v>42402.709652777776</v>
      </c>
      <c r="S1315" s="19">
        <f>(((I1315/60)/60)/24)+DATE(1970,1,1)</f>
        <v>42432.709652777776</v>
      </c>
    </row>
    <row r="1316" spans="1:19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1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8275</v>
      </c>
      <c r="O1316" t="s">
        <v>8277</v>
      </c>
      <c r="P1316" s="12">
        <f>ROUND(Table1[[#This Row],[pledged]]/Table1[[#This Row],[goal]],2)</f>
        <v>0.01</v>
      </c>
      <c r="Q1316" s="14">
        <f>IFERROR(Table1[[#This Row],[pledged]]/Table1[[#This Row],[backers_count]],0)</f>
        <v>184.36363636363637</v>
      </c>
      <c r="R1316" s="19">
        <f>(((J1316/60)/60)/24)+DATE(1970,1,1)</f>
        <v>42604.669675925921</v>
      </c>
      <c r="S1316" s="19">
        <f>(((I1316/60)/60)/24)+DATE(1970,1,1)</f>
        <v>42664.669675925921</v>
      </c>
    </row>
    <row r="1317" spans="1:19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1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8275</v>
      </c>
      <c r="O1317" t="s">
        <v>8277</v>
      </c>
      <c r="P1317" s="12">
        <f>ROUND(Table1[[#This Row],[pledged]]/Table1[[#This Row],[goal]],2)</f>
        <v>0.4</v>
      </c>
      <c r="Q1317" s="14">
        <f>IFERROR(Table1[[#This Row],[pledged]]/Table1[[#This Row],[backers_count]],0)</f>
        <v>162.91935483870967</v>
      </c>
      <c r="R1317" s="19">
        <f>(((J1317/60)/60)/24)+DATE(1970,1,1)</f>
        <v>42278.498240740737</v>
      </c>
      <c r="S1317" s="19">
        <f>(((I1317/60)/60)/24)+DATE(1970,1,1)</f>
        <v>42314.041666666672</v>
      </c>
    </row>
    <row r="1318" spans="1:19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1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8275</v>
      </c>
      <c r="O1318" t="s">
        <v>8277</v>
      </c>
      <c r="P1318" s="12">
        <f>ROUND(Table1[[#This Row],[pledged]]/Table1[[#This Row],[goal]],2)</f>
        <v>0</v>
      </c>
      <c r="Q1318" s="14">
        <f>IFERROR(Table1[[#This Row],[pledged]]/Table1[[#This Row],[backers_count]],0)</f>
        <v>1</v>
      </c>
      <c r="R1318" s="19">
        <f>(((J1318/60)/60)/24)+DATE(1970,1,1)</f>
        <v>42393.961909722217</v>
      </c>
      <c r="S1318" s="19">
        <f>(((I1318/60)/60)/24)+DATE(1970,1,1)</f>
        <v>42428.961909722217</v>
      </c>
    </row>
    <row r="1319" spans="1:19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1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8275</v>
      </c>
      <c r="O1319" t="s">
        <v>8277</v>
      </c>
      <c r="P1319" s="12">
        <f>ROUND(Table1[[#This Row],[pledged]]/Table1[[#This Row],[goal]],2)</f>
        <v>0.06</v>
      </c>
      <c r="Q1319" s="14">
        <f>IFERROR(Table1[[#This Row],[pledged]]/Table1[[#This Row],[backers_count]],0)</f>
        <v>603.52631578947364</v>
      </c>
      <c r="R1319" s="19">
        <f>(((J1319/60)/60)/24)+DATE(1970,1,1)</f>
        <v>42520.235486111109</v>
      </c>
      <c r="S1319" s="19">
        <f>(((I1319/60)/60)/24)+DATE(1970,1,1)</f>
        <v>42572.583333333328</v>
      </c>
    </row>
    <row r="1320" spans="1:19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1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8275</v>
      </c>
      <c r="O1320" t="s">
        <v>8277</v>
      </c>
      <c r="P1320" s="12">
        <f>ROUND(Table1[[#This Row],[pledged]]/Table1[[#This Row],[goal]],2)</f>
        <v>0.15</v>
      </c>
      <c r="Q1320" s="14">
        <f>IFERROR(Table1[[#This Row],[pledged]]/Table1[[#This Row],[backers_count]],0)</f>
        <v>45.407407407407405</v>
      </c>
      <c r="R1320" s="19">
        <f>(((J1320/60)/60)/24)+DATE(1970,1,1)</f>
        <v>41985.043657407412</v>
      </c>
      <c r="S1320" s="19">
        <f>(((I1320/60)/60)/24)+DATE(1970,1,1)</f>
        <v>42015.043657407412</v>
      </c>
    </row>
    <row r="1321" spans="1:19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1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8275</v>
      </c>
      <c r="O1321" t="s">
        <v>8277</v>
      </c>
      <c r="P1321" s="12">
        <f>ROUND(Table1[[#This Row],[pledged]]/Table1[[#This Row],[goal]],2)</f>
        <v>0.15</v>
      </c>
      <c r="Q1321" s="14">
        <f>IFERROR(Table1[[#This Row],[pledged]]/Table1[[#This Row],[backers_count]],0)</f>
        <v>97.333333333333329</v>
      </c>
      <c r="R1321" s="19">
        <f>(((J1321/60)/60)/24)+DATE(1970,1,1)</f>
        <v>41816.812094907407</v>
      </c>
      <c r="S1321" s="19">
        <f>(((I1321/60)/60)/24)+DATE(1970,1,1)</f>
        <v>41831.666666666664</v>
      </c>
    </row>
    <row r="1322" spans="1:19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1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8275</v>
      </c>
      <c r="O1322" t="s">
        <v>8277</v>
      </c>
      <c r="P1322" s="12">
        <f>ROUND(Table1[[#This Row],[pledged]]/Table1[[#This Row],[goal]],2)</f>
        <v>0.01</v>
      </c>
      <c r="Q1322" s="14">
        <f>IFERROR(Table1[[#This Row],[pledged]]/Table1[[#This Row],[backers_count]],0)</f>
        <v>167.66666666666666</v>
      </c>
      <c r="R1322" s="19">
        <f>(((J1322/60)/60)/24)+DATE(1970,1,1)</f>
        <v>42705.690347222218</v>
      </c>
      <c r="S1322" s="19">
        <f>(((I1322/60)/60)/24)+DATE(1970,1,1)</f>
        <v>42734.958333333328</v>
      </c>
    </row>
    <row r="1323" spans="1:19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1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8275</v>
      </c>
      <c r="O1323" t="s">
        <v>8277</v>
      </c>
      <c r="P1323" s="12">
        <f>ROUND(Table1[[#This Row],[pledged]]/Table1[[#This Row],[goal]],2)</f>
        <v>0.01</v>
      </c>
      <c r="Q1323" s="14">
        <f>IFERROR(Table1[[#This Row],[pledged]]/Table1[[#This Row],[backers_count]],0)</f>
        <v>859.85714285714289</v>
      </c>
      <c r="R1323" s="19">
        <f>(((J1323/60)/60)/24)+DATE(1970,1,1)</f>
        <v>42697.74927083333</v>
      </c>
      <c r="S1323" s="19">
        <f>(((I1323/60)/60)/24)+DATE(1970,1,1)</f>
        <v>42727.74927083333</v>
      </c>
    </row>
    <row r="1324" spans="1:19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1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8275</v>
      </c>
      <c r="O1324" t="s">
        <v>8277</v>
      </c>
      <c r="P1324" s="12">
        <f>ROUND(Table1[[#This Row],[pledged]]/Table1[[#This Row],[goal]],2)</f>
        <v>0</v>
      </c>
      <c r="Q1324" s="14">
        <f>IFERROR(Table1[[#This Row],[pledged]]/Table1[[#This Row],[backers_count]],0)</f>
        <v>26.5</v>
      </c>
      <c r="R1324" s="19">
        <f>(((J1324/60)/60)/24)+DATE(1970,1,1)</f>
        <v>42115.656539351854</v>
      </c>
      <c r="S1324" s="19">
        <f>(((I1324/60)/60)/24)+DATE(1970,1,1)</f>
        <v>42145.656539351854</v>
      </c>
    </row>
    <row r="1325" spans="1:19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1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8275</v>
      </c>
      <c r="O1325" t="s">
        <v>8277</v>
      </c>
      <c r="P1325" s="12">
        <f>ROUND(Table1[[#This Row],[pledged]]/Table1[[#This Row],[goal]],2)</f>
        <v>0.09</v>
      </c>
      <c r="Q1325" s="14">
        <f>IFERROR(Table1[[#This Row],[pledged]]/Table1[[#This Row],[backers_count]],0)</f>
        <v>30.272727272727273</v>
      </c>
      <c r="R1325" s="19">
        <f>(((J1325/60)/60)/24)+DATE(1970,1,1)</f>
        <v>42451.698449074072</v>
      </c>
      <c r="S1325" s="19">
        <f>(((I1325/60)/60)/24)+DATE(1970,1,1)</f>
        <v>42486.288194444445</v>
      </c>
    </row>
    <row r="1326" spans="1:19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1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8275</v>
      </c>
      <c r="O1326" t="s">
        <v>8277</v>
      </c>
      <c r="P1326" s="12">
        <f>ROUND(Table1[[#This Row],[pledged]]/Table1[[#This Row],[goal]],2)</f>
        <v>0.1</v>
      </c>
      <c r="Q1326" s="14">
        <f>IFERROR(Table1[[#This Row],[pledged]]/Table1[[#This Row],[backers_count]],0)</f>
        <v>54.666666666666664</v>
      </c>
      <c r="R1326" s="19">
        <f>(((J1326/60)/60)/24)+DATE(1970,1,1)</f>
        <v>42626.633703703701</v>
      </c>
      <c r="S1326" s="19">
        <f>(((I1326/60)/60)/24)+DATE(1970,1,1)</f>
        <v>42656.633703703701</v>
      </c>
    </row>
    <row r="1327" spans="1:19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1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8275</v>
      </c>
      <c r="O1327" t="s">
        <v>8277</v>
      </c>
      <c r="P1327" s="12">
        <f>ROUND(Table1[[#This Row],[pledged]]/Table1[[#This Row],[goal]],2)</f>
        <v>0.02</v>
      </c>
      <c r="Q1327" s="14">
        <f>IFERROR(Table1[[#This Row],[pledged]]/Table1[[#This Row],[backers_count]],0)</f>
        <v>60.75</v>
      </c>
      <c r="R1327" s="19">
        <f>(((J1327/60)/60)/24)+DATE(1970,1,1)</f>
        <v>42704.086053240739</v>
      </c>
      <c r="S1327" s="19">
        <f>(((I1327/60)/60)/24)+DATE(1970,1,1)</f>
        <v>42734.086053240739</v>
      </c>
    </row>
    <row r="1328" spans="1:19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1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8275</v>
      </c>
      <c r="O1328" t="s">
        <v>8277</v>
      </c>
      <c r="P1328" s="12">
        <f>ROUND(Table1[[#This Row],[pledged]]/Table1[[#This Row],[goal]],2)</f>
        <v>0.01</v>
      </c>
      <c r="Q1328" s="14">
        <f>IFERROR(Table1[[#This Row],[pledged]]/Table1[[#This Row],[backers_count]],0)</f>
        <v>102.72727272727273</v>
      </c>
      <c r="R1328" s="19">
        <f>(((J1328/60)/60)/24)+DATE(1970,1,1)</f>
        <v>41974.791990740734</v>
      </c>
      <c r="S1328" s="19">
        <f>(((I1328/60)/60)/24)+DATE(1970,1,1)</f>
        <v>42019.791990740734</v>
      </c>
    </row>
    <row r="1329" spans="1:19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1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8275</v>
      </c>
      <c r="O1329" t="s">
        <v>8277</v>
      </c>
      <c r="P1329" s="12">
        <f>ROUND(Table1[[#This Row],[pledged]]/Table1[[#This Row],[goal]],2)</f>
        <v>0.04</v>
      </c>
      <c r="Q1329" s="14">
        <f>IFERROR(Table1[[#This Row],[pledged]]/Table1[[#This Row],[backers_count]],0)</f>
        <v>41.585365853658537</v>
      </c>
      <c r="R1329" s="19">
        <f>(((J1329/60)/60)/24)+DATE(1970,1,1)</f>
        <v>42123.678645833337</v>
      </c>
      <c r="S1329" s="19">
        <f>(((I1329/60)/60)/24)+DATE(1970,1,1)</f>
        <v>42153.678645833337</v>
      </c>
    </row>
    <row r="1330" spans="1:19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1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8275</v>
      </c>
      <c r="O1330" t="s">
        <v>8277</v>
      </c>
      <c r="P1330" s="12">
        <f>ROUND(Table1[[#This Row],[pledged]]/Table1[[#This Row],[goal]],2)</f>
        <v>0.02</v>
      </c>
      <c r="Q1330" s="14">
        <f>IFERROR(Table1[[#This Row],[pledged]]/Table1[[#This Row],[backers_count]],0)</f>
        <v>116.53333333333333</v>
      </c>
      <c r="R1330" s="19">
        <f>(((J1330/60)/60)/24)+DATE(1970,1,1)</f>
        <v>42612.642754629633</v>
      </c>
      <c r="S1330" s="19">
        <f>(((I1330/60)/60)/24)+DATE(1970,1,1)</f>
        <v>42657.642754629633</v>
      </c>
    </row>
    <row r="1331" spans="1:19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1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8275</v>
      </c>
      <c r="O1331" t="s">
        <v>8277</v>
      </c>
      <c r="P1331" s="12">
        <f>ROUND(Table1[[#This Row],[pledged]]/Table1[[#This Row],[goal]],2)</f>
        <v>0.01</v>
      </c>
      <c r="Q1331" s="14">
        <f>IFERROR(Table1[[#This Row],[pledged]]/Table1[[#This Row],[backers_count]],0)</f>
        <v>45.333333333333336</v>
      </c>
      <c r="R1331" s="19">
        <f>(((J1331/60)/60)/24)+DATE(1970,1,1)</f>
        <v>41935.221585648149</v>
      </c>
      <c r="S1331" s="19">
        <f>(((I1331/60)/60)/24)+DATE(1970,1,1)</f>
        <v>41975.263252314813</v>
      </c>
    </row>
    <row r="1332" spans="1:19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1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8275</v>
      </c>
      <c r="O1332" t="s">
        <v>8277</v>
      </c>
      <c r="P1332" s="12">
        <f>ROUND(Table1[[#This Row],[pledged]]/Table1[[#This Row],[goal]],2)</f>
        <v>0.22</v>
      </c>
      <c r="Q1332" s="14">
        <f>IFERROR(Table1[[#This Row],[pledged]]/Table1[[#This Row],[backers_count]],0)</f>
        <v>157.46</v>
      </c>
      <c r="R1332" s="19">
        <f>(((J1332/60)/60)/24)+DATE(1970,1,1)</f>
        <v>42522.276724537034</v>
      </c>
      <c r="S1332" s="19">
        <f>(((I1332/60)/60)/24)+DATE(1970,1,1)</f>
        <v>42553.166666666672</v>
      </c>
    </row>
    <row r="1333" spans="1:19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1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8275</v>
      </c>
      <c r="O1333" t="s">
        <v>8277</v>
      </c>
      <c r="P1333" s="12">
        <f>ROUND(Table1[[#This Row],[pledged]]/Table1[[#This Row],[goal]],2)</f>
        <v>0.01</v>
      </c>
      <c r="Q1333" s="14">
        <f>IFERROR(Table1[[#This Row],[pledged]]/Table1[[#This Row],[backers_count]],0)</f>
        <v>100.5</v>
      </c>
      <c r="R1333" s="19">
        <f>(((J1333/60)/60)/24)+DATE(1970,1,1)</f>
        <v>42569.50409722222</v>
      </c>
      <c r="S1333" s="19">
        <f>(((I1333/60)/60)/24)+DATE(1970,1,1)</f>
        <v>42599.50409722222</v>
      </c>
    </row>
    <row r="1334" spans="1:19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1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8275</v>
      </c>
      <c r="O1334" t="s">
        <v>8277</v>
      </c>
      <c r="P1334" s="12">
        <f>ROUND(Table1[[#This Row],[pledged]]/Table1[[#This Row],[goal]],2)</f>
        <v>0</v>
      </c>
      <c r="Q1334" s="14">
        <f>IFERROR(Table1[[#This Row],[pledged]]/Table1[[#This Row],[backers_count]],0)</f>
        <v>0</v>
      </c>
      <c r="R1334" s="19">
        <f>(((J1334/60)/60)/24)+DATE(1970,1,1)</f>
        <v>42732.060277777782</v>
      </c>
      <c r="S1334" s="19">
        <f>(((I1334/60)/60)/24)+DATE(1970,1,1)</f>
        <v>42762.060277777782</v>
      </c>
    </row>
    <row r="1335" spans="1:19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1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8275</v>
      </c>
      <c r="O1335" t="s">
        <v>8277</v>
      </c>
      <c r="P1335" s="12">
        <f>ROUND(Table1[[#This Row],[pledged]]/Table1[[#This Row],[goal]],2)</f>
        <v>0</v>
      </c>
      <c r="Q1335" s="14">
        <f>IFERROR(Table1[[#This Row],[pledged]]/Table1[[#This Row],[backers_count]],0)</f>
        <v>0</v>
      </c>
      <c r="R1335" s="19">
        <f>(((J1335/60)/60)/24)+DATE(1970,1,1)</f>
        <v>41806.106770833336</v>
      </c>
      <c r="S1335" s="19">
        <f>(((I1335/60)/60)/24)+DATE(1970,1,1)</f>
        <v>41836.106770833336</v>
      </c>
    </row>
    <row r="1336" spans="1:19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1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8275</v>
      </c>
      <c r="O1336" t="s">
        <v>8277</v>
      </c>
      <c r="P1336" s="12">
        <f>ROUND(Table1[[#This Row],[pledged]]/Table1[[#This Row],[goal]],2)</f>
        <v>0.11</v>
      </c>
      <c r="Q1336" s="14">
        <f>IFERROR(Table1[[#This Row],[pledged]]/Table1[[#This Row],[backers_count]],0)</f>
        <v>51.822463768115945</v>
      </c>
      <c r="R1336" s="19">
        <f>(((J1336/60)/60)/24)+DATE(1970,1,1)</f>
        <v>42410.774155092593</v>
      </c>
      <c r="S1336" s="19">
        <f>(((I1336/60)/60)/24)+DATE(1970,1,1)</f>
        <v>42440.774155092593</v>
      </c>
    </row>
    <row r="1337" spans="1:19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1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8275</v>
      </c>
      <c r="O1337" t="s">
        <v>8277</v>
      </c>
      <c r="P1337" s="12">
        <f>ROUND(Table1[[#This Row],[pledged]]/Table1[[#This Row],[goal]],2)</f>
        <v>0.2</v>
      </c>
      <c r="Q1337" s="14">
        <f>IFERROR(Table1[[#This Row],[pledged]]/Table1[[#This Row],[backers_count]],0)</f>
        <v>308.75</v>
      </c>
      <c r="R1337" s="19">
        <f>(((J1337/60)/60)/24)+DATE(1970,1,1)</f>
        <v>42313.936365740738</v>
      </c>
      <c r="S1337" s="19">
        <f>(((I1337/60)/60)/24)+DATE(1970,1,1)</f>
        <v>42343.936365740738</v>
      </c>
    </row>
    <row r="1338" spans="1:19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1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8275</v>
      </c>
      <c r="O1338" t="s">
        <v>8277</v>
      </c>
      <c r="P1338" s="12">
        <f>ROUND(Table1[[#This Row],[pledged]]/Table1[[#This Row],[goal]],2)</f>
        <v>0.85</v>
      </c>
      <c r="Q1338" s="14">
        <f>IFERROR(Table1[[#This Row],[pledged]]/Table1[[#This Row],[backers_count]],0)</f>
        <v>379.22767857142856</v>
      </c>
      <c r="R1338" s="19">
        <f>(((J1338/60)/60)/24)+DATE(1970,1,1)</f>
        <v>41955.863750000004</v>
      </c>
      <c r="S1338" s="19">
        <f>(((I1338/60)/60)/24)+DATE(1970,1,1)</f>
        <v>41990.863750000004</v>
      </c>
    </row>
    <row r="1339" spans="1:19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1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8275</v>
      </c>
      <c r="O1339" t="s">
        <v>8277</v>
      </c>
      <c r="P1339" s="12">
        <f>ROUND(Table1[[#This Row],[pledged]]/Table1[[#This Row],[goal]],2)</f>
        <v>0.49</v>
      </c>
      <c r="Q1339" s="14">
        <f>IFERROR(Table1[[#This Row],[pledged]]/Table1[[#This Row],[backers_count]],0)</f>
        <v>176.36428571428573</v>
      </c>
      <c r="R1339" s="19">
        <f>(((J1339/60)/60)/24)+DATE(1970,1,1)</f>
        <v>42767.577303240745</v>
      </c>
      <c r="S1339" s="19">
        <f>(((I1339/60)/60)/24)+DATE(1970,1,1)</f>
        <v>42797.577303240745</v>
      </c>
    </row>
    <row r="1340" spans="1:19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1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8275</v>
      </c>
      <c r="O1340" t="s">
        <v>8277</v>
      </c>
      <c r="P1340" s="12">
        <f>ROUND(Table1[[#This Row],[pledged]]/Table1[[#This Row],[goal]],2)</f>
        <v>0.03</v>
      </c>
      <c r="Q1340" s="14">
        <f>IFERROR(Table1[[#This Row],[pledged]]/Table1[[#This Row],[backers_count]],0)</f>
        <v>66.066666666666663</v>
      </c>
      <c r="R1340" s="19">
        <f>(((J1340/60)/60)/24)+DATE(1970,1,1)</f>
        <v>42188.803622685184</v>
      </c>
      <c r="S1340" s="19">
        <f>(((I1340/60)/60)/24)+DATE(1970,1,1)</f>
        <v>42218.803622685184</v>
      </c>
    </row>
    <row r="1341" spans="1:19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1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8275</v>
      </c>
      <c r="O1341" t="s">
        <v>8277</v>
      </c>
      <c r="P1341" s="12">
        <f>ROUND(Table1[[#This Row],[pledged]]/Table1[[#This Row],[goal]],2)</f>
        <v>7.0000000000000007E-2</v>
      </c>
      <c r="Q1341" s="14">
        <f>IFERROR(Table1[[#This Row],[pledged]]/Table1[[#This Row],[backers_count]],0)</f>
        <v>89.648648648648646</v>
      </c>
      <c r="R1341" s="19">
        <f>(((J1341/60)/60)/24)+DATE(1970,1,1)</f>
        <v>41936.647164351853</v>
      </c>
      <c r="S1341" s="19">
        <f>(((I1341/60)/60)/24)+DATE(1970,1,1)</f>
        <v>41981.688831018517</v>
      </c>
    </row>
    <row r="1342" spans="1:19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1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8275</v>
      </c>
      <c r="O1342" t="s">
        <v>8277</v>
      </c>
      <c r="P1342" s="12">
        <f>ROUND(Table1[[#This Row],[pledged]]/Table1[[#This Row],[goal]],2)</f>
        <v>0</v>
      </c>
      <c r="Q1342" s="14">
        <f>IFERROR(Table1[[#This Row],[pledged]]/Table1[[#This Row],[backers_count]],0)</f>
        <v>0</v>
      </c>
      <c r="R1342" s="19">
        <f>(((J1342/60)/60)/24)+DATE(1970,1,1)</f>
        <v>41836.595520833333</v>
      </c>
      <c r="S1342" s="19">
        <f>(((I1342/60)/60)/24)+DATE(1970,1,1)</f>
        <v>41866.595520833333</v>
      </c>
    </row>
    <row r="1343" spans="1:19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1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8275</v>
      </c>
      <c r="O1343" t="s">
        <v>8277</v>
      </c>
      <c r="P1343" s="12">
        <f>ROUND(Table1[[#This Row],[pledged]]/Table1[[#This Row],[goal]],2)</f>
        <v>0.7</v>
      </c>
      <c r="Q1343" s="14">
        <f>IFERROR(Table1[[#This Row],[pledged]]/Table1[[#This Row],[backers_count]],0)</f>
        <v>382.39130434782606</v>
      </c>
      <c r="R1343" s="19">
        <f>(((J1343/60)/60)/24)+DATE(1970,1,1)</f>
        <v>42612.624039351853</v>
      </c>
      <c r="S1343" s="19">
        <f>(((I1343/60)/60)/24)+DATE(1970,1,1)</f>
        <v>42644.624039351853</v>
      </c>
    </row>
    <row r="1344" spans="1:19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1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8275</v>
      </c>
      <c r="O1344" t="s">
        <v>8277</v>
      </c>
      <c r="P1344" s="12">
        <f>ROUND(Table1[[#This Row],[pledged]]/Table1[[#This Row],[goal]],2)</f>
        <v>0</v>
      </c>
      <c r="Q1344" s="14">
        <f>IFERROR(Table1[[#This Row],[pledged]]/Table1[[#This Row],[backers_count]],0)</f>
        <v>100</v>
      </c>
      <c r="R1344" s="19">
        <f>(((J1344/60)/60)/24)+DATE(1970,1,1)</f>
        <v>42172.816423611104</v>
      </c>
      <c r="S1344" s="19">
        <f>(((I1344/60)/60)/24)+DATE(1970,1,1)</f>
        <v>42202.816423611104</v>
      </c>
    </row>
    <row r="1345" spans="1:19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1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8275</v>
      </c>
      <c r="O1345" t="s">
        <v>8277</v>
      </c>
      <c r="P1345" s="12">
        <f>ROUND(Table1[[#This Row],[pledged]]/Table1[[#This Row],[goal]],2)</f>
        <v>1.02</v>
      </c>
      <c r="Q1345" s="14">
        <f>IFERROR(Table1[[#This Row],[pledged]]/Table1[[#This Row],[backers_count]],0)</f>
        <v>158.35603715170279</v>
      </c>
      <c r="R1345" s="19">
        <f>(((J1345/60)/60)/24)+DATE(1970,1,1)</f>
        <v>42542.526423611111</v>
      </c>
      <c r="S1345" s="19">
        <f>(((I1345/60)/60)/24)+DATE(1970,1,1)</f>
        <v>42601.165972222225</v>
      </c>
    </row>
    <row r="1346" spans="1:19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1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8278</v>
      </c>
      <c r="O1346" t="s">
        <v>8279</v>
      </c>
      <c r="P1346" s="12">
        <f>ROUND(Table1[[#This Row],[pledged]]/Table1[[#This Row],[goal]],2)</f>
        <v>3.78</v>
      </c>
      <c r="Q1346" s="14">
        <f>IFERROR(Table1[[#This Row],[pledged]]/Table1[[#This Row],[backers_count]],0)</f>
        <v>40.762589928057551</v>
      </c>
      <c r="R1346" s="19">
        <f>(((J1346/60)/60)/24)+DATE(1970,1,1)</f>
        <v>42522.789803240739</v>
      </c>
      <c r="S1346" s="19">
        <f>(((I1346/60)/60)/24)+DATE(1970,1,1)</f>
        <v>42551.789803240739</v>
      </c>
    </row>
    <row r="1347" spans="1:19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1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8278</v>
      </c>
      <c r="O1347" t="s">
        <v>8279</v>
      </c>
      <c r="P1347" s="12">
        <f>ROUND(Table1[[#This Row],[pledged]]/Table1[[#This Row],[goal]],2)</f>
        <v>1.25</v>
      </c>
      <c r="Q1347" s="14">
        <f>IFERROR(Table1[[#This Row],[pledged]]/Table1[[#This Row],[backers_count]],0)</f>
        <v>53.571428571428569</v>
      </c>
      <c r="R1347" s="19">
        <f>(((J1347/60)/60)/24)+DATE(1970,1,1)</f>
        <v>41799.814340277779</v>
      </c>
      <c r="S1347" s="19">
        <f>(((I1347/60)/60)/24)+DATE(1970,1,1)</f>
        <v>41834.814340277779</v>
      </c>
    </row>
    <row r="1348" spans="1:19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1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8278</v>
      </c>
      <c r="O1348" t="s">
        <v>8279</v>
      </c>
      <c r="P1348" s="12">
        <f>ROUND(Table1[[#This Row],[pledged]]/Table1[[#This Row],[goal]],2)</f>
        <v>1.47</v>
      </c>
      <c r="Q1348" s="14">
        <f>IFERROR(Table1[[#This Row],[pledged]]/Table1[[#This Row],[backers_count]],0)</f>
        <v>48.449664429530202</v>
      </c>
      <c r="R1348" s="19">
        <f>(((J1348/60)/60)/24)+DATE(1970,1,1)</f>
        <v>41422.075821759259</v>
      </c>
      <c r="S1348" s="19">
        <f>(((I1348/60)/60)/24)+DATE(1970,1,1)</f>
        <v>41452.075821759259</v>
      </c>
    </row>
    <row r="1349" spans="1:19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1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8278</v>
      </c>
      <c r="O1349" t="s">
        <v>8279</v>
      </c>
      <c r="P1349" s="12">
        <f>ROUND(Table1[[#This Row],[pledged]]/Table1[[#This Row],[goal]],2)</f>
        <v>1.02</v>
      </c>
      <c r="Q1349" s="14">
        <f>IFERROR(Table1[[#This Row],[pledged]]/Table1[[#This Row],[backers_count]],0)</f>
        <v>82.41935483870968</v>
      </c>
      <c r="R1349" s="19">
        <f>(((J1349/60)/60)/24)+DATE(1970,1,1)</f>
        <v>42040.638020833328</v>
      </c>
      <c r="S1349" s="19">
        <f>(((I1349/60)/60)/24)+DATE(1970,1,1)</f>
        <v>42070.638020833328</v>
      </c>
    </row>
    <row r="1350" spans="1:19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1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8278</v>
      </c>
      <c r="O1350" t="s">
        <v>8279</v>
      </c>
      <c r="P1350" s="12">
        <f>ROUND(Table1[[#This Row],[pledged]]/Table1[[#This Row],[goal]],2)</f>
        <v>1.02</v>
      </c>
      <c r="Q1350" s="14">
        <f>IFERROR(Table1[[#This Row],[pledged]]/Table1[[#This Row],[backers_count]],0)</f>
        <v>230.19230769230768</v>
      </c>
      <c r="R1350" s="19">
        <f>(((J1350/60)/60)/24)+DATE(1970,1,1)</f>
        <v>41963.506168981476</v>
      </c>
      <c r="S1350" s="19">
        <f>(((I1350/60)/60)/24)+DATE(1970,1,1)</f>
        <v>41991.506168981476</v>
      </c>
    </row>
    <row r="1351" spans="1:19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1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8278</v>
      </c>
      <c r="O1351" t="s">
        <v>8279</v>
      </c>
      <c r="P1351" s="12">
        <f>ROUND(Table1[[#This Row],[pledged]]/Table1[[#This Row],[goal]],2)</f>
        <v>2.04</v>
      </c>
      <c r="Q1351" s="14">
        <f>IFERROR(Table1[[#This Row],[pledged]]/Table1[[#This Row],[backers_count]],0)</f>
        <v>59.360465116279073</v>
      </c>
      <c r="R1351" s="19">
        <f>(((J1351/60)/60)/24)+DATE(1970,1,1)</f>
        <v>42317.33258101852</v>
      </c>
      <c r="S1351" s="19">
        <f>(((I1351/60)/60)/24)+DATE(1970,1,1)</f>
        <v>42354.290972222225</v>
      </c>
    </row>
    <row r="1352" spans="1:19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1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8278</v>
      </c>
      <c r="O1352" t="s">
        <v>8279</v>
      </c>
      <c r="P1352" s="12">
        <f>ROUND(Table1[[#This Row],[pledged]]/Table1[[#This Row],[goal]],2)</f>
        <v>1.04</v>
      </c>
      <c r="Q1352" s="14">
        <f>IFERROR(Table1[[#This Row],[pledged]]/Table1[[#This Row],[backers_count]],0)</f>
        <v>66.698717948717942</v>
      </c>
      <c r="R1352" s="19">
        <f>(((J1352/60)/60)/24)+DATE(1970,1,1)</f>
        <v>42334.013124999998</v>
      </c>
      <c r="S1352" s="19">
        <f>(((I1352/60)/60)/24)+DATE(1970,1,1)</f>
        <v>42364.013124999998</v>
      </c>
    </row>
    <row r="1353" spans="1:19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1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8278</v>
      </c>
      <c r="O1353" t="s">
        <v>8279</v>
      </c>
      <c r="P1353" s="12">
        <f>ROUND(Table1[[#This Row],[pledged]]/Table1[[#This Row],[goal]],2)</f>
        <v>1.01</v>
      </c>
      <c r="Q1353" s="14">
        <f>IFERROR(Table1[[#This Row],[pledged]]/Table1[[#This Row],[backers_count]],0)</f>
        <v>168.77500000000001</v>
      </c>
      <c r="R1353" s="19">
        <f>(((J1353/60)/60)/24)+DATE(1970,1,1)</f>
        <v>42382.74009259259</v>
      </c>
      <c r="S1353" s="19">
        <f>(((I1353/60)/60)/24)+DATE(1970,1,1)</f>
        <v>42412.74009259259</v>
      </c>
    </row>
    <row r="1354" spans="1:19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1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8278</v>
      </c>
      <c r="O1354" t="s">
        <v>8279</v>
      </c>
      <c r="P1354" s="12">
        <f>ROUND(Table1[[#This Row],[pledged]]/Table1[[#This Row],[goal]],2)</f>
        <v>1.36</v>
      </c>
      <c r="Q1354" s="14">
        <f>IFERROR(Table1[[#This Row],[pledged]]/Table1[[#This Row],[backers_count]],0)</f>
        <v>59.973568281938327</v>
      </c>
      <c r="R1354" s="19">
        <f>(((J1354/60)/60)/24)+DATE(1970,1,1)</f>
        <v>42200.578310185185</v>
      </c>
      <c r="S1354" s="19">
        <f>(((I1354/60)/60)/24)+DATE(1970,1,1)</f>
        <v>42252.165972222225</v>
      </c>
    </row>
    <row r="1355" spans="1:19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1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8278</v>
      </c>
      <c r="O1355" t="s">
        <v>8279</v>
      </c>
      <c r="P1355" s="12">
        <f>ROUND(Table1[[#This Row],[pledged]]/Table1[[#This Row],[goal]],2)</f>
        <v>1.34</v>
      </c>
      <c r="Q1355" s="14">
        <f>IFERROR(Table1[[#This Row],[pledged]]/Table1[[#This Row],[backers_count]],0)</f>
        <v>31.80952380952381</v>
      </c>
      <c r="R1355" s="19">
        <f>(((J1355/60)/60)/24)+DATE(1970,1,1)</f>
        <v>41309.11791666667</v>
      </c>
      <c r="S1355" s="19">
        <f>(((I1355/60)/60)/24)+DATE(1970,1,1)</f>
        <v>41344</v>
      </c>
    </row>
    <row r="1356" spans="1:19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1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8278</v>
      </c>
      <c r="O1356" t="s">
        <v>8279</v>
      </c>
      <c r="P1356" s="12">
        <f>ROUND(Table1[[#This Row],[pledged]]/Table1[[#This Row],[goal]],2)</f>
        <v>1.3</v>
      </c>
      <c r="Q1356" s="14">
        <f>IFERROR(Table1[[#This Row],[pledged]]/Table1[[#This Row],[backers_count]],0)</f>
        <v>24.421875</v>
      </c>
      <c r="R1356" s="19">
        <f>(((J1356/60)/60)/24)+DATE(1970,1,1)</f>
        <v>42502.807627314818</v>
      </c>
      <c r="S1356" s="19">
        <f>(((I1356/60)/60)/24)+DATE(1970,1,1)</f>
        <v>42532.807627314818</v>
      </c>
    </row>
    <row r="1357" spans="1:19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1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8278</v>
      </c>
      <c r="O1357" t="s">
        <v>8279</v>
      </c>
      <c r="P1357" s="12">
        <f>ROUND(Table1[[#This Row],[pledged]]/Table1[[#This Row],[goal]],2)</f>
        <v>1.23</v>
      </c>
      <c r="Q1357" s="14">
        <f>IFERROR(Table1[[#This Row],[pledged]]/Table1[[#This Row],[backers_count]],0)</f>
        <v>25.347107438016529</v>
      </c>
      <c r="R1357" s="19">
        <f>(((J1357/60)/60)/24)+DATE(1970,1,1)</f>
        <v>41213.254687499997</v>
      </c>
      <c r="S1357" s="19">
        <f>(((I1357/60)/60)/24)+DATE(1970,1,1)</f>
        <v>41243.416666666664</v>
      </c>
    </row>
    <row r="1358" spans="1:19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1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8278</v>
      </c>
      <c r="O1358" t="s">
        <v>8279</v>
      </c>
      <c r="P1358" s="12">
        <f>ROUND(Table1[[#This Row],[pledged]]/Table1[[#This Row],[goal]],2)</f>
        <v>1.83</v>
      </c>
      <c r="Q1358" s="14">
        <f>IFERROR(Table1[[#This Row],[pledged]]/Table1[[#This Row],[backers_count]],0)</f>
        <v>71.443218390804603</v>
      </c>
      <c r="R1358" s="19">
        <f>(((J1358/60)/60)/24)+DATE(1970,1,1)</f>
        <v>41430.038888888892</v>
      </c>
      <c r="S1358" s="19">
        <f>(((I1358/60)/60)/24)+DATE(1970,1,1)</f>
        <v>41460.038888888892</v>
      </c>
    </row>
    <row r="1359" spans="1:19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1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8278</v>
      </c>
      <c r="O1359" t="s">
        <v>8279</v>
      </c>
      <c r="P1359" s="12">
        <f>ROUND(Table1[[#This Row],[pledged]]/Table1[[#This Row],[goal]],2)</f>
        <v>1.25</v>
      </c>
      <c r="Q1359" s="14">
        <f>IFERROR(Table1[[#This Row],[pledged]]/Table1[[#This Row],[backers_count]],0)</f>
        <v>38.553846153846152</v>
      </c>
      <c r="R1359" s="19">
        <f>(((J1359/60)/60)/24)+DATE(1970,1,1)</f>
        <v>41304.962233796294</v>
      </c>
      <c r="S1359" s="19">
        <f>(((I1359/60)/60)/24)+DATE(1970,1,1)</f>
        <v>41334.249305555553</v>
      </c>
    </row>
    <row r="1360" spans="1:19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1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8278</v>
      </c>
      <c r="O1360" t="s">
        <v>8279</v>
      </c>
      <c r="P1360" s="12">
        <f>ROUND(Table1[[#This Row],[pledged]]/Table1[[#This Row],[goal]],2)</f>
        <v>1.1200000000000001</v>
      </c>
      <c r="Q1360" s="14">
        <f>IFERROR(Table1[[#This Row],[pledged]]/Table1[[#This Row],[backers_count]],0)</f>
        <v>68.367346938775512</v>
      </c>
      <c r="R1360" s="19">
        <f>(((J1360/60)/60)/24)+DATE(1970,1,1)</f>
        <v>40689.570868055554</v>
      </c>
      <c r="S1360" s="19">
        <f>(((I1360/60)/60)/24)+DATE(1970,1,1)</f>
        <v>40719.570868055554</v>
      </c>
    </row>
    <row r="1361" spans="1:19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1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8278</v>
      </c>
      <c r="O1361" t="s">
        <v>8279</v>
      </c>
      <c r="P1361" s="12">
        <f>ROUND(Table1[[#This Row],[pledged]]/Table1[[#This Row],[goal]],2)</f>
        <v>1.1599999999999999</v>
      </c>
      <c r="Q1361" s="14">
        <f>IFERROR(Table1[[#This Row],[pledged]]/Table1[[#This Row],[backers_count]],0)</f>
        <v>40.210526315789473</v>
      </c>
      <c r="R1361" s="19">
        <f>(((J1361/60)/60)/24)+DATE(1970,1,1)</f>
        <v>40668.814699074072</v>
      </c>
      <c r="S1361" s="19">
        <f>(((I1361/60)/60)/24)+DATE(1970,1,1)</f>
        <v>40730.814699074072</v>
      </c>
    </row>
    <row r="1362" spans="1:19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1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8278</v>
      </c>
      <c r="O1362" t="s">
        <v>8279</v>
      </c>
      <c r="P1362" s="12">
        <f>ROUND(Table1[[#This Row],[pledged]]/Table1[[#This Row],[goal]],2)</f>
        <v>1.73</v>
      </c>
      <c r="Q1362" s="14">
        <f>IFERROR(Table1[[#This Row],[pledged]]/Table1[[#This Row],[backers_count]],0)</f>
        <v>32.074074074074076</v>
      </c>
      <c r="R1362" s="19">
        <f>(((J1362/60)/60)/24)+DATE(1970,1,1)</f>
        <v>41095.900694444441</v>
      </c>
      <c r="S1362" s="19">
        <f>(((I1362/60)/60)/24)+DATE(1970,1,1)</f>
        <v>41123.900694444441</v>
      </c>
    </row>
    <row r="1363" spans="1:19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1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8278</v>
      </c>
      <c r="O1363" t="s">
        <v>8279</v>
      </c>
      <c r="P1363" s="12">
        <f>ROUND(Table1[[#This Row],[pledged]]/Table1[[#This Row],[goal]],2)</f>
        <v>1.26</v>
      </c>
      <c r="Q1363" s="14">
        <f>IFERROR(Table1[[#This Row],[pledged]]/Table1[[#This Row],[backers_count]],0)</f>
        <v>28.632575757575758</v>
      </c>
      <c r="R1363" s="19">
        <f>(((J1363/60)/60)/24)+DATE(1970,1,1)</f>
        <v>41781.717268518521</v>
      </c>
      <c r="S1363" s="19">
        <f>(((I1363/60)/60)/24)+DATE(1970,1,1)</f>
        <v>41811.717268518521</v>
      </c>
    </row>
    <row r="1364" spans="1:19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1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8278</v>
      </c>
      <c r="O1364" t="s">
        <v>8279</v>
      </c>
      <c r="P1364" s="12">
        <f>ROUND(Table1[[#This Row],[pledged]]/Table1[[#This Row],[goal]],2)</f>
        <v>1.0900000000000001</v>
      </c>
      <c r="Q1364" s="14">
        <f>IFERROR(Table1[[#This Row],[pledged]]/Table1[[#This Row],[backers_count]],0)</f>
        <v>43.64</v>
      </c>
      <c r="R1364" s="19">
        <f>(((J1364/60)/60)/24)+DATE(1970,1,1)</f>
        <v>41464.934386574074</v>
      </c>
      <c r="S1364" s="19">
        <f>(((I1364/60)/60)/24)+DATE(1970,1,1)</f>
        <v>41524.934386574074</v>
      </c>
    </row>
    <row r="1365" spans="1:19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1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8278</v>
      </c>
      <c r="O1365" t="s">
        <v>8279</v>
      </c>
      <c r="P1365" s="12">
        <f>ROUND(Table1[[#This Row],[pledged]]/Table1[[#This Row],[goal]],2)</f>
        <v>1</v>
      </c>
      <c r="Q1365" s="14">
        <f>IFERROR(Table1[[#This Row],[pledged]]/Table1[[#This Row],[backers_count]],0)</f>
        <v>40</v>
      </c>
      <c r="R1365" s="19">
        <f>(((J1365/60)/60)/24)+DATE(1970,1,1)</f>
        <v>42396.8440625</v>
      </c>
      <c r="S1365" s="19">
        <f>(((I1365/60)/60)/24)+DATE(1970,1,1)</f>
        <v>42415.332638888889</v>
      </c>
    </row>
    <row r="1366" spans="1:19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1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8281</v>
      </c>
      <c r="O1366" t="s">
        <v>8282</v>
      </c>
      <c r="P1366" s="12">
        <f>ROUND(Table1[[#This Row],[pledged]]/Table1[[#This Row],[goal]],2)</f>
        <v>1.19</v>
      </c>
      <c r="Q1366" s="14">
        <f>IFERROR(Table1[[#This Row],[pledged]]/Table1[[#This Row],[backers_count]],0)</f>
        <v>346.04166666666669</v>
      </c>
      <c r="R1366" s="19">
        <f>(((J1366/60)/60)/24)+DATE(1970,1,1)</f>
        <v>41951.695671296293</v>
      </c>
      <c r="S1366" s="19">
        <f>(((I1366/60)/60)/24)+DATE(1970,1,1)</f>
        <v>42011.6956712963</v>
      </c>
    </row>
    <row r="1367" spans="1:19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1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8281</v>
      </c>
      <c r="O1367" t="s">
        <v>8282</v>
      </c>
      <c r="P1367" s="12">
        <f>ROUND(Table1[[#This Row],[pledged]]/Table1[[#This Row],[goal]],2)</f>
        <v>1</v>
      </c>
      <c r="Q1367" s="14">
        <f>IFERROR(Table1[[#This Row],[pledged]]/Table1[[#This Row],[backers_count]],0)</f>
        <v>81.739130434782609</v>
      </c>
      <c r="R1367" s="19">
        <f>(((J1367/60)/60)/24)+DATE(1970,1,1)</f>
        <v>42049.733240740738</v>
      </c>
      <c r="S1367" s="19">
        <f>(((I1367/60)/60)/24)+DATE(1970,1,1)</f>
        <v>42079.691574074073</v>
      </c>
    </row>
    <row r="1368" spans="1:19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1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8281</v>
      </c>
      <c r="O1368" t="s">
        <v>8282</v>
      </c>
      <c r="P1368" s="12">
        <f>ROUND(Table1[[#This Row],[pledged]]/Table1[[#This Row],[goal]],2)</f>
        <v>1.26</v>
      </c>
      <c r="Q1368" s="14">
        <f>IFERROR(Table1[[#This Row],[pledged]]/Table1[[#This Row],[backers_count]],0)</f>
        <v>64.535306122448986</v>
      </c>
      <c r="R1368" s="19">
        <f>(((J1368/60)/60)/24)+DATE(1970,1,1)</f>
        <v>41924.996099537035</v>
      </c>
      <c r="S1368" s="19">
        <f>(((I1368/60)/60)/24)+DATE(1970,1,1)</f>
        <v>41970.037766203706</v>
      </c>
    </row>
    <row r="1369" spans="1:19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1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8281</v>
      </c>
      <c r="O1369" t="s">
        <v>8282</v>
      </c>
      <c r="P1369" s="12">
        <f>ROUND(Table1[[#This Row],[pledged]]/Table1[[#This Row],[goal]],2)</f>
        <v>1.1399999999999999</v>
      </c>
      <c r="Q1369" s="14">
        <f>IFERROR(Table1[[#This Row],[pledged]]/Table1[[#This Row],[backers_count]],0)</f>
        <v>63.477777777777774</v>
      </c>
      <c r="R1369" s="19">
        <f>(((J1369/60)/60)/24)+DATE(1970,1,1)</f>
        <v>42292.002893518518</v>
      </c>
      <c r="S1369" s="19">
        <f>(((I1369/60)/60)/24)+DATE(1970,1,1)</f>
        <v>42322.044560185182</v>
      </c>
    </row>
    <row r="1370" spans="1:19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1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8281</v>
      </c>
      <c r="O1370" t="s">
        <v>8282</v>
      </c>
      <c r="P1370" s="12">
        <f>ROUND(Table1[[#This Row],[pledged]]/Table1[[#This Row],[goal]],2)</f>
        <v>1.1100000000000001</v>
      </c>
      <c r="Q1370" s="14">
        <f>IFERROR(Table1[[#This Row],[pledged]]/Table1[[#This Row],[backers_count]],0)</f>
        <v>63.620689655172413</v>
      </c>
      <c r="R1370" s="19">
        <f>(((J1370/60)/60)/24)+DATE(1970,1,1)</f>
        <v>42146.190902777773</v>
      </c>
      <c r="S1370" s="19">
        <f>(((I1370/60)/60)/24)+DATE(1970,1,1)</f>
        <v>42170.190902777773</v>
      </c>
    </row>
    <row r="1371" spans="1:19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1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8281</v>
      </c>
      <c r="O1371" t="s">
        <v>8282</v>
      </c>
      <c r="P1371" s="12">
        <f>ROUND(Table1[[#This Row],[pledged]]/Table1[[#This Row],[goal]],2)</f>
        <v>1.05</v>
      </c>
      <c r="Q1371" s="14">
        <f>IFERROR(Table1[[#This Row],[pledged]]/Table1[[#This Row],[backers_count]],0)</f>
        <v>83.967068965517228</v>
      </c>
      <c r="R1371" s="19">
        <f>(((J1371/60)/60)/24)+DATE(1970,1,1)</f>
        <v>41710.594282407408</v>
      </c>
      <c r="S1371" s="19">
        <f>(((I1371/60)/60)/24)+DATE(1970,1,1)</f>
        <v>41740.594282407408</v>
      </c>
    </row>
    <row r="1372" spans="1:19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1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8281</v>
      </c>
      <c r="O1372" t="s">
        <v>8282</v>
      </c>
      <c r="P1372" s="12">
        <f>ROUND(Table1[[#This Row],[pledged]]/Table1[[#This Row],[goal]],2)</f>
        <v>1.04</v>
      </c>
      <c r="Q1372" s="14">
        <f>IFERROR(Table1[[#This Row],[pledged]]/Table1[[#This Row],[backers_count]],0)</f>
        <v>77.75</v>
      </c>
      <c r="R1372" s="19">
        <f>(((J1372/60)/60)/24)+DATE(1970,1,1)</f>
        <v>41548.00335648148</v>
      </c>
      <c r="S1372" s="19">
        <f>(((I1372/60)/60)/24)+DATE(1970,1,1)</f>
        <v>41563.00335648148</v>
      </c>
    </row>
    <row r="1373" spans="1:19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1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8281</v>
      </c>
      <c r="O1373" t="s">
        <v>8282</v>
      </c>
      <c r="P1373" s="12">
        <f>ROUND(Table1[[#This Row],[pledged]]/Table1[[#This Row],[goal]],2)</f>
        <v>1.07</v>
      </c>
      <c r="Q1373" s="14">
        <f>IFERROR(Table1[[#This Row],[pledged]]/Table1[[#This Row],[backers_count]],0)</f>
        <v>107.07142857142857</v>
      </c>
      <c r="R1373" s="19">
        <f>(((J1373/60)/60)/24)+DATE(1970,1,1)</f>
        <v>42101.758587962962</v>
      </c>
      <c r="S1373" s="19">
        <f>(((I1373/60)/60)/24)+DATE(1970,1,1)</f>
        <v>42131.758587962962</v>
      </c>
    </row>
    <row r="1374" spans="1:19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1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8281</v>
      </c>
      <c r="O1374" t="s">
        <v>8282</v>
      </c>
      <c r="P1374" s="12">
        <f>ROUND(Table1[[#This Row],[pledged]]/Table1[[#This Row],[goal]],2)</f>
        <v>1.24</v>
      </c>
      <c r="Q1374" s="14">
        <f>IFERROR(Table1[[#This Row],[pledged]]/Table1[[#This Row],[backers_count]],0)</f>
        <v>38.75</v>
      </c>
      <c r="R1374" s="19">
        <f>(((J1374/60)/60)/24)+DATE(1970,1,1)</f>
        <v>41072.739953703705</v>
      </c>
      <c r="S1374" s="19">
        <f>(((I1374/60)/60)/24)+DATE(1970,1,1)</f>
        <v>41102.739953703705</v>
      </c>
    </row>
    <row r="1375" spans="1:19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1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8281</v>
      </c>
      <c r="O1375" t="s">
        <v>8282</v>
      </c>
      <c r="P1375" s="12">
        <f>ROUND(Table1[[#This Row],[pledged]]/Table1[[#This Row],[goal]],2)</f>
        <v>1.05</v>
      </c>
      <c r="Q1375" s="14">
        <f>IFERROR(Table1[[#This Row],[pledged]]/Table1[[#This Row],[backers_count]],0)</f>
        <v>201.94230769230768</v>
      </c>
      <c r="R1375" s="19">
        <f>(((J1375/60)/60)/24)+DATE(1970,1,1)</f>
        <v>42704.95177083333</v>
      </c>
      <c r="S1375" s="19">
        <f>(((I1375/60)/60)/24)+DATE(1970,1,1)</f>
        <v>42734.95177083333</v>
      </c>
    </row>
    <row r="1376" spans="1:19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1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8281</v>
      </c>
      <c r="O1376" t="s">
        <v>8282</v>
      </c>
      <c r="P1376" s="12">
        <f>ROUND(Table1[[#This Row],[pledged]]/Table1[[#This Row],[goal]],2)</f>
        <v>1.89</v>
      </c>
      <c r="Q1376" s="14">
        <f>IFERROR(Table1[[#This Row],[pledged]]/Table1[[#This Row],[backers_count]],0)</f>
        <v>43.060606060606062</v>
      </c>
      <c r="R1376" s="19">
        <f>(((J1376/60)/60)/24)+DATE(1970,1,1)</f>
        <v>42424.161898148144</v>
      </c>
      <c r="S1376" s="19">
        <f>(((I1376/60)/60)/24)+DATE(1970,1,1)</f>
        <v>42454.12023148148</v>
      </c>
    </row>
    <row r="1377" spans="1:19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1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8281</v>
      </c>
      <c r="O1377" t="s">
        <v>8282</v>
      </c>
      <c r="P1377" s="12">
        <f>ROUND(Table1[[#This Row],[pledged]]/Table1[[#This Row],[goal]],2)</f>
        <v>1.71</v>
      </c>
      <c r="Q1377" s="14">
        <f>IFERROR(Table1[[#This Row],[pledged]]/Table1[[#This Row],[backers_count]],0)</f>
        <v>62.871559633027523</v>
      </c>
      <c r="R1377" s="19">
        <f>(((J1377/60)/60)/24)+DATE(1970,1,1)</f>
        <v>42720.066192129627</v>
      </c>
      <c r="S1377" s="19">
        <f>(((I1377/60)/60)/24)+DATE(1970,1,1)</f>
        <v>42750.066192129627</v>
      </c>
    </row>
    <row r="1378" spans="1:19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1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8281</v>
      </c>
      <c r="O1378" t="s">
        <v>8282</v>
      </c>
      <c r="P1378" s="12">
        <f>ROUND(Table1[[#This Row],[pledged]]/Table1[[#This Row],[goal]],2)</f>
        <v>2.52</v>
      </c>
      <c r="Q1378" s="14">
        <f>IFERROR(Table1[[#This Row],[pledged]]/Table1[[#This Row],[backers_count]],0)</f>
        <v>55.607142857142854</v>
      </c>
      <c r="R1378" s="19">
        <f>(((J1378/60)/60)/24)+DATE(1970,1,1)</f>
        <v>42677.669050925921</v>
      </c>
      <c r="S1378" s="19">
        <f>(((I1378/60)/60)/24)+DATE(1970,1,1)</f>
        <v>42707.710717592592</v>
      </c>
    </row>
    <row r="1379" spans="1:19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1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8281</v>
      </c>
      <c r="O1379" t="s">
        <v>8282</v>
      </c>
      <c r="P1379" s="12">
        <f>ROUND(Table1[[#This Row],[pledged]]/Table1[[#This Row],[goal]],2)</f>
        <v>1.1599999999999999</v>
      </c>
      <c r="Q1379" s="14">
        <f>IFERROR(Table1[[#This Row],[pledged]]/Table1[[#This Row],[backers_count]],0)</f>
        <v>48.70967741935484</v>
      </c>
      <c r="R1379" s="19">
        <f>(((J1379/60)/60)/24)+DATE(1970,1,1)</f>
        <v>42747.219560185185</v>
      </c>
      <c r="S1379" s="19">
        <f>(((I1379/60)/60)/24)+DATE(1970,1,1)</f>
        <v>42769.174305555556</v>
      </c>
    </row>
    <row r="1380" spans="1:19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1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8281</v>
      </c>
      <c r="O1380" t="s">
        <v>8282</v>
      </c>
      <c r="P1380" s="12">
        <f>ROUND(Table1[[#This Row],[pledged]]/Table1[[#This Row],[goal]],2)</f>
        <v>2.0299999999999998</v>
      </c>
      <c r="Q1380" s="14">
        <f>IFERROR(Table1[[#This Row],[pledged]]/Table1[[#This Row],[backers_count]],0)</f>
        <v>30.578947368421051</v>
      </c>
      <c r="R1380" s="19">
        <f>(((J1380/60)/60)/24)+DATE(1970,1,1)</f>
        <v>42568.759374999994</v>
      </c>
      <c r="S1380" s="19">
        <f>(((I1380/60)/60)/24)+DATE(1970,1,1)</f>
        <v>42583.759374999994</v>
      </c>
    </row>
    <row r="1381" spans="1:19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1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8281</v>
      </c>
      <c r="O1381" t="s">
        <v>8282</v>
      </c>
      <c r="P1381" s="12">
        <f>ROUND(Table1[[#This Row],[pledged]]/Table1[[#This Row],[goal]],2)</f>
        <v>1.1200000000000001</v>
      </c>
      <c r="Q1381" s="14">
        <f>IFERROR(Table1[[#This Row],[pledged]]/Table1[[#This Row],[backers_count]],0)</f>
        <v>73.907284768211923</v>
      </c>
      <c r="R1381" s="19">
        <f>(((J1381/60)/60)/24)+DATE(1970,1,1)</f>
        <v>42130.491620370376</v>
      </c>
      <c r="S1381" s="19">
        <f>(((I1381/60)/60)/24)+DATE(1970,1,1)</f>
        <v>42160.491620370376</v>
      </c>
    </row>
    <row r="1382" spans="1:19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1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8281</v>
      </c>
      <c r="O1382" t="s">
        <v>8282</v>
      </c>
      <c r="P1382" s="12">
        <f>ROUND(Table1[[#This Row],[pledged]]/Table1[[#This Row],[goal]],2)</f>
        <v>4.24</v>
      </c>
      <c r="Q1382" s="14">
        <f>IFERROR(Table1[[#This Row],[pledged]]/Table1[[#This Row],[backers_count]],0)</f>
        <v>21.2</v>
      </c>
      <c r="R1382" s="19">
        <f>(((J1382/60)/60)/24)+DATE(1970,1,1)</f>
        <v>42141.762800925921</v>
      </c>
      <c r="S1382" s="19">
        <f>(((I1382/60)/60)/24)+DATE(1970,1,1)</f>
        <v>42164.083333333328</v>
      </c>
    </row>
    <row r="1383" spans="1:19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1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8281</v>
      </c>
      <c r="O1383" t="s">
        <v>8282</v>
      </c>
      <c r="P1383" s="12">
        <f>ROUND(Table1[[#This Row],[pledged]]/Table1[[#This Row],[goal]],2)</f>
        <v>1.07</v>
      </c>
      <c r="Q1383" s="14">
        <f>IFERROR(Table1[[#This Row],[pledged]]/Table1[[#This Row],[backers_count]],0)</f>
        <v>73.356164383561648</v>
      </c>
      <c r="R1383" s="19">
        <f>(((J1383/60)/60)/24)+DATE(1970,1,1)</f>
        <v>42703.214409722219</v>
      </c>
      <c r="S1383" s="19">
        <f>(((I1383/60)/60)/24)+DATE(1970,1,1)</f>
        <v>42733.214409722219</v>
      </c>
    </row>
    <row r="1384" spans="1:19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1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8281</v>
      </c>
      <c r="O1384" t="s">
        <v>8282</v>
      </c>
      <c r="P1384" s="12">
        <f>ROUND(Table1[[#This Row],[pledged]]/Table1[[#This Row],[goal]],2)</f>
        <v>1.04</v>
      </c>
      <c r="Q1384" s="14">
        <f>IFERROR(Table1[[#This Row],[pledged]]/Table1[[#This Row],[backers_count]],0)</f>
        <v>56.412162162162161</v>
      </c>
      <c r="R1384" s="19">
        <f>(((J1384/60)/60)/24)+DATE(1970,1,1)</f>
        <v>41370.800185185188</v>
      </c>
      <c r="S1384" s="19">
        <f>(((I1384/60)/60)/24)+DATE(1970,1,1)</f>
        <v>41400.800185185188</v>
      </c>
    </row>
    <row r="1385" spans="1:19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1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8281</v>
      </c>
      <c r="O1385" t="s">
        <v>8282</v>
      </c>
      <c r="P1385" s="12">
        <f>ROUND(Table1[[#This Row],[pledged]]/Table1[[#This Row],[goal]],2)</f>
        <v>2.12</v>
      </c>
      <c r="Q1385" s="14">
        <f>IFERROR(Table1[[#This Row],[pledged]]/Table1[[#This Row],[backers_count]],0)</f>
        <v>50.247311827956992</v>
      </c>
      <c r="R1385" s="19">
        <f>(((J1385/60)/60)/24)+DATE(1970,1,1)</f>
        <v>42707.074976851851</v>
      </c>
      <c r="S1385" s="19">
        <f>(((I1385/60)/60)/24)+DATE(1970,1,1)</f>
        <v>42727.074976851851</v>
      </c>
    </row>
    <row r="1386" spans="1:19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1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8281</v>
      </c>
      <c r="O1386" t="s">
        <v>8282</v>
      </c>
      <c r="P1386" s="12">
        <f>ROUND(Table1[[#This Row],[pledged]]/Table1[[#This Row],[goal]],2)</f>
        <v>1.24</v>
      </c>
      <c r="Q1386" s="14">
        <f>IFERROR(Table1[[#This Row],[pledged]]/Table1[[#This Row],[backers_count]],0)</f>
        <v>68.936507936507937</v>
      </c>
      <c r="R1386" s="19">
        <f>(((J1386/60)/60)/24)+DATE(1970,1,1)</f>
        <v>42160.735208333332</v>
      </c>
      <c r="S1386" s="19">
        <f>(((I1386/60)/60)/24)+DATE(1970,1,1)</f>
        <v>42190.735208333332</v>
      </c>
    </row>
    <row r="1387" spans="1:19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1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8281</v>
      </c>
      <c r="O1387" t="s">
        <v>8282</v>
      </c>
      <c r="P1387" s="12">
        <f>ROUND(Table1[[#This Row],[pledged]]/Table1[[#This Row],[goal]],2)</f>
        <v>1.1000000000000001</v>
      </c>
      <c r="Q1387" s="14">
        <f>IFERROR(Table1[[#This Row],[pledged]]/Table1[[#This Row],[backers_count]],0)</f>
        <v>65.914104477611943</v>
      </c>
      <c r="R1387" s="19">
        <f>(((J1387/60)/60)/24)+DATE(1970,1,1)</f>
        <v>42433.688900462963</v>
      </c>
      <c r="S1387" s="19">
        <f>(((I1387/60)/60)/24)+DATE(1970,1,1)</f>
        <v>42489.507638888885</v>
      </c>
    </row>
    <row r="1388" spans="1:19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1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8281</v>
      </c>
      <c r="O1388" t="s">
        <v>8282</v>
      </c>
      <c r="P1388" s="12">
        <f>ROUND(Table1[[#This Row],[pledged]]/Table1[[#This Row],[goal]],2)</f>
        <v>2.19</v>
      </c>
      <c r="Q1388" s="14">
        <f>IFERROR(Table1[[#This Row],[pledged]]/Table1[[#This Row],[backers_count]],0)</f>
        <v>62.5</v>
      </c>
      <c r="R1388" s="19">
        <f>(((J1388/60)/60)/24)+DATE(1970,1,1)</f>
        <v>42184.646863425922</v>
      </c>
      <c r="S1388" s="19">
        <f>(((I1388/60)/60)/24)+DATE(1970,1,1)</f>
        <v>42214.646863425922</v>
      </c>
    </row>
    <row r="1389" spans="1:19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1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8281</v>
      </c>
      <c r="O1389" t="s">
        <v>8282</v>
      </c>
      <c r="P1389" s="12">
        <f>ROUND(Table1[[#This Row],[pledged]]/Table1[[#This Row],[goal]],2)</f>
        <v>1.37</v>
      </c>
      <c r="Q1389" s="14">
        <f>IFERROR(Table1[[#This Row],[pledged]]/Table1[[#This Row],[backers_count]],0)</f>
        <v>70.064102564102569</v>
      </c>
      <c r="R1389" s="19">
        <f>(((J1389/60)/60)/24)+DATE(1970,1,1)</f>
        <v>42126.92123842593</v>
      </c>
      <c r="S1389" s="19">
        <f>(((I1389/60)/60)/24)+DATE(1970,1,1)</f>
        <v>42158.1875</v>
      </c>
    </row>
    <row r="1390" spans="1:19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1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8281</v>
      </c>
      <c r="O1390" t="s">
        <v>8282</v>
      </c>
      <c r="P1390" s="12">
        <f>ROUND(Table1[[#This Row],[pledged]]/Table1[[#This Row],[goal]],2)</f>
        <v>1.35</v>
      </c>
      <c r="Q1390" s="14">
        <f>IFERROR(Table1[[#This Row],[pledged]]/Table1[[#This Row],[backers_count]],0)</f>
        <v>60.181874999999998</v>
      </c>
      <c r="R1390" s="19">
        <f>(((J1390/60)/60)/24)+DATE(1970,1,1)</f>
        <v>42634.614780092597</v>
      </c>
      <c r="S1390" s="19">
        <f>(((I1390/60)/60)/24)+DATE(1970,1,1)</f>
        <v>42660.676388888889</v>
      </c>
    </row>
    <row r="1391" spans="1:19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1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8281</v>
      </c>
      <c r="O1391" t="s">
        <v>8282</v>
      </c>
      <c r="P1391" s="12">
        <f>ROUND(Table1[[#This Row],[pledged]]/Table1[[#This Row],[goal]],2)</f>
        <v>1.45</v>
      </c>
      <c r="Q1391" s="14">
        <f>IFERROR(Table1[[#This Row],[pledged]]/Table1[[#This Row],[backers_count]],0)</f>
        <v>21.382352941176471</v>
      </c>
      <c r="R1391" s="19">
        <f>(((J1391/60)/60)/24)+DATE(1970,1,1)</f>
        <v>42565.480983796297</v>
      </c>
      <c r="S1391" s="19">
        <f>(((I1391/60)/60)/24)+DATE(1970,1,1)</f>
        <v>42595.480983796297</v>
      </c>
    </row>
    <row r="1392" spans="1:19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1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8281</v>
      </c>
      <c r="O1392" t="s">
        <v>8282</v>
      </c>
      <c r="P1392" s="12">
        <f>ROUND(Table1[[#This Row],[pledged]]/Table1[[#This Row],[goal]],2)</f>
        <v>1.0900000000000001</v>
      </c>
      <c r="Q1392" s="14">
        <f>IFERROR(Table1[[#This Row],[pledged]]/Table1[[#This Row],[backers_count]],0)</f>
        <v>160.78947368421052</v>
      </c>
      <c r="R1392" s="19">
        <f>(((J1392/60)/60)/24)+DATE(1970,1,1)</f>
        <v>42087.803310185183</v>
      </c>
      <c r="S1392" s="19">
        <f>(((I1392/60)/60)/24)+DATE(1970,1,1)</f>
        <v>42121.716666666667</v>
      </c>
    </row>
    <row r="1393" spans="1:19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1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8281</v>
      </c>
      <c r="O1393" t="s">
        <v>8282</v>
      </c>
      <c r="P1393" s="12">
        <f>ROUND(Table1[[#This Row],[pledged]]/Table1[[#This Row],[goal]],2)</f>
        <v>1.1000000000000001</v>
      </c>
      <c r="Q1393" s="14">
        <f>IFERROR(Table1[[#This Row],[pledged]]/Table1[[#This Row],[backers_count]],0)</f>
        <v>42.384615384615387</v>
      </c>
      <c r="R1393" s="19">
        <f>(((J1393/60)/60)/24)+DATE(1970,1,1)</f>
        <v>42193.650671296295</v>
      </c>
      <c r="S1393" s="19">
        <f>(((I1393/60)/60)/24)+DATE(1970,1,1)</f>
        <v>42238.207638888889</v>
      </c>
    </row>
    <row r="1394" spans="1:19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1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8281</v>
      </c>
      <c r="O1394" t="s">
        <v>8282</v>
      </c>
      <c r="P1394" s="12">
        <f>ROUND(Table1[[#This Row],[pledged]]/Table1[[#This Row],[goal]],2)</f>
        <v>1.1399999999999999</v>
      </c>
      <c r="Q1394" s="14">
        <f>IFERROR(Table1[[#This Row],[pledged]]/Table1[[#This Row],[backers_count]],0)</f>
        <v>27.317307692307693</v>
      </c>
      <c r="R1394" s="19">
        <f>(((J1394/60)/60)/24)+DATE(1970,1,1)</f>
        <v>42401.154930555553</v>
      </c>
      <c r="S1394" s="19">
        <f>(((I1394/60)/60)/24)+DATE(1970,1,1)</f>
        <v>42432.154930555553</v>
      </c>
    </row>
    <row r="1395" spans="1:19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1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8281</v>
      </c>
      <c r="O1395" t="s">
        <v>8282</v>
      </c>
      <c r="P1395" s="12">
        <f>ROUND(Table1[[#This Row],[pledged]]/Table1[[#This Row],[goal]],2)</f>
        <v>1.02</v>
      </c>
      <c r="Q1395" s="14">
        <f>IFERROR(Table1[[#This Row],[pledged]]/Table1[[#This Row],[backers_count]],0)</f>
        <v>196.82692307692307</v>
      </c>
      <c r="R1395" s="19">
        <f>(((J1395/60)/60)/24)+DATE(1970,1,1)</f>
        <v>42553.681979166664</v>
      </c>
      <c r="S1395" s="19">
        <f>(((I1395/60)/60)/24)+DATE(1970,1,1)</f>
        <v>42583.681979166664</v>
      </c>
    </row>
    <row r="1396" spans="1:19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1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8281</v>
      </c>
      <c r="O1396" t="s">
        <v>8282</v>
      </c>
      <c r="P1396" s="12">
        <f>ROUND(Table1[[#This Row],[pledged]]/Table1[[#This Row],[goal]],2)</f>
        <v>1.22</v>
      </c>
      <c r="Q1396" s="14">
        <f>IFERROR(Table1[[#This Row],[pledged]]/Table1[[#This Row],[backers_count]],0)</f>
        <v>53.882352941176471</v>
      </c>
      <c r="R1396" s="19">
        <f>(((J1396/60)/60)/24)+DATE(1970,1,1)</f>
        <v>42752.144976851851</v>
      </c>
      <c r="S1396" s="19">
        <f>(((I1396/60)/60)/24)+DATE(1970,1,1)</f>
        <v>42795.125</v>
      </c>
    </row>
    <row r="1397" spans="1:19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1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8281</v>
      </c>
      <c r="O1397" t="s">
        <v>8282</v>
      </c>
      <c r="P1397" s="12">
        <f>ROUND(Table1[[#This Row],[pledged]]/Table1[[#This Row],[goal]],2)</f>
        <v>1.1200000000000001</v>
      </c>
      <c r="Q1397" s="14">
        <f>IFERROR(Table1[[#This Row],[pledged]]/Table1[[#This Row],[backers_count]],0)</f>
        <v>47.756097560975611</v>
      </c>
      <c r="R1397" s="19">
        <f>(((J1397/60)/60)/24)+DATE(1970,1,1)</f>
        <v>42719.90834490741</v>
      </c>
      <c r="S1397" s="19">
        <f>(((I1397/60)/60)/24)+DATE(1970,1,1)</f>
        <v>42749.90834490741</v>
      </c>
    </row>
    <row r="1398" spans="1:19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1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8281</v>
      </c>
      <c r="O1398" t="s">
        <v>8282</v>
      </c>
      <c r="P1398" s="12">
        <f>ROUND(Table1[[#This Row],[pledged]]/Table1[[#This Row],[goal]],2)</f>
        <v>1.07</v>
      </c>
      <c r="Q1398" s="14">
        <f>IFERROR(Table1[[#This Row],[pledged]]/Table1[[#This Row],[backers_count]],0)</f>
        <v>88.191780821917803</v>
      </c>
      <c r="R1398" s="19">
        <f>(((J1398/60)/60)/24)+DATE(1970,1,1)</f>
        <v>42018.99863425926</v>
      </c>
      <c r="S1398" s="19">
        <f>(((I1398/60)/60)/24)+DATE(1970,1,1)</f>
        <v>42048.99863425926</v>
      </c>
    </row>
    <row r="1399" spans="1:19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1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8281</v>
      </c>
      <c r="O1399" t="s">
        <v>8282</v>
      </c>
      <c r="P1399" s="12">
        <f>ROUND(Table1[[#This Row],[pledged]]/Table1[[#This Row],[goal]],2)</f>
        <v>1.1399999999999999</v>
      </c>
      <c r="Q1399" s="14">
        <f>IFERROR(Table1[[#This Row],[pledged]]/Table1[[#This Row],[backers_count]],0)</f>
        <v>72.056962025316452</v>
      </c>
      <c r="R1399" s="19">
        <f>(((J1399/60)/60)/24)+DATE(1970,1,1)</f>
        <v>42640.917939814812</v>
      </c>
      <c r="S1399" s="19">
        <f>(((I1399/60)/60)/24)+DATE(1970,1,1)</f>
        <v>42670.888194444444</v>
      </c>
    </row>
    <row r="1400" spans="1:19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1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8281</v>
      </c>
      <c r="O1400" t="s">
        <v>8282</v>
      </c>
      <c r="P1400" s="12">
        <f>ROUND(Table1[[#This Row],[pledged]]/Table1[[#This Row],[goal]],2)</f>
        <v>1.1000000000000001</v>
      </c>
      <c r="Q1400" s="14">
        <f>IFERROR(Table1[[#This Row],[pledged]]/Table1[[#This Row],[backers_count]],0)</f>
        <v>74.246153846153845</v>
      </c>
      <c r="R1400" s="19">
        <f>(((J1400/60)/60)/24)+DATE(1970,1,1)</f>
        <v>42526.874236111107</v>
      </c>
      <c r="S1400" s="19">
        <f>(((I1400/60)/60)/24)+DATE(1970,1,1)</f>
        <v>42556.874236111107</v>
      </c>
    </row>
    <row r="1401" spans="1:19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1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8281</v>
      </c>
      <c r="O1401" t="s">
        <v>8282</v>
      </c>
      <c r="P1401" s="12">
        <f>ROUND(Table1[[#This Row],[pledged]]/Table1[[#This Row],[goal]],2)</f>
        <v>1.26</v>
      </c>
      <c r="Q1401" s="14">
        <f>IFERROR(Table1[[#This Row],[pledged]]/Table1[[#This Row],[backers_count]],0)</f>
        <v>61.701086956521742</v>
      </c>
      <c r="R1401" s="19">
        <f>(((J1401/60)/60)/24)+DATE(1970,1,1)</f>
        <v>41889.004317129627</v>
      </c>
      <c r="S1401" s="19">
        <f>(((I1401/60)/60)/24)+DATE(1970,1,1)</f>
        <v>41919.004317129627</v>
      </c>
    </row>
    <row r="1402" spans="1:19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1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8281</v>
      </c>
      <c r="O1402" t="s">
        <v>8282</v>
      </c>
      <c r="P1402" s="12">
        <f>ROUND(Table1[[#This Row],[pledged]]/Table1[[#This Row],[goal]],2)</f>
        <v>1.67</v>
      </c>
      <c r="Q1402" s="14">
        <f>IFERROR(Table1[[#This Row],[pledged]]/Table1[[#This Row],[backers_count]],0)</f>
        <v>17.235294117647058</v>
      </c>
      <c r="R1402" s="19">
        <f>(((J1402/60)/60)/24)+DATE(1970,1,1)</f>
        <v>42498.341122685189</v>
      </c>
      <c r="S1402" s="19">
        <f>(((I1402/60)/60)/24)+DATE(1970,1,1)</f>
        <v>42533.229166666672</v>
      </c>
    </row>
    <row r="1403" spans="1:19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1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8281</v>
      </c>
      <c r="O1403" t="s">
        <v>8282</v>
      </c>
      <c r="P1403" s="12">
        <f>ROUND(Table1[[#This Row],[pledged]]/Table1[[#This Row],[goal]],2)</f>
        <v>4.97</v>
      </c>
      <c r="Q1403" s="14">
        <f>IFERROR(Table1[[#This Row],[pledged]]/Table1[[#This Row],[backers_count]],0)</f>
        <v>51.720833333333331</v>
      </c>
      <c r="R1403" s="19">
        <f>(((J1403/60)/60)/24)+DATE(1970,1,1)</f>
        <v>41399.99622685185</v>
      </c>
      <c r="S1403" s="19">
        <f>(((I1403/60)/60)/24)+DATE(1970,1,1)</f>
        <v>41420.99622685185</v>
      </c>
    </row>
    <row r="1404" spans="1:19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1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8281</v>
      </c>
      <c r="O1404" t="s">
        <v>8282</v>
      </c>
      <c r="P1404" s="12">
        <f>ROUND(Table1[[#This Row],[pledged]]/Table1[[#This Row],[goal]],2)</f>
        <v>1.0900000000000001</v>
      </c>
      <c r="Q1404" s="14">
        <f>IFERROR(Table1[[#This Row],[pledged]]/Table1[[#This Row],[backers_count]],0)</f>
        <v>24.150442477876105</v>
      </c>
      <c r="R1404" s="19">
        <f>(((J1404/60)/60)/24)+DATE(1970,1,1)</f>
        <v>42065.053368055553</v>
      </c>
      <c r="S1404" s="19">
        <f>(((I1404/60)/60)/24)+DATE(1970,1,1)</f>
        <v>42125.011701388896</v>
      </c>
    </row>
    <row r="1405" spans="1:19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1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8281</v>
      </c>
      <c r="O1405" t="s">
        <v>8282</v>
      </c>
      <c r="P1405" s="12">
        <f>ROUND(Table1[[#This Row],[pledged]]/Table1[[#This Row],[goal]],2)</f>
        <v>1.03</v>
      </c>
      <c r="Q1405" s="14">
        <f>IFERROR(Table1[[#This Row],[pledged]]/Table1[[#This Row],[backers_count]],0)</f>
        <v>62.166666666666664</v>
      </c>
      <c r="R1405" s="19">
        <f>(((J1405/60)/60)/24)+DATE(1970,1,1)</f>
        <v>41451.062905092593</v>
      </c>
      <c r="S1405" s="19">
        <f>(((I1405/60)/60)/24)+DATE(1970,1,1)</f>
        <v>41481.062905092593</v>
      </c>
    </row>
    <row r="1406" spans="1:19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1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8278</v>
      </c>
      <c r="O1406" t="s">
        <v>8297</v>
      </c>
      <c r="P1406" s="12">
        <f>ROUND(Table1[[#This Row],[pledged]]/Table1[[#This Row],[goal]],2)</f>
        <v>0.02</v>
      </c>
      <c r="Q1406" s="14">
        <f>IFERROR(Table1[[#This Row],[pledged]]/Table1[[#This Row],[backers_count]],0)</f>
        <v>48.2</v>
      </c>
      <c r="R1406" s="19">
        <f>(((J1406/60)/60)/24)+DATE(1970,1,1)</f>
        <v>42032.510243055556</v>
      </c>
      <c r="S1406" s="19">
        <f>(((I1406/60)/60)/24)+DATE(1970,1,1)</f>
        <v>42057.510243055556</v>
      </c>
    </row>
    <row r="1407" spans="1:19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1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8278</v>
      </c>
      <c r="O1407" t="s">
        <v>8297</v>
      </c>
      <c r="P1407" s="12">
        <f>ROUND(Table1[[#This Row],[pledged]]/Table1[[#This Row],[goal]],2)</f>
        <v>0</v>
      </c>
      <c r="Q1407" s="14">
        <f>IFERROR(Table1[[#This Row],[pledged]]/Table1[[#This Row],[backers_count]],0)</f>
        <v>6.1764705882352944</v>
      </c>
      <c r="R1407" s="19">
        <f>(((J1407/60)/60)/24)+DATE(1970,1,1)</f>
        <v>41941.680567129632</v>
      </c>
      <c r="S1407" s="19">
        <f>(((I1407/60)/60)/24)+DATE(1970,1,1)</f>
        <v>41971.722233796296</v>
      </c>
    </row>
    <row r="1408" spans="1:19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1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8278</v>
      </c>
      <c r="O1408" t="s">
        <v>8297</v>
      </c>
      <c r="P1408" s="12">
        <f>ROUND(Table1[[#This Row],[pledged]]/Table1[[#This Row],[goal]],2)</f>
        <v>0</v>
      </c>
      <c r="Q1408" s="14">
        <f>IFERROR(Table1[[#This Row],[pledged]]/Table1[[#This Row],[backers_count]],0)</f>
        <v>5</v>
      </c>
      <c r="R1408" s="19">
        <f>(((J1408/60)/60)/24)+DATE(1970,1,1)</f>
        <v>42297.432951388888</v>
      </c>
      <c r="S1408" s="19">
        <f>(((I1408/60)/60)/24)+DATE(1970,1,1)</f>
        <v>42350.416666666672</v>
      </c>
    </row>
    <row r="1409" spans="1:19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1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8278</v>
      </c>
      <c r="O1409" t="s">
        <v>8297</v>
      </c>
      <c r="P1409" s="12">
        <f>ROUND(Table1[[#This Row],[pledged]]/Table1[[#This Row],[goal]],2)</f>
        <v>0.01</v>
      </c>
      <c r="Q1409" s="14">
        <f>IFERROR(Table1[[#This Row],[pledged]]/Table1[[#This Row],[backers_count]],0)</f>
        <v>7.5</v>
      </c>
      <c r="R1409" s="19">
        <f>(((J1409/60)/60)/24)+DATE(1970,1,1)</f>
        <v>41838.536782407406</v>
      </c>
      <c r="S1409" s="19">
        <f>(((I1409/60)/60)/24)+DATE(1970,1,1)</f>
        <v>41863.536782407406</v>
      </c>
    </row>
    <row r="1410" spans="1:19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1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8278</v>
      </c>
      <c r="O1410" t="s">
        <v>8297</v>
      </c>
      <c r="P1410" s="12">
        <f>ROUND(Table1[[#This Row],[pledged]]/Table1[[#This Row],[goal]],2)</f>
        <v>7.0000000000000007E-2</v>
      </c>
      <c r="Q1410" s="14">
        <f>IFERROR(Table1[[#This Row],[pledged]]/Table1[[#This Row],[backers_count]],0)</f>
        <v>12</v>
      </c>
      <c r="R1410" s="19">
        <f>(((J1410/60)/60)/24)+DATE(1970,1,1)</f>
        <v>42291.872175925921</v>
      </c>
      <c r="S1410" s="19">
        <f>(((I1410/60)/60)/24)+DATE(1970,1,1)</f>
        <v>42321.913842592592</v>
      </c>
    </row>
    <row r="1411" spans="1:19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1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8278</v>
      </c>
      <c r="O1411" t="s">
        <v>8297</v>
      </c>
      <c r="P1411" s="12">
        <f>ROUND(Table1[[#This Row],[pledged]]/Table1[[#This Row],[goal]],2)</f>
        <v>0</v>
      </c>
      <c r="Q1411" s="14">
        <f>IFERROR(Table1[[#This Row],[pledged]]/Table1[[#This Row],[backers_count]],0)</f>
        <v>0</v>
      </c>
      <c r="R1411" s="19">
        <f>(((J1411/60)/60)/24)+DATE(1970,1,1)</f>
        <v>41945.133506944447</v>
      </c>
      <c r="S1411" s="19">
        <f>(((I1411/60)/60)/24)+DATE(1970,1,1)</f>
        <v>42005.175173611111</v>
      </c>
    </row>
    <row r="1412" spans="1:19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1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8278</v>
      </c>
      <c r="O1412" t="s">
        <v>8297</v>
      </c>
      <c r="P1412" s="12">
        <f>ROUND(Table1[[#This Row],[pledged]]/Table1[[#This Row],[goal]],2)</f>
        <v>0</v>
      </c>
      <c r="Q1412" s="14">
        <f>IFERROR(Table1[[#This Row],[pledged]]/Table1[[#This Row],[backers_count]],0)</f>
        <v>1</v>
      </c>
      <c r="R1412" s="19">
        <f>(((J1412/60)/60)/24)+DATE(1970,1,1)</f>
        <v>42479.318518518514</v>
      </c>
      <c r="S1412" s="19">
        <f>(((I1412/60)/60)/24)+DATE(1970,1,1)</f>
        <v>42524.318518518514</v>
      </c>
    </row>
    <row r="1413" spans="1:19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1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8278</v>
      </c>
      <c r="O1413" t="s">
        <v>8297</v>
      </c>
      <c r="P1413" s="12">
        <f>ROUND(Table1[[#This Row],[pledged]]/Table1[[#This Row],[goal]],2)</f>
        <v>0</v>
      </c>
      <c r="Q1413" s="14">
        <f>IFERROR(Table1[[#This Row],[pledged]]/Table1[[#This Row],[backers_count]],0)</f>
        <v>2.3333333333333335</v>
      </c>
      <c r="R1413" s="19">
        <f>(((J1413/60)/60)/24)+DATE(1970,1,1)</f>
        <v>42013.059027777781</v>
      </c>
      <c r="S1413" s="19">
        <f>(((I1413/60)/60)/24)+DATE(1970,1,1)</f>
        <v>42041.059027777781</v>
      </c>
    </row>
    <row r="1414" spans="1:19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8278</v>
      </c>
      <c r="O1414" t="s">
        <v>8297</v>
      </c>
      <c r="P1414" s="12">
        <f>ROUND(Table1[[#This Row],[pledged]]/Table1[[#This Row],[goal]],2)</f>
        <v>0.05</v>
      </c>
      <c r="Q1414" s="14">
        <f>IFERROR(Table1[[#This Row],[pledged]]/Table1[[#This Row],[backers_count]],0)</f>
        <v>24.615384615384617</v>
      </c>
      <c r="R1414" s="19">
        <f>(((J1414/60)/60)/24)+DATE(1970,1,1)</f>
        <v>41947.063645833332</v>
      </c>
      <c r="S1414" s="19">
        <f>(((I1414/60)/60)/24)+DATE(1970,1,1)</f>
        <v>41977.063645833332</v>
      </c>
    </row>
    <row r="1415" spans="1:19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1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8278</v>
      </c>
      <c r="O1415" t="s">
        <v>8297</v>
      </c>
      <c r="P1415" s="12">
        <f>ROUND(Table1[[#This Row],[pledged]]/Table1[[#This Row],[goal]],2)</f>
        <v>0.05</v>
      </c>
      <c r="Q1415" s="14">
        <f>IFERROR(Table1[[#This Row],[pledged]]/Table1[[#This Row],[backers_count]],0)</f>
        <v>100</v>
      </c>
      <c r="R1415" s="19">
        <f>(((J1415/60)/60)/24)+DATE(1970,1,1)</f>
        <v>42360.437152777777</v>
      </c>
      <c r="S1415" s="19">
        <f>(((I1415/60)/60)/24)+DATE(1970,1,1)</f>
        <v>42420.437152777777</v>
      </c>
    </row>
    <row r="1416" spans="1:19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1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8278</v>
      </c>
      <c r="O1416" t="s">
        <v>8297</v>
      </c>
      <c r="P1416" s="12">
        <f>ROUND(Table1[[#This Row],[pledged]]/Table1[[#This Row],[goal]],2)</f>
        <v>0</v>
      </c>
      <c r="Q1416" s="14">
        <f>IFERROR(Table1[[#This Row],[pledged]]/Table1[[#This Row],[backers_count]],0)</f>
        <v>1</v>
      </c>
      <c r="R1416" s="19">
        <f>(((J1416/60)/60)/24)+DATE(1970,1,1)</f>
        <v>42708.25309027778</v>
      </c>
      <c r="S1416" s="19">
        <f>(((I1416/60)/60)/24)+DATE(1970,1,1)</f>
        <v>42738.25309027778</v>
      </c>
    </row>
    <row r="1417" spans="1:19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1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8278</v>
      </c>
      <c r="O1417" t="s">
        <v>8297</v>
      </c>
      <c r="P1417" s="12">
        <f>ROUND(Table1[[#This Row],[pledged]]/Table1[[#This Row],[goal]],2)</f>
        <v>0.18</v>
      </c>
      <c r="Q1417" s="14">
        <f>IFERROR(Table1[[#This Row],[pledged]]/Table1[[#This Row],[backers_count]],0)</f>
        <v>88.888888888888886</v>
      </c>
      <c r="R1417" s="19">
        <f>(((J1417/60)/60)/24)+DATE(1970,1,1)</f>
        <v>42192.675821759258</v>
      </c>
      <c r="S1417" s="19">
        <f>(((I1417/60)/60)/24)+DATE(1970,1,1)</f>
        <v>42232.675821759258</v>
      </c>
    </row>
    <row r="1418" spans="1:19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1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8278</v>
      </c>
      <c r="O1418" t="s">
        <v>8297</v>
      </c>
      <c r="P1418" s="12">
        <f>ROUND(Table1[[#This Row],[pledged]]/Table1[[#This Row],[goal]],2)</f>
        <v>0</v>
      </c>
      <c r="Q1418" s="14">
        <f>IFERROR(Table1[[#This Row],[pledged]]/Table1[[#This Row],[backers_count]],0)</f>
        <v>0</v>
      </c>
      <c r="R1418" s="19">
        <f>(((J1418/60)/60)/24)+DATE(1970,1,1)</f>
        <v>42299.926145833335</v>
      </c>
      <c r="S1418" s="19">
        <f>(((I1418/60)/60)/24)+DATE(1970,1,1)</f>
        <v>42329.967812499999</v>
      </c>
    </row>
    <row r="1419" spans="1:19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1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8278</v>
      </c>
      <c r="O1419" t="s">
        <v>8297</v>
      </c>
      <c r="P1419" s="12">
        <f>ROUND(Table1[[#This Row],[pledged]]/Table1[[#This Row],[goal]],2)</f>
        <v>0.01</v>
      </c>
      <c r="Q1419" s="14">
        <f>IFERROR(Table1[[#This Row],[pledged]]/Table1[[#This Row],[backers_count]],0)</f>
        <v>27.5</v>
      </c>
      <c r="R1419" s="19">
        <f>(((J1419/60)/60)/24)+DATE(1970,1,1)</f>
        <v>42232.15016203704</v>
      </c>
      <c r="S1419" s="19">
        <f>(((I1419/60)/60)/24)+DATE(1970,1,1)</f>
        <v>42262.465972222228</v>
      </c>
    </row>
    <row r="1420" spans="1:19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1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8278</v>
      </c>
      <c r="O1420" t="s">
        <v>8297</v>
      </c>
      <c r="P1420" s="12">
        <f>ROUND(Table1[[#This Row],[pledged]]/Table1[[#This Row],[goal]],2)</f>
        <v>0</v>
      </c>
      <c r="Q1420" s="14">
        <f>IFERROR(Table1[[#This Row],[pledged]]/Table1[[#This Row],[backers_count]],0)</f>
        <v>6</v>
      </c>
      <c r="R1420" s="19">
        <f>(((J1420/60)/60)/24)+DATE(1970,1,1)</f>
        <v>42395.456412037034</v>
      </c>
      <c r="S1420" s="19">
        <f>(((I1420/60)/60)/24)+DATE(1970,1,1)</f>
        <v>42425.456412037034</v>
      </c>
    </row>
    <row r="1421" spans="1:19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1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8278</v>
      </c>
      <c r="O1421" t="s">
        <v>8297</v>
      </c>
      <c r="P1421" s="12">
        <f>ROUND(Table1[[#This Row],[pledged]]/Table1[[#This Row],[goal]],2)</f>
        <v>7.0000000000000007E-2</v>
      </c>
      <c r="Q1421" s="14">
        <f>IFERROR(Table1[[#This Row],[pledged]]/Table1[[#This Row],[backers_count]],0)</f>
        <v>44.5</v>
      </c>
      <c r="R1421" s="19">
        <f>(((J1421/60)/60)/24)+DATE(1970,1,1)</f>
        <v>42622.456238425926</v>
      </c>
      <c r="S1421" s="19">
        <f>(((I1421/60)/60)/24)+DATE(1970,1,1)</f>
        <v>42652.456238425926</v>
      </c>
    </row>
    <row r="1422" spans="1:19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1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8278</v>
      </c>
      <c r="O1422" t="s">
        <v>8297</v>
      </c>
      <c r="P1422" s="12">
        <f>ROUND(Table1[[#This Row],[pledged]]/Table1[[#This Row],[goal]],2)</f>
        <v>0.03</v>
      </c>
      <c r="Q1422" s="14">
        <f>IFERROR(Table1[[#This Row],[pledged]]/Table1[[#This Row],[backers_count]],0)</f>
        <v>1</v>
      </c>
      <c r="R1422" s="19">
        <f>(((J1422/60)/60)/24)+DATE(1970,1,1)</f>
        <v>42524.667662037042</v>
      </c>
      <c r="S1422" s="19">
        <f>(((I1422/60)/60)/24)+DATE(1970,1,1)</f>
        <v>42549.667662037042</v>
      </c>
    </row>
    <row r="1423" spans="1:19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1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8278</v>
      </c>
      <c r="O1423" t="s">
        <v>8297</v>
      </c>
      <c r="P1423" s="12">
        <f>ROUND(Table1[[#This Row],[pledged]]/Table1[[#This Row],[goal]],2)</f>
        <v>0</v>
      </c>
      <c r="Q1423" s="14">
        <f>IFERROR(Table1[[#This Row],[pledged]]/Table1[[#This Row],[backers_count]],0)</f>
        <v>100</v>
      </c>
      <c r="R1423" s="19">
        <f>(((J1423/60)/60)/24)+DATE(1970,1,1)</f>
        <v>42013.915613425925</v>
      </c>
      <c r="S1423" s="19">
        <f>(((I1423/60)/60)/24)+DATE(1970,1,1)</f>
        <v>42043.915613425925</v>
      </c>
    </row>
    <row r="1424" spans="1:19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1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8278</v>
      </c>
      <c r="O1424" t="s">
        <v>8297</v>
      </c>
      <c r="P1424" s="12">
        <f>ROUND(Table1[[#This Row],[pledged]]/Table1[[#This Row],[goal]],2)</f>
        <v>0</v>
      </c>
      <c r="Q1424" s="14">
        <f>IFERROR(Table1[[#This Row],[pledged]]/Table1[[#This Row],[backers_count]],0)</f>
        <v>13</v>
      </c>
      <c r="R1424" s="19">
        <f>(((J1424/60)/60)/24)+DATE(1970,1,1)</f>
        <v>42604.239629629628</v>
      </c>
      <c r="S1424" s="19">
        <f>(((I1424/60)/60)/24)+DATE(1970,1,1)</f>
        <v>42634.239629629628</v>
      </c>
    </row>
    <row r="1425" spans="1:19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1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8278</v>
      </c>
      <c r="O1425" t="s">
        <v>8297</v>
      </c>
      <c r="P1425" s="12">
        <f>ROUND(Table1[[#This Row],[pledged]]/Table1[[#This Row],[goal]],2)</f>
        <v>0</v>
      </c>
      <c r="Q1425" s="14">
        <f>IFERROR(Table1[[#This Row],[pledged]]/Table1[[#This Row],[backers_count]],0)</f>
        <v>100</v>
      </c>
      <c r="R1425" s="19">
        <f>(((J1425/60)/60)/24)+DATE(1970,1,1)</f>
        <v>42340.360312500001</v>
      </c>
      <c r="S1425" s="19">
        <f>(((I1425/60)/60)/24)+DATE(1970,1,1)</f>
        <v>42370.360312500001</v>
      </c>
    </row>
    <row r="1426" spans="1:19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1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8278</v>
      </c>
      <c r="O1426" t="s">
        <v>8297</v>
      </c>
      <c r="P1426" s="12">
        <f>ROUND(Table1[[#This Row],[pledged]]/Table1[[#This Row],[goal]],2)</f>
        <v>0.2</v>
      </c>
      <c r="Q1426" s="14">
        <f>IFERROR(Table1[[#This Row],[pledged]]/Table1[[#This Row],[backers_count]],0)</f>
        <v>109.07142857142857</v>
      </c>
      <c r="R1426" s="19">
        <f>(((J1426/60)/60)/24)+DATE(1970,1,1)</f>
        <v>42676.717615740738</v>
      </c>
      <c r="S1426" s="19">
        <f>(((I1426/60)/60)/24)+DATE(1970,1,1)</f>
        <v>42689.759282407409</v>
      </c>
    </row>
    <row r="1427" spans="1:19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1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8278</v>
      </c>
      <c r="O1427" t="s">
        <v>8297</v>
      </c>
      <c r="P1427" s="12">
        <f>ROUND(Table1[[#This Row],[pledged]]/Table1[[#This Row],[goal]],2)</f>
        <v>0</v>
      </c>
      <c r="Q1427" s="14">
        <f>IFERROR(Table1[[#This Row],[pledged]]/Table1[[#This Row],[backers_count]],0)</f>
        <v>0</v>
      </c>
      <c r="R1427" s="19">
        <f>(((J1427/60)/60)/24)+DATE(1970,1,1)</f>
        <v>42093.131469907406</v>
      </c>
      <c r="S1427" s="19">
        <f>(((I1427/60)/60)/24)+DATE(1970,1,1)</f>
        <v>42123.131469907406</v>
      </c>
    </row>
    <row r="1428" spans="1:19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1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8278</v>
      </c>
      <c r="O1428" t="s">
        <v>8297</v>
      </c>
      <c r="P1428" s="12">
        <f>ROUND(Table1[[#This Row],[pledged]]/Table1[[#This Row],[goal]],2)</f>
        <v>0</v>
      </c>
      <c r="Q1428" s="14">
        <f>IFERROR(Table1[[#This Row],[pledged]]/Table1[[#This Row],[backers_count]],0)</f>
        <v>0</v>
      </c>
      <c r="R1428" s="19">
        <f>(((J1428/60)/60)/24)+DATE(1970,1,1)</f>
        <v>42180.390277777777</v>
      </c>
      <c r="S1428" s="19">
        <f>(((I1428/60)/60)/24)+DATE(1970,1,1)</f>
        <v>42240.390277777777</v>
      </c>
    </row>
    <row r="1429" spans="1:19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1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8278</v>
      </c>
      <c r="O1429" t="s">
        <v>8297</v>
      </c>
      <c r="P1429" s="12">
        <f>ROUND(Table1[[#This Row],[pledged]]/Table1[[#This Row],[goal]],2)</f>
        <v>0.08</v>
      </c>
      <c r="Q1429" s="14">
        <f>IFERROR(Table1[[#This Row],[pledged]]/Table1[[#This Row],[backers_count]],0)</f>
        <v>104.75</v>
      </c>
      <c r="R1429" s="19">
        <f>(((J1429/60)/60)/24)+DATE(1970,1,1)</f>
        <v>42601.851678240739</v>
      </c>
      <c r="S1429" s="19">
        <f>(((I1429/60)/60)/24)+DATE(1970,1,1)</f>
        <v>42631.851678240739</v>
      </c>
    </row>
    <row r="1430" spans="1:19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1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8278</v>
      </c>
      <c r="O1430" t="s">
        <v>8297</v>
      </c>
      <c r="P1430" s="12">
        <f>ROUND(Table1[[#This Row],[pledged]]/Table1[[#This Row],[goal]],2)</f>
        <v>0.05</v>
      </c>
      <c r="Q1430" s="14">
        <f>IFERROR(Table1[[#This Row],[pledged]]/Table1[[#This Row],[backers_count]],0)</f>
        <v>15</v>
      </c>
      <c r="R1430" s="19">
        <f>(((J1430/60)/60)/24)+DATE(1970,1,1)</f>
        <v>42432.379826388889</v>
      </c>
      <c r="S1430" s="19">
        <f>(((I1430/60)/60)/24)+DATE(1970,1,1)</f>
        <v>42462.338159722218</v>
      </c>
    </row>
    <row r="1431" spans="1:19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1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8278</v>
      </c>
      <c r="O1431" t="s">
        <v>8297</v>
      </c>
      <c r="P1431" s="12">
        <f>ROUND(Table1[[#This Row],[pledged]]/Table1[[#This Row],[goal]],2)</f>
        <v>0</v>
      </c>
      <c r="Q1431" s="14">
        <f>IFERROR(Table1[[#This Row],[pledged]]/Table1[[#This Row],[backers_count]],0)</f>
        <v>0</v>
      </c>
      <c r="R1431" s="19">
        <f>(((J1431/60)/60)/24)+DATE(1970,1,1)</f>
        <v>42074.060671296291</v>
      </c>
      <c r="S1431" s="19">
        <f>(((I1431/60)/60)/24)+DATE(1970,1,1)</f>
        <v>42104.060671296291</v>
      </c>
    </row>
    <row r="1432" spans="1:19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1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8278</v>
      </c>
      <c r="O1432" t="s">
        <v>8297</v>
      </c>
      <c r="P1432" s="12">
        <f>ROUND(Table1[[#This Row],[pledged]]/Table1[[#This Row],[goal]],2)</f>
        <v>0.08</v>
      </c>
      <c r="Q1432" s="14">
        <f>IFERROR(Table1[[#This Row],[pledged]]/Table1[[#This Row],[backers_count]],0)</f>
        <v>80.599999999999994</v>
      </c>
      <c r="R1432" s="19">
        <f>(((J1432/60)/60)/24)+DATE(1970,1,1)</f>
        <v>41961.813518518517</v>
      </c>
      <c r="S1432" s="19">
        <f>(((I1432/60)/60)/24)+DATE(1970,1,1)</f>
        <v>41992.813518518517</v>
      </c>
    </row>
    <row r="1433" spans="1:19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1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8278</v>
      </c>
      <c r="O1433" t="s">
        <v>8297</v>
      </c>
      <c r="P1433" s="12">
        <f>ROUND(Table1[[#This Row],[pledged]]/Table1[[#This Row],[goal]],2)</f>
        <v>0.32</v>
      </c>
      <c r="Q1433" s="14">
        <f>IFERROR(Table1[[#This Row],[pledged]]/Table1[[#This Row],[backers_count]],0)</f>
        <v>115.55319148936171</v>
      </c>
      <c r="R1433" s="19">
        <f>(((J1433/60)/60)/24)+DATE(1970,1,1)</f>
        <v>42304.210833333331</v>
      </c>
      <c r="S1433" s="19">
        <f>(((I1433/60)/60)/24)+DATE(1970,1,1)</f>
        <v>42334.252500000002</v>
      </c>
    </row>
    <row r="1434" spans="1:19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1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8278</v>
      </c>
      <c r="O1434" t="s">
        <v>8297</v>
      </c>
      <c r="P1434" s="12">
        <f>ROUND(Table1[[#This Row],[pledged]]/Table1[[#This Row],[goal]],2)</f>
        <v>0</v>
      </c>
      <c r="Q1434" s="14">
        <f>IFERROR(Table1[[#This Row],[pledged]]/Table1[[#This Row],[backers_count]],0)</f>
        <v>0</v>
      </c>
      <c r="R1434" s="19">
        <f>(((J1434/60)/60)/24)+DATE(1970,1,1)</f>
        <v>42175.780416666668</v>
      </c>
      <c r="S1434" s="19">
        <f>(((I1434/60)/60)/24)+DATE(1970,1,1)</f>
        <v>42205.780416666668</v>
      </c>
    </row>
    <row r="1435" spans="1:19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1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8278</v>
      </c>
      <c r="O1435" t="s">
        <v>8297</v>
      </c>
      <c r="P1435" s="12">
        <f>ROUND(Table1[[#This Row],[pledged]]/Table1[[#This Row],[goal]],2)</f>
        <v>7.0000000000000007E-2</v>
      </c>
      <c r="Q1435" s="14">
        <f>IFERROR(Table1[[#This Row],[pledged]]/Table1[[#This Row],[backers_count]],0)</f>
        <v>80.5</v>
      </c>
      <c r="R1435" s="19">
        <f>(((J1435/60)/60)/24)+DATE(1970,1,1)</f>
        <v>42673.625868055555</v>
      </c>
      <c r="S1435" s="19">
        <f>(((I1435/60)/60)/24)+DATE(1970,1,1)</f>
        <v>42714.458333333328</v>
      </c>
    </row>
    <row r="1436" spans="1:19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1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8278</v>
      </c>
      <c r="O1436" t="s">
        <v>8297</v>
      </c>
      <c r="P1436" s="12">
        <f>ROUND(Table1[[#This Row],[pledged]]/Table1[[#This Row],[goal]],2)</f>
        <v>0.1</v>
      </c>
      <c r="Q1436" s="14">
        <f>IFERROR(Table1[[#This Row],[pledged]]/Table1[[#This Row],[backers_count]],0)</f>
        <v>744.5454545454545</v>
      </c>
      <c r="R1436" s="19">
        <f>(((J1436/60)/60)/24)+DATE(1970,1,1)</f>
        <v>42142.767106481479</v>
      </c>
      <c r="S1436" s="19">
        <f>(((I1436/60)/60)/24)+DATE(1970,1,1)</f>
        <v>42163.625</v>
      </c>
    </row>
    <row r="1437" spans="1:19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1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8278</v>
      </c>
      <c r="O1437" t="s">
        <v>8297</v>
      </c>
      <c r="P1437" s="12">
        <f>ROUND(Table1[[#This Row],[pledged]]/Table1[[#This Row],[goal]],2)</f>
        <v>0</v>
      </c>
      <c r="Q1437" s="14">
        <f>IFERROR(Table1[[#This Row],[pledged]]/Table1[[#This Row],[backers_count]],0)</f>
        <v>7.5</v>
      </c>
      <c r="R1437" s="19">
        <f>(((J1437/60)/60)/24)+DATE(1970,1,1)</f>
        <v>42258.780324074076</v>
      </c>
      <c r="S1437" s="19">
        <f>(((I1437/60)/60)/24)+DATE(1970,1,1)</f>
        <v>42288.780324074076</v>
      </c>
    </row>
    <row r="1438" spans="1:19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1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8278</v>
      </c>
      <c r="O1438" t="s">
        <v>8297</v>
      </c>
      <c r="P1438" s="12">
        <f>ROUND(Table1[[#This Row],[pledged]]/Table1[[#This Row],[goal]],2)</f>
        <v>0.01</v>
      </c>
      <c r="Q1438" s="14">
        <f>IFERROR(Table1[[#This Row],[pledged]]/Table1[[#This Row],[backers_count]],0)</f>
        <v>38.5</v>
      </c>
      <c r="R1438" s="19">
        <f>(((J1438/60)/60)/24)+DATE(1970,1,1)</f>
        <v>42391.35019675926</v>
      </c>
      <c r="S1438" s="19">
        <f>(((I1438/60)/60)/24)+DATE(1970,1,1)</f>
        <v>42421.35019675926</v>
      </c>
    </row>
    <row r="1439" spans="1:19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1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8278</v>
      </c>
      <c r="O1439" t="s">
        <v>8297</v>
      </c>
      <c r="P1439" s="12">
        <f>ROUND(Table1[[#This Row],[pledged]]/Table1[[#This Row],[goal]],2)</f>
        <v>0.27</v>
      </c>
      <c r="Q1439" s="14">
        <f>IFERROR(Table1[[#This Row],[pledged]]/Table1[[#This Row],[backers_count]],0)</f>
        <v>36.68181818181818</v>
      </c>
      <c r="R1439" s="19">
        <f>(((J1439/60)/60)/24)+DATE(1970,1,1)</f>
        <v>41796.531701388885</v>
      </c>
      <c r="S1439" s="19">
        <f>(((I1439/60)/60)/24)+DATE(1970,1,1)</f>
        <v>41833.207638888889</v>
      </c>
    </row>
    <row r="1440" spans="1:19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1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8278</v>
      </c>
      <c r="O1440" t="s">
        <v>8297</v>
      </c>
      <c r="P1440" s="12">
        <f>ROUND(Table1[[#This Row],[pledged]]/Table1[[#This Row],[goal]],2)</f>
        <v>0.03</v>
      </c>
      <c r="Q1440" s="14">
        <f>IFERROR(Table1[[#This Row],[pledged]]/Table1[[#This Row],[backers_count]],0)</f>
        <v>75</v>
      </c>
      <c r="R1440" s="19">
        <f>(((J1440/60)/60)/24)+DATE(1970,1,1)</f>
        <v>42457.871516203704</v>
      </c>
      <c r="S1440" s="19">
        <f>(((I1440/60)/60)/24)+DATE(1970,1,1)</f>
        <v>42487.579861111109</v>
      </c>
    </row>
    <row r="1441" spans="1:19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1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8278</v>
      </c>
      <c r="O1441" t="s">
        <v>8297</v>
      </c>
      <c r="P1441" s="12">
        <f>ROUND(Table1[[#This Row],[pledged]]/Table1[[#This Row],[goal]],2)</f>
        <v>7.0000000000000007E-2</v>
      </c>
      <c r="Q1441" s="14">
        <f>IFERROR(Table1[[#This Row],[pledged]]/Table1[[#This Row],[backers_count]],0)</f>
        <v>30</v>
      </c>
      <c r="R1441" s="19">
        <f>(((J1441/60)/60)/24)+DATE(1970,1,1)</f>
        <v>42040.829872685179</v>
      </c>
      <c r="S1441" s="19">
        <f>(((I1441/60)/60)/24)+DATE(1970,1,1)</f>
        <v>42070.829872685179</v>
      </c>
    </row>
    <row r="1442" spans="1:19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1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8278</v>
      </c>
      <c r="O1442" t="s">
        <v>8297</v>
      </c>
      <c r="P1442" s="12">
        <f>ROUND(Table1[[#This Row],[pledged]]/Table1[[#This Row],[goal]],2)</f>
        <v>0</v>
      </c>
      <c r="Q1442" s="14">
        <f>IFERROR(Table1[[#This Row],[pledged]]/Table1[[#This Row],[backers_count]],0)</f>
        <v>1</v>
      </c>
      <c r="R1442" s="19">
        <f>(((J1442/60)/60)/24)+DATE(1970,1,1)</f>
        <v>42486.748414351852</v>
      </c>
      <c r="S1442" s="19">
        <f>(((I1442/60)/60)/24)+DATE(1970,1,1)</f>
        <v>42516.748414351852</v>
      </c>
    </row>
    <row r="1443" spans="1:19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1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8278</v>
      </c>
      <c r="O1443" t="s">
        <v>8297</v>
      </c>
      <c r="P1443" s="12">
        <f>ROUND(Table1[[#This Row],[pledged]]/Table1[[#This Row],[goal]],2)</f>
        <v>0.01</v>
      </c>
      <c r="Q1443" s="14">
        <f>IFERROR(Table1[[#This Row],[pledged]]/Table1[[#This Row],[backers_count]],0)</f>
        <v>673.33333333333337</v>
      </c>
      <c r="R1443" s="19">
        <f>(((J1443/60)/60)/24)+DATE(1970,1,1)</f>
        <v>42198.765844907408</v>
      </c>
      <c r="S1443" s="19">
        <f>(((I1443/60)/60)/24)+DATE(1970,1,1)</f>
        <v>42258.765844907408</v>
      </c>
    </row>
    <row r="1444" spans="1:19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1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8278</v>
      </c>
      <c r="O1444" t="s">
        <v>8297</v>
      </c>
      <c r="P1444" s="12">
        <f>ROUND(Table1[[#This Row],[pledged]]/Table1[[#This Row],[goal]],2)</f>
        <v>0</v>
      </c>
      <c r="Q1444" s="14">
        <f>IFERROR(Table1[[#This Row],[pledged]]/Table1[[#This Row],[backers_count]],0)</f>
        <v>0</v>
      </c>
      <c r="R1444" s="19">
        <f>(((J1444/60)/60)/24)+DATE(1970,1,1)</f>
        <v>42485.64534722222</v>
      </c>
      <c r="S1444" s="19">
        <f>(((I1444/60)/60)/24)+DATE(1970,1,1)</f>
        <v>42515.64534722222</v>
      </c>
    </row>
    <row r="1445" spans="1:19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1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8278</v>
      </c>
      <c r="O1445" t="s">
        <v>8297</v>
      </c>
      <c r="P1445" s="12">
        <f>ROUND(Table1[[#This Row],[pledged]]/Table1[[#This Row],[goal]],2)</f>
        <v>0</v>
      </c>
      <c r="Q1445" s="14">
        <f>IFERROR(Table1[[#This Row],[pledged]]/Table1[[#This Row],[backers_count]],0)</f>
        <v>0</v>
      </c>
      <c r="R1445" s="19">
        <f>(((J1445/60)/60)/24)+DATE(1970,1,1)</f>
        <v>42707.926030092596</v>
      </c>
      <c r="S1445" s="19">
        <f>(((I1445/60)/60)/24)+DATE(1970,1,1)</f>
        <v>42737.926030092596</v>
      </c>
    </row>
    <row r="1446" spans="1:19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1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8278</v>
      </c>
      <c r="O1446" t="s">
        <v>8297</v>
      </c>
      <c r="P1446" s="12">
        <f>ROUND(Table1[[#This Row],[pledged]]/Table1[[#This Row],[goal]],2)</f>
        <v>0</v>
      </c>
      <c r="Q1446" s="14">
        <f>IFERROR(Table1[[#This Row],[pledged]]/Table1[[#This Row],[backers_count]],0)</f>
        <v>0</v>
      </c>
      <c r="R1446" s="19">
        <f>(((J1446/60)/60)/24)+DATE(1970,1,1)</f>
        <v>42199.873402777783</v>
      </c>
      <c r="S1446" s="19">
        <f>(((I1446/60)/60)/24)+DATE(1970,1,1)</f>
        <v>42259.873402777783</v>
      </c>
    </row>
    <row r="1447" spans="1:19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1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8278</v>
      </c>
      <c r="O1447" t="s">
        <v>8297</v>
      </c>
      <c r="P1447" s="12">
        <f>ROUND(Table1[[#This Row],[pledged]]/Table1[[#This Row],[goal]],2)</f>
        <v>0</v>
      </c>
      <c r="Q1447" s="14">
        <f>IFERROR(Table1[[#This Row],[pledged]]/Table1[[#This Row],[backers_count]],0)</f>
        <v>0</v>
      </c>
      <c r="R1447" s="19">
        <f>(((J1447/60)/60)/24)+DATE(1970,1,1)</f>
        <v>42139.542303240742</v>
      </c>
      <c r="S1447" s="19">
        <f>(((I1447/60)/60)/24)+DATE(1970,1,1)</f>
        <v>42169.542303240742</v>
      </c>
    </row>
    <row r="1448" spans="1:19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1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8278</v>
      </c>
      <c r="O1448" t="s">
        <v>8297</v>
      </c>
      <c r="P1448" s="12">
        <f>ROUND(Table1[[#This Row],[pledged]]/Table1[[#This Row],[goal]],2)</f>
        <v>0</v>
      </c>
      <c r="Q1448" s="14">
        <f>IFERROR(Table1[[#This Row],[pledged]]/Table1[[#This Row],[backers_count]],0)</f>
        <v>0</v>
      </c>
      <c r="R1448" s="19">
        <f>(((J1448/60)/60)/24)+DATE(1970,1,1)</f>
        <v>42461.447662037041</v>
      </c>
      <c r="S1448" s="19">
        <f>(((I1448/60)/60)/24)+DATE(1970,1,1)</f>
        <v>42481.447662037041</v>
      </c>
    </row>
    <row r="1449" spans="1:19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1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8278</v>
      </c>
      <c r="O1449" t="s">
        <v>8297</v>
      </c>
      <c r="P1449" s="12">
        <f>ROUND(Table1[[#This Row],[pledged]]/Table1[[#This Row],[goal]],2)</f>
        <v>0</v>
      </c>
      <c r="Q1449" s="14">
        <f>IFERROR(Table1[[#This Row],[pledged]]/Table1[[#This Row],[backers_count]],0)</f>
        <v>25</v>
      </c>
      <c r="R1449" s="19">
        <f>(((J1449/60)/60)/24)+DATE(1970,1,1)</f>
        <v>42529.730717592596</v>
      </c>
      <c r="S1449" s="19">
        <f>(((I1449/60)/60)/24)+DATE(1970,1,1)</f>
        <v>42559.730717592596</v>
      </c>
    </row>
    <row r="1450" spans="1:19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1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8278</v>
      </c>
      <c r="O1450" t="s">
        <v>8297</v>
      </c>
      <c r="P1450" s="12">
        <f>ROUND(Table1[[#This Row],[pledged]]/Table1[[#This Row],[goal]],2)</f>
        <v>0</v>
      </c>
      <c r="Q1450" s="14">
        <f>IFERROR(Table1[[#This Row],[pledged]]/Table1[[#This Row],[backers_count]],0)</f>
        <v>0</v>
      </c>
      <c r="R1450" s="19">
        <f>(((J1450/60)/60)/24)+DATE(1970,1,1)</f>
        <v>42115.936550925922</v>
      </c>
      <c r="S1450" s="19">
        <f>(((I1450/60)/60)/24)+DATE(1970,1,1)</f>
        <v>42146.225694444445</v>
      </c>
    </row>
    <row r="1451" spans="1:19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1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8278</v>
      </c>
      <c r="O1451" t="s">
        <v>8297</v>
      </c>
      <c r="P1451" s="12">
        <f>ROUND(Table1[[#This Row],[pledged]]/Table1[[#This Row],[goal]],2)</f>
        <v>0</v>
      </c>
      <c r="Q1451" s="14">
        <f>IFERROR(Table1[[#This Row],[pledged]]/Table1[[#This Row],[backers_count]],0)</f>
        <v>0</v>
      </c>
      <c r="R1451" s="19">
        <f>(((J1451/60)/60)/24)+DATE(1970,1,1)</f>
        <v>42086.811400462961</v>
      </c>
      <c r="S1451" s="19">
        <f>(((I1451/60)/60)/24)+DATE(1970,1,1)</f>
        <v>42134.811400462961</v>
      </c>
    </row>
    <row r="1452" spans="1:19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1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8278</v>
      </c>
      <c r="O1452" t="s">
        <v>8297</v>
      </c>
      <c r="P1452" s="12">
        <f>ROUND(Table1[[#This Row],[pledged]]/Table1[[#This Row],[goal]],2)</f>
        <v>0</v>
      </c>
      <c r="Q1452" s="14">
        <f>IFERROR(Table1[[#This Row],[pledged]]/Table1[[#This Row],[backers_count]],0)</f>
        <v>1</v>
      </c>
      <c r="R1452" s="19">
        <f>(((J1452/60)/60)/24)+DATE(1970,1,1)</f>
        <v>42390.171261574069</v>
      </c>
      <c r="S1452" s="19">
        <f>(((I1452/60)/60)/24)+DATE(1970,1,1)</f>
        <v>42420.171261574069</v>
      </c>
    </row>
    <row r="1453" spans="1:19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1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8278</v>
      </c>
      <c r="O1453" t="s">
        <v>8297</v>
      </c>
      <c r="P1453" s="12">
        <f>ROUND(Table1[[#This Row],[pledged]]/Table1[[#This Row],[goal]],2)</f>
        <v>0</v>
      </c>
      <c r="Q1453" s="14">
        <f>IFERROR(Table1[[#This Row],[pledged]]/Table1[[#This Row],[backers_count]],0)</f>
        <v>1</v>
      </c>
      <c r="R1453" s="19">
        <f>(((J1453/60)/60)/24)+DATE(1970,1,1)</f>
        <v>41931.959016203706</v>
      </c>
      <c r="S1453" s="19">
        <f>(((I1453/60)/60)/24)+DATE(1970,1,1)</f>
        <v>41962.00068287037</v>
      </c>
    </row>
    <row r="1454" spans="1:19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1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8278</v>
      </c>
      <c r="O1454" t="s">
        <v>8297</v>
      </c>
      <c r="P1454" s="12">
        <f>ROUND(Table1[[#This Row],[pledged]]/Table1[[#This Row],[goal]],2)</f>
        <v>0</v>
      </c>
      <c r="Q1454" s="14">
        <f>IFERROR(Table1[[#This Row],[pledged]]/Table1[[#This Row],[backers_count]],0)</f>
        <v>0</v>
      </c>
      <c r="R1454" s="19">
        <f>(((J1454/60)/60)/24)+DATE(1970,1,1)</f>
        <v>41818.703275462962</v>
      </c>
      <c r="S1454" s="19">
        <f>(((I1454/60)/60)/24)+DATE(1970,1,1)</f>
        <v>41848.703275462962</v>
      </c>
    </row>
    <row r="1455" spans="1:19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1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8278</v>
      </c>
      <c r="O1455" t="s">
        <v>8297</v>
      </c>
      <c r="P1455" s="12">
        <f>ROUND(Table1[[#This Row],[pledged]]/Table1[[#This Row],[goal]],2)</f>
        <v>0</v>
      </c>
      <c r="Q1455" s="14">
        <f>IFERROR(Table1[[#This Row],[pledged]]/Table1[[#This Row],[backers_count]],0)</f>
        <v>0</v>
      </c>
      <c r="R1455" s="19">
        <f>(((J1455/60)/60)/24)+DATE(1970,1,1)</f>
        <v>42795.696145833332</v>
      </c>
      <c r="S1455" s="19">
        <f>(((I1455/60)/60)/24)+DATE(1970,1,1)</f>
        <v>42840.654479166667</v>
      </c>
    </row>
    <row r="1456" spans="1:19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1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8278</v>
      </c>
      <c r="O1456" t="s">
        <v>8297</v>
      </c>
      <c r="P1456" s="12">
        <f>ROUND(Table1[[#This Row],[pledged]]/Table1[[#This Row],[goal]],2)</f>
        <v>0.01</v>
      </c>
      <c r="Q1456" s="14">
        <f>IFERROR(Table1[[#This Row],[pledged]]/Table1[[#This Row],[backers_count]],0)</f>
        <v>15</v>
      </c>
      <c r="R1456" s="19">
        <f>(((J1456/60)/60)/24)+DATE(1970,1,1)</f>
        <v>42463.866666666669</v>
      </c>
      <c r="S1456" s="19">
        <f>(((I1456/60)/60)/24)+DATE(1970,1,1)</f>
        <v>42484.915972222225</v>
      </c>
    </row>
    <row r="1457" spans="1:19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1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8278</v>
      </c>
      <c r="O1457" t="s">
        <v>8297</v>
      </c>
      <c r="P1457" s="12">
        <f>ROUND(Table1[[#This Row],[pledged]]/Table1[[#This Row],[goal]],2)</f>
        <v>0.11</v>
      </c>
      <c r="Q1457" s="14">
        <f>IFERROR(Table1[[#This Row],[pledged]]/Table1[[#This Row],[backers_count]],0)</f>
        <v>225</v>
      </c>
      <c r="R1457" s="19">
        <f>(((J1457/60)/60)/24)+DATE(1970,1,1)</f>
        <v>41832.672685185185</v>
      </c>
      <c r="S1457" s="19">
        <f>(((I1457/60)/60)/24)+DATE(1970,1,1)</f>
        <v>41887.568749999999</v>
      </c>
    </row>
    <row r="1458" spans="1:19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1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8278</v>
      </c>
      <c r="O1458" t="s">
        <v>8297</v>
      </c>
      <c r="P1458" s="12">
        <f>ROUND(Table1[[#This Row],[pledged]]/Table1[[#This Row],[goal]],2)</f>
        <v>0.03</v>
      </c>
      <c r="Q1458" s="14">
        <f>IFERROR(Table1[[#This Row],[pledged]]/Table1[[#This Row],[backers_count]],0)</f>
        <v>48.333333333333336</v>
      </c>
      <c r="R1458" s="19">
        <f>(((J1458/60)/60)/24)+DATE(1970,1,1)</f>
        <v>42708.668576388889</v>
      </c>
      <c r="S1458" s="19">
        <f>(((I1458/60)/60)/24)+DATE(1970,1,1)</f>
        <v>42738.668576388889</v>
      </c>
    </row>
    <row r="1459" spans="1:19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1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8278</v>
      </c>
      <c r="O1459" t="s">
        <v>8297</v>
      </c>
      <c r="P1459" s="12">
        <f>ROUND(Table1[[#This Row],[pledged]]/Table1[[#This Row],[goal]],2)</f>
        <v>0</v>
      </c>
      <c r="Q1459" s="14">
        <f>IFERROR(Table1[[#This Row],[pledged]]/Table1[[#This Row],[backers_count]],0)</f>
        <v>0</v>
      </c>
      <c r="R1459" s="19">
        <f>(((J1459/60)/60)/24)+DATE(1970,1,1)</f>
        <v>42289.89634259259</v>
      </c>
      <c r="S1459" s="19">
        <f>(((I1459/60)/60)/24)+DATE(1970,1,1)</f>
        <v>42319.938009259262</v>
      </c>
    </row>
    <row r="1460" spans="1:19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1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8278</v>
      </c>
      <c r="O1460" t="s">
        <v>8297</v>
      </c>
      <c r="P1460" s="12">
        <f>ROUND(Table1[[#This Row],[pledged]]/Table1[[#This Row],[goal]],2)</f>
        <v>0</v>
      </c>
      <c r="Q1460" s="14">
        <f>IFERROR(Table1[[#This Row],[pledged]]/Table1[[#This Row],[backers_count]],0)</f>
        <v>0</v>
      </c>
      <c r="R1460" s="19">
        <f>(((J1460/60)/60)/24)+DATE(1970,1,1)</f>
        <v>41831.705555555556</v>
      </c>
      <c r="S1460" s="19">
        <f>(((I1460/60)/60)/24)+DATE(1970,1,1)</f>
        <v>41862.166666666664</v>
      </c>
    </row>
    <row r="1461" spans="1:19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1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8278</v>
      </c>
      <c r="O1461" t="s">
        <v>8297</v>
      </c>
      <c r="P1461" s="12">
        <f>ROUND(Table1[[#This Row],[pledged]]/Table1[[#This Row],[goal]],2)</f>
        <v>0</v>
      </c>
      <c r="Q1461" s="14">
        <f>IFERROR(Table1[[#This Row],[pledged]]/Table1[[#This Row],[backers_count]],0)</f>
        <v>0</v>
      </c>
      <c r="R1461" s="19">
        <f>(((J1461/60)/60)/24)+DATE(1970,1,1)</f>
        <v>42312.204814814817</v>
      </c>
      <c r="S1461" s="19">
        <f>(((I1461/60)/60)/24)+DATE(1970,1,1)</f>
        <v>42340.725694444445</v>
      </c>
    </row>
    <row r="1462" spans="1:19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1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8278</v>
      </c>
      <c r="O1462" t="s">
        <v>8297</v>
      </c>
      <c r="P1462" s="12">
        <f>ROUND(Table1[[#This Row],[pledged]]/Table1[[#This Row],[goal]],2)</f>
        <v>0</v>
      </c>
      <c r="Q1462" s="14">
        <f>IFERROR(Table1[[#This Row],[pledged]]/Table1[[#This Row],[backers_count]],0)</f>
        <v>0</v>
      </c>
      <c r="R1462" s="19">
        <f>(((J1462/60)/60)/24)+DATE(1970,1,1)</f>
        <v>41915.896967592591</v>
      </c>
      <c r="S1462" s="19">
        <f>(((I1462/60)/60)/24)+DATE(1970,1,1)</f>
        <v>41973.989583333328</v>
      </c>
    </row>
    <row r="1463" spans="1:19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1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8278</v>
      </c>
      <c r="O1463" t="s">
        <v>8298</v>
      </c>
      <c r="P1463" s="12">
        <f>ROUND(Table1[[#This Row],[pledged]]/Table1[[#This Row],[goal]],2)</f>
        <v>1.01</v>
      </c>
      <c r="Q1463" s="14">
        <f>IFERROR(Table1[[#This Row],[pledged]]/Table1[[#This Row],[backers_count]],0)</f>
        <v>44.66673529411765</v>
      </c>
      <c r="R1463" s="19">
        <f>(((J1463/60)/60)/24)+DATE(1970,1,1)</f>
        <v>41899.645300925928</v>
      </c>
      <c r="S1463" s="19">
        <f>(((I1463/60)/60)/24)+DATE(1970,1,1)</f>
        <v>41933</v>
      </c>
    </row>
    <row r="1464" spans="1:19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1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8278</v>
      </c>
      <c r="O1464" t="s">
        <v>8298</v>
      </c>
      <c r="P1464" s="12">
        <f>ROUND(Table1[[#This Row],[pledged]]/Table1[[#This Row],[goal]],2)</f>
        <v>1.0900000000000001</v>
      </c>
      <c r="Q1464" s="14">
        <f>IFERROR(Table1[[#This Row],[pledged]]/Table1[[#This Row],[backers_count]],0)</f>
        <v>28.937999999999999</v>
      </c>
      <c r="R1464" s="19">
        <f>(((J1464/60)/60)/24)+DATE(1970,1,1)</f>
        <v>41344.662858796299</v>
      </c>
      <c r="S1464" s="19">
        <f>(((I1464/60)/60)/24)+DATE(1970,1,1)</f>
        <v>41374.662858796299</v>
      </c>
    </row>
    <row r="1465" spans="1:19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1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8278</v>
      </c>
      <c r="O1465" t="s">
        <v>8298</v>
      </c>
      <c r="P1465" s="12">
        <f>ROUND(Table1[[#This Row],[pledged]]/Table1[[#This Row],[goal]],2)</f>
        <v>1.48</v>
      </c>
      <c r="Q1465" s="14">
        <f>IFERROR(Table1[[#This Row],[pledged]]/Table1[[#This Row],[backers_count]],0)</f>
        <v>35.44</v>
      </c>
      <c r="R1465" s="19">
        <f>(((J1465/60)/60)/24)+DATE(1970,1,1)</f>
        <v>41326.911319444444</v>
      </c>
      <c r="S1465" s="19">
        <f>(((I1465/60)/60)/24)+DATE(1970,1,1)</f>
        <v>41371.869652777779</v>
      </c>
    </row>
    <row r="1466" spans="1:19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1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8278</v>
      </c>
      <c r="O1466" t="s">
        <v>8298</v>
      </c>
      <c r="P1466" s="12">
        <f>ROUND(Table1[[#This Row],[pledged]]/Table1[[#This Row],[goal]],2)</f>
        <v>1.63</v>
      </c>
      <c r="Q1466" s="14">
        <f>IFERROR(Table1[[#This Row],[pledged]]/Table1[[#This Row],[backers_count]],0)</f>
        <v>34.871794871794869</v>
      </c>
      <c r="R1466" s="19">
        <f>(((J1466/60)/60)/24)+DATE(1970,1,1)</f>
        <v>41291.661550925928</v>
      </c>
      <c r="S1466" s="19">
        <f>(((I1466/60)/60)/24)+DATE(1970,1,1)</f>
        <v>41321.661550925928</v>
      </c>
    </row>
    <row r="1467" spans="1:19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1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8278</v>
      </c>
      <c r="O1467" t="s">
        <v>8298</v>
      </c>
      <c r="P1467" s="12">
        <f>ROUND(Table1[[#This Row],[pledged]]/Table1[[#This Row],[goal]],2)</f>
        <v>4.5599999999999996</v>
      </c>
      <c r="Q1467" s="14">
        <f>IFERROR(Table1[[#This Row],[pledged]]/Table1[[#This Row],[backers_count]],0)</f>
        <v>52.622732513451197</v>
      </c>
      <c r="R1467" s="19">
        <f>(((J1467/60)/60)/24)+DATE(1970,1,1)</f>
        <v>40959.734398148146</v>
      </c>
      <c r="S1467" s="19">
        <f>(((I1467/60)/60)/24)+DATE(1970,1,1)</f>
        <v>40990.125</v>
      </c>
    </row>
    <row r="1468" spans="1:19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1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8278</v>
      </c>
      <c r="O1468" t="s">
        <v>8298</v>
      </c>
      <c r="P1468" s="12">
        <f>ROUND(Table1[[#This Row],[pledged]]/Table1[[#This Row],[goal]],2)</f>
        <v>1.08</v>
      </c>
      <c r="Q1468" s="14">
        <f>IFERROR(Table1[[#This Row],[pledged]]/Table1[[#This Row],[backers_count]],0)</f>
        <v>69.598266129032254</v>
      </c>
      <c r="R1468" s="19">
        <f>(((J1468/60)/60)/24)+DATE(1970,1,1)</f>
        <v>42340.172060185185</v>
      </c>
      <c r="S1468" s="19">
        <f>(((I1468/60)/60)/24)+DATE(1970,1,1)</f>
        <v>42381.208333333328</v>
      </c>
    </row>
    <row r="1469" spans="1:19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1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8278</v>
      </c>
      <c r="O1469" t="s">
        <v>8298</v>
      </c>
      <c r="P1469" s="12">
        <f>ROUND(Table1[[#This Row],[pledged]]/Table1[[#This Row],[goal]],2)</f>
        <v>1.1499999999999999</v>
      </c>
      <c r="Q1469" s="14">
        <f>IFERROR(Table1[[#This Row],[pledged]]/Table1[[#This Row],[backers_count]],0)</f>
        <v>76.72</v>
      </c>
      <c r="R1469" s="19">
        <f>(((J1469/60)/60)/24)+DATE(1970,1,1)</f>
        <v>40933.80190972222</v>
      </c>
      <c r="S1469" s="19">
        <f>(((I1469/60)/60)/24)+DATE(1970,1,1)</f>
        <v>40993.760243055556</v>
      </c>
    </row>
    <row r="1470" spans="1:19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1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8278</v>
      </c>
      <c r="O1470" t="s">
        <v>8298</v>
      </c>
      <c r="P1470" s="12">
        <f>ROUND(Table1[[#This Row],[pledged]]/Table1[[#This Row],[goal]],2)</f>
        <v>1.02</v>
      </c>
      <c r="Q1470" s="14">
        <f>IFERROR(Table1[[#This Row],[pledged]]/Table1[[#This Row],[backers_count]],0)</f>
        <v>33.191126279863482</v>
      </c>
      <c r="R1470" s="19">
        <f>(((J1470/60)/60)/24)+DATE(1970,1,1)</f>
        <v>40646.014456018522</v>
      </c>
      <c r="S1470" s="19">
        <f>(((I1470/60)/60)/24)+DATE(1970,1,1)</f>
        <v>40706.014456018522</v>
      </c>
    </row>
    <row r="1471" spans="1:19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1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8278</v>
      </c>
      <c r="O1471" t="s">
        <v>8298</v>
      </c>
      <c r="P1471" s="12">
        <f>ROUND(Table1[[#This Row],[pledged]]/Table1[[#This Row],[goal]],2)</f>
        <v>1.08</v>
      </c>
      <c r="Q1471" s="14">
        <f>IFERROR(Table1[[#This Row],[pledged]]/Table1[[#This Row],[backers_count]],0)</f>
        <v>149.46417445482865</v>
      </c>
      <c r="R1471" s="19">
        <f>(((J1471/60)/60)/24)+DATE(1970,1,1)</f>
        <v>41290.598483796297</v>
      </c>
      <c r="S1471" s="19">
        <f>(((I1471/60)/60)/24)+DATE(1970,1,1)</f>
        <v>41320.598483796297</v>
      </c>
    </row>
    <row r="1472" spans="1:19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1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8278</v>
      </c>
      <c r="O1472" t="s">
        <v>8298</v>
      </c>
      <c r="P1472" s="12">
        <f>ROUND(Table1[[#This Row],[pledged]]/Table1[[#This Row],[goal]],2)</f>
        <v>1.25</v>
      </c>
      <c r="Q1472" s="14">
        <f>IFERROR(Table1[[#This Row],[pledged]]/Table1[[#This Row],[backers_count]],0)</f>
        <v>23.172839506172838</v>
      </c>
      <c r="R1472" s="19">
        <f>(((J1472/60)/60)/24)+DATE(1970,1,1)</f>
        <v>41250.827118055553</v>
      </c>
      <c r="S1472" s="19">
        <f>(((I1472/60)/60)/24)+DATE(1970,1,1)</f>
        <v>41271.827118055553</v>
      </c>
    </row>
    <row r="1473" spans="1:19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1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8278</v>
      </c>
      <c r="O1473" t="s">
        <v>8298</v>
      </c>
      <c r="P1473" s="12">
        <f>ROUND(Table1[[#This Row],[pledged]]/Table1[[#This Row],[goal]],2)</f>
        <v>1.04</v>
      </c>
      <c r="Q1473" s="14">
        <f>IFERROR(Table1[[#This Row],[pledged]]/Table1[[#This Row],[backers_count]],0)</f>
        <v>96.877551020408163</v>
      </c>
      <c r="R1473" s="19">
        <f>(((J1473/60)/60)/24)+DATE(1970,1,1)</f>
        <v>42073.957569444443</v>
      </c>
      <c r="S1473" s="19">
        <f>(((I1473/60)/60)/24)+DATE(1970,1,1)</f>
        <v>42103.957569444443</v>
      </c>
    </row>
    <row r="1474" spans="1:19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1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8278</v>
      </c>
      <c r="O1474" t="s">
        <v>8298</v>
      </c>
      <c r="P1474" s="12">
        <f>ROUND(Table1[[#This Row],[pledged]]/Table1[[#This Row],[goal]],2)</f>
        <v>1.39</v>
      </c>
      <c r="Q1474" s="14">
        <f>IFERROR(Table1[[#This Row],[pledged]]/Table1[[#This Row],[backers_count]],0)</f>
        <v>103.20238095238095</v>
      </c>
      <c r="R1474" s="19">
        <f>(((J1474/60)/60)/24)+DATE(1970,1,1)</f>
        <v>41533.542858796296</v>
      </c>
      <c r="S1474" s="19">
        <f>(((I1474/60)/60)/24)+DATE(1970,1,1)</f>
        <v>41563.542858796296</v>
      </c>
    </row>
    <row r="1475" spans="1:19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1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8278</v>
      </c>
      <c r="O1475" t="s">
        <v>8298</v>
      </c>
      <c r="P1475" s="12">
        <f>ROUND(Table1[[#This Row],[pledged]]/Table1[[#This Row],[goal]],2)</f>
        <v>1.21</v>
      </c>
      <c r="Q1475" s="14">
        <f>IFERROR(Table1[[#This Row],[pledged]]/Table1[[#This Row],[backers_count]],0)</f>
        <v>38.462553191489363</v>
      </c>
      <c r="R1475" s="19">
        <f>(((J1475/60)/60)/24)+DATE(1970,1,1)</f>
        <v>40939.979618055557</v>
      </c>
      <c r="S1475" s="19">
        <f>(((I1475/60)/60)/24)+DATE(1970,1,1)</f>
        <v>40969.979618055557</v>
      </c>
    </row>
    <row r="1476" spans="1:19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1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8278</v>
      </c>
      <c r="O1476" t="s">
        <v>8298</v>
      </c>
      <c r="P1476" s="12">
        <f>ROUND(Table1[[#This Row],[pledged]]/Table1[[#This Row],[goal]],2)</f>
        <v>1.1200000000000001</v>
      </c>
      <c r="Q1476" s="14">
        <f>IFERROR(Table1[[#This Row],[pledged]]/Table1[[#This Row],[backers_count]],0)</f>
        <v>44.315789473684212</v>
      </c>
      <c r="R1476" s="19">
        <f>(((J1476/60)/60)/24)+DATE(1970,1,1)</f>
        <v>41500.727916666663</v>
      </c>
      <c r="S1476" s="19">
        <f>(((I1476/60)/60)/24)+DATE(1970,1,1)</f>
        <v>41530.727916666663</v>
      </c>
    </row>
    <row r="1477" spans="1:19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1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8278</v>
      </c>
      <c r="O1477" t="s">
        <v>8298</v>
      </c>
      <c r="P1477" s="12">
        <f>ROUND(Table1[[#This Row],[pledged]]/Table1[[#This Row],[goal]],2)</f>
        <v>1.89</v>
      </c>
      <c r="Q1477" s="14">
        <f>IFERROR(Table1[[#This Row],[pledged]]/Table1[[#This Row],[backers_count]],0)</f>
        <v>64.173356009070289</v>
      </c>
      <c r="R1477" s="19">
        <f>(((J1477/60)/60)/24)+DATE(1970,1,1)</f>
        <v>41960.722951388889</v>
      </c>
      <c r="S1477" s="19">
        <f>(((I1477/60)/60)/24)+DATE(1970,1,1)</f>
        <v>41993.207638888889</v>
      </c>
    </row>
    <row r="1478" spans="1:19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1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8278</v>
      </c>
      <c r="O1478" t="s">
        <v>8298</v>
      </c>
      <c r="P1478" s="12">
        <f>ROUND(Table1[[#This Row],[pledged]]/Table1[[#This Row],[goal]],2)</f>
        <v>6.62</v>
      </c>
      <c r="Q1478" s="14">
        <f>IFERROR(Table1[[#This Row],[pledged]]/Table1[[#This Row],[backers_count]],0)</f>
        <v>43.333275109170302</v>
      </c>
      <c r="R1478" s="19">
        <f>(((J1478/60)/60)/24)+DATE(1970,1,1)</f>
        <v>40766.041921296295</v>
      </c>
      <c r="S1478" s="19">
        <f>(((I1478/60)/60)/24)+DATE(1970,1,1)</f>
        <v>40796.041921296295</v>
      </c>
    </row>
    <row r="1479" spans="1:19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1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8278</v>
      </c>
      <c r="O1479" t="s">
        <v>8298</v>
      </c>
      <c r="P1479" s="12">
        <f>ROUND(Table1[[#This Row],[pledged]]/Table1[[#This Row],[goal]],2)</f>
        <v>1.1100000000000001</v>
      </c>
      <c r="Q1479" s="14">
        <f>IFERROR(Table1[[#This Row],[pledged]]/Table1[[#This Row],[backers_count]],0)</f>
        <v>90.495934959349597</v>
      </c>
      <c r="R1479" s="19">
        <f>(((J1479/60)/60)/24)+DATE(1970,1,1)</f>
        <v>40840.615787037037</v>
      </c>
      <c r="S1479" s="19">
        <f>(((I1479/60)/60)/24)+DATE(1970,1,1)</f>
        <v>40900.125</v>
      </c>
    </row>
    <row r="1480" spans="1:19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1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8278</v>
      </c>
      <c r="O1480" t="s">
        <v>8298</v>
      </c>
      <c r="P1480" s="12">
        <f>ROUND(Table1[[#This Row],[pledged]]/Table1[[#This Row],[goal]],2)</f>
        <v>11.82</v>
      </c>
      <c r="Q1480" s="14">
        <f>IFERROR(Table1[[#This Row],[pledged]]/Table1[[#This Row],[backers_count]],0)</f>
        <v>29.187190495010373</v>
      </c>
      <c r="R1480" s="19">
        <f>(((J1480/60)/60)/24)+DATE(1970,1,1)</f>
        <v>41394.871678240743</v>
      </c>
      <c r="S1480" s="19">
        <f>(((I1480/60)/60)/24)+DATE(1970,1,1)</f>
        <v>41408.871678240743</v>
      </c>
    </row>
    <row r="1481" spans="1:19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1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8278</v>
      </c>
      <c r="O1481" t="s">
        <v>8298</v>
      </c>
      <c r="P1481" s="12">
        <f>ROUND(Table1[[#This Row],[pledged]]/Table1[[#This Row],[goal]],2)</f>
        <v>1.37</v>
      </c>
      <c r="Q1481" s="14">
        <f>IFERROR(Table1[[#This Row],[pledged]]/Table1[[#This Row],[backers_count]],0)</f>
        <v>30.95774647887324</v>
      </c>
      <c r="R1481" s="19">
        <f>(((J1481/60)/60)/24)+DATE(1970,1,1)</f>
        <v>41754.745243055557</v>
      </c>
      <c r="S1481" s="19">
        <f>(((I1481/60)/60)/24)+DATE(1970,1,1)</f>
        <v>41769.165972222225</v>
      </c>
    </row>
    <row r="1482" spans="1:19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1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8278</v>
      </c>
      <c r="O1482" t="s">
        <v>8298</v>
      </c>
      <c r="P1482" s="12">
        <f>ROUND(Table1[[#This Row],[pledged]]/Table1[[#This Row],[goal]],2)</f>
        <v>1.17</v>
      </c>
      <c r="Q1482" s="14">
        <f>IFERROR(Table1[[#This Row],[pledged]]/Table1[[#This Row],[backers_count]],0)</f>
        <v>92.157795275590544</v>
      </c>
      <c r="R1482" s="19">
        <f>(((J1482/60)/60)/24)+DATE(1970,1,1)</f>
        <v>41464.934016203704</v>
      </c>
      <c r="S1482" s="19">
        <f>(((I1482/60)/60)/24)+DATE(1970,1,1)</f>
        <v>41481.708333333336</v>
      </c>
    </row>
    <row r="1483" spans="1:19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1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8278</v>
      </c>
      <c r="O1483" t="s">
        <v>8280</v>
      </c>
      <c r="P1483" s="12">
        <f>ROUND(Table1[[#This Row],[pledged]]/Table1[[#This Row],[goal]],2)</f>
        <v>0.02</v>
      </c>
      <c r="Q1483" s="14">
        <f>IFERROR(Table1[[#This Row],[pledged]]/Table1[[#This Row],[backers_count]],0)</f>
        <v>17.5</v>
      </c>
      <c r="R1483" s="19">
        <f>(((J1483/60)/60)/24)+DATE(1970,1,1)</f>
        <v>41550.922974537039</v>
      </c>
      <c r="S1483" s="19">
        <f>(((I1483/60)/60)/24)+DATE(1970,1,1)</f>
        <v>41580.922974537039</v>
      </c>
    </row>
    <row r="1484" spans="1:19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1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8278</v>
      </c>
      <c r="O1484" t="s">
        <v>8280</v>
      </c>
      <c r="P1484" s="12">
        <f>ROUND(Table1[[#This Row],[pledged]]/Table1[[#This Row],[goal]],2)</f>
        <v>0</v>
      </c>
      <c r="Q1484" s="14">
        <f>IFERROR(Table1[[#This Row],[pledged]]/Table1[[#This Row],[backers_count]],0)</f>
        <v>5</v>
      </c>
      <c r="R1484" s="19">
        <f>(((J1484/60)/60)/24)+DATE(1970,1,1)</f>
        <v>41136.85805555556</v>
      </c>
      <c r="S1484" s="19">
        <f>(((I1484/60)/60)/24)+DATE(1970,1,1)</f>
        <v>41159.32708333333</v>
      </c>
    </row>
    <row r="1485" spans="1:19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1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8278</v>
      </c>
      <c r="O1485" t="s">
        <v>8280</v>
      </c>
      <c r="P1485" s="12">
        <f>ROUND(Table1[[#This Row],[pledged]]/Table1[[#This Row],[goal]],2)</f>
        <v>0.01</v>
      </c>
      <c r="Q1485" s="14">
        <f>IFERROR(Table1[[#This Row],[pledged]]/Table1[[#This Row],[backers_count]],0)</f>
        <v>25</v>
      </c>
      <c r="R1485" s="19">
        <f>(((J1485/60)/60)/24)+DATE(1970,1,1)</f>
        <v>42548.192997685182</v>
      </c>
      <c r="S1485" s="19">
        <f>(((I1485/60)/60)/24)+DATE(1970,1,1)</f>
        <v>42573.192997685182</v>
      </c>
    </row>
    <row r="1486" spans="1:19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1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8278</v>
      </c>
      <c r="O1486" t="s">
        <v>8280</v>
      </c>
      <c r="P1486" s="12">
        <f>ROUND(Table1[[#This Row],[pledged]]/Table1[[#This Row],[goal]],2)</f>
        <v>0</v>
      </c>
      <c r="Q1486" s="14">
        <f>IFERROR(Table1[[#This Row],[pledged]]/Table1[[#This Row],[backers_count]],0)</f>
        <v>0</v>
      </c>
      <c r="R1486" s="19">
        <f>(((J1486/60)/60)/24)+DATE(1970,1,1)</f>
        <v>41053.200960648144</v>
      </c>
      <c r="S1486" s="19">
        <f>(((I1486/60)/60)/24)+DATE(1970,1,1)</f>
        <v>41111.618750000001</v>
      </c>
    </row>
    <row r="1487" spans="1:19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1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8278</v>
      </c>
      <c r="O1487" t="s">
        <v>8280</v>
      </c>
      <c r="P1487" s="12">
        <f>ROUND(Table1[[#This Row],[pledged]]/Table1[[#This Row],[goal]],2)</f>
        <v>0.02</v>
      </c>
      <c r="Q1487" s="14">
        <f>IFERROR(Table1[[#This Row],[pledged]]/Table1[[#This Row],[backers_count]],0)</f>
        <v>50</v>
      </c>
      <c r="R1487" s="19">
        <f>(((J1487/60)/60)/24)+DATE(1970,1,1)</f>
        <v>42130.795983796299</v>
      </c>
      <c r="S1487" s="19">
        <f>(((I1487/60)/60)/24)+DATE(1970,1,1)</f>
        <v>42175.795983796299</v>
      </c>
    </row>
    <row r="1488" spans="1:19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1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8278</v>
      </c>
      <c r="O1488" t="s">
        <v>8280</v>
      </c>
      <c r="P1488" s="12">
        <f>ROUND(Table1[[#This Row],[pledged]]/Table1[[#This Row],[goal]],2)</f>
        <v>0</v>
      </c>
      <c r="Q1488" s="14">
        <f>IFERROR(Table1[[#This Row],[pledged]]/Table1[[#This Row],[backers_count]],0)</f>
        <v>16</v>
      </c>
      <c r="R1488" s="19">
        <f>(((J1488/60)/60)/24)+DATE(1970,1,1)</f>
        <v>42032.168530092589</v>
      </c>
      <c r="S1488" s="19">
        <f>(((I1488/60)/60)/24)+DATE(1970,1,1)</f>
        <v>42062.168530092589</v>
      </c>
    </row>
    <row r="1489" spans="1:19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1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8278</v>
      </c>
      <c r="O1489" t="s">
        <v>8280</v>
      </c>
      <c r="P1489" s="12">
        <f>ROUND(Table1[[#This Row],[pledged]]/Table1[[#This Row],[goal]],2)</f>
        <v>0</v>
      </c>
      <c r="Q1489" s="14">
        <f>IFERROR(Table1[[#This Row],[pledged]]/Table1[[#This Row],[backers_count]],0)</f>
        <v>0</v>
      </c>
      <c r="R1489" s="19">
        <f>(((J1489/60)/60)/24)+DATE(1970,1,1)</f>
        <v>42554.917488425926</v>
      </c>
      <c r="S1489" s="19">
        <f>(((I1489/60)/60)/24)+DATE(1970,1,1)</f>
        <v>42584.917488425926</v>
      </c>
    </row>
    <row r="1490" spans="1:19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1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8278</v>
      </c>
      <c r="O1490" t="s">
        <v>8280</v>
      </c>
      <c r="P1490" s="12">
        <f>ROUND(Table1[[#This Row],[pledged]]/Table1[[#This Row],[goal]],2)</f>
        <v>0.02</v>
      </c>
      <c r="Q1490" s="14">
        <f>IFERROR(Table1[[#This Row],[pledged]]/Table1[[#This Row],[backers_count]],0)</f>
        <v>60</v>
      </c>
      <c r="R1490" s="19">
        <f>(((J1490/60)/60)/24)+DATE(1970,1,1)</f>
        <v>41614.563194444447</v>
      </c>
      <c r="S1490" s="19">
        <f>(((I1490/60)/60)/24)+DATE(1970,1,1)</f>
        <v>41644.563194444447</v>
      </c>
    </row>
    <row r="1491" spans="1:19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1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8278</v>
      </c>
      <c r="O1491" t="s">
        <v>8280</v>
      </c>
      <c r="P1491" s="12">
        <f>ROUND(Table1[[#This Row],[pledged]]/Table1[[#This Row],[goal]],2)</f>
        <v>0</v>
      </c>
      <c r="Q1491" s="14">
        <f>IFERROR(Table1[[#This Row],[pledged]]/Table1[[#This Row],[backers_count]],0)</f>
        <v>0</v>
      </c>
      <c r="R1491" s="19">
        <f>(((J1491/60)/60)/24)+DATE(1970,1,1)</f>
        <v>41198.611712962964</v>
      </c>
      <c r="S1491" s="19">
        <f>(((I1491/60)/60)/24)+DATE(1970,1,1)</f>
        <v>41228.653379629628</v>
      </c>
    </row>
    <row r="1492" spans="1:19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1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8278</v>
      </c>
      <c r="O1492" t="s">
        <v>8280</v>
      </c>
      <c r="P1492" s="12">
        <f>ROUND(Table1[[#This Row],[pledged]]/Table1[[#This Row],[goal]],2)</f>
        <v>0.31</v>
      </c>
      <c r="Q1492" s="14">
        <f>IFERROR(Table1[[#This Row],[pledged]]/Table1[[#This Row],[backers_count]],0)</f>
        <v>47.10526315789474</v>
      </c>
      <c r="R1492" s="19">
        <f>(((J1492/60)/60)/24)+DATE(1970,1,1)</f>
        <v>41520.561041666668</v>
      </c>
      <c r="S1492" s="19">
        <f>(((I1492/60)/60)/24)+DATE(1970,1,1)</f>
        <v>41549.561041666668</v>
      </c>
    </row>
    <row r="1493" spans="1:19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1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8278</v>
      </c>
      <c r="O1493" t="s">
        <v>8280</v>
      </c>
      <c r="P1493" s="12">
        <f>ROUND(Table1[[#This Row],[pledged]]/Table1[[#This Row],[goal]],2)</f>
        <v>0.08</v>
      </c>
      <c r="Q1493" s="14">
        <f>IFERROR(Table1[[#This Row],[pledged]]/Table1[[#This Row],[backers_count]],0)</f>
        <v>100</v>
      </c>
      <c r="R1493" s="19">
        <f>(((J1493/60)/60)/24)+DATE(1970,1,1)</f>
        <v>41991.713460648149</v>
      </c>
      <c r="S1493" s="19">
        <f>(((I1493/60)/60)/24)+DATE(1970,1,1)</f>
        <v>42050.651388888888</v>
      </c>
    </row>
    <row r="1494" spans="1:19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1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8278</v>
      </c>
      <c r="O1494" t="s">
        <v>8280</v>
      </c>
      <c r="P1494" s="12">
        <f>ROUND(Table1[[#This Row],[pledged]]/Table1[[#This Row],[goal]],2)</f>
        <v>0.01</v>
      </c>
      <c r="Q1494" s="14">
        <f>IFERROR(Table1[[#This Row],[pledged]]/Table1[[#This Row],[backers_count]],0)</f>
        <v>15</v>
      </c>
      <c r="R1494" s="19">
        <f>(((J1494/60)/60)/24)+DATE(1970,1,1)</f>
        <v>40682.884791666671</v>
      </c>
      <c r="S1494" s="19">
        <f>(((I1494/60)/60)/24)+DATE(1970,1,1)</f>
        <v>40712.884791666671</v>
      </c>
    </row>
    <row r="1495" spans="1:19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1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8278</v>
      </c>
      <c r="O1495" t="s">
        <v>8280</v>
      </c>
      <c r="P1495" s="12">
        <f>ROUND(Table1[[#This Row],[pledged]]/Table1[[#This Row],[goal]],2)</f>
        <v>0</v>
      </c>
      <c r="Q1495" s="14">
        <f>IFERROR(Table1[[#This Row],[pledged]]/Table1[[#This Row],[backers_count]],0)</f>
        <v>0</v>
      </c>
      <c r="R1495" s="19">
        <f>(((J1495/60)/60)/24)+DATE(1970,1,1)</f>
        <v>41411.866608796299</v>
      </c>
      <c r="S1495" s="19">
        <f>(((I1495/60)/60)/24)+DATE(1970,1,1)</f>
        <v>41441.866608796299</v>
      </c>
    </row>
    <row r="1496" spans="1:19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1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8278</v>
      </c>
      <c r="O1496" t="s">
        <v>8280</v>
      </c>
      <c r="P1496" s="12">
        <f>ROUND(Table1[[#This Row],[pledged]]/Table1[[#This Row],[goal]],2)</f>
        <v>0.09</v>
      </c>
      <c r="Q1496" s="14">
        <f>IFERROR(Table1[[#This Row],[pledged]]/Table1[[#This Row],[backers_count]],0)</f>
        <v>40.454545454545453</v>
      </c>
      <c r="R1496" s="19">
        <f>(((J1496/60)/60)/24)+DATE(1970,1,1)</f>
        <v>42067.722372685181</v>
      </c>
      <c r="S1496" s="19">
        <f>(((I1496/60)/60)/24)+DATE(1970,1,1)</f>
        <v>42097.651388888888</v>
      </c>
    </row>
    <row r="1497" spans="1:19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1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8278</v>
      </c>
      <c r="O1497" t="s">
        <v>8280</v>
      </c>
      <c r="P1497" s="12">
        <f>ROUND(Table1[[#This Row],[pledged]]/Table1[[#This Row],[goal]],2)</f>
        <v>0</v>
      </c>
      <c r="Q1497" s="14">
        <f>IFERROR(Table1[[#This Row],[pledged]]/Table1[[#This Row],[backers_count]],0)</f>
        <v>0</v>
      </c>
      <c r="R1497" s="19">
        <f>(((J1497/60)/60)/24)+DATE(1970,1,1)</f>
        <v>40752.789710648147</v>
      </c>
      <c r="S1497" s="19">
        <f>(((I1497/60)/60)/24)+DATE(1970,1,1)</f>
        <v>40782.789710648147</v>
      </c>
    </row>
    <row r="1498" spans="1:19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1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8278</v>
      </c>
      <c r="O1498" t="s">
        <v>8280</v>
      </c>
      <c r="P1498" s="12">
        <f>ROUND(Table1[[#This Row],[pledged]]/Table1[[#This Row],[goal]],2)</f>
        <v>0</v>
      </c>
      <c r="Q1498" s="14">
        <f>IFERROR(Table1[[#This Row],[pledged]]/Table1[[#This Row],[backers_count]],0)</f>
        <v>0</v>
      </c>
      <c r="R1498" s="19">
        <f>(((J1498/60)/60)/24)+DATE(1970,1,1)</f>
        <v>41838.475219907406</v>
      </c>
      <c r="S1498" s="19">
        <f>(((I1498/60)/60)/24)+DATE(1970,1,1)</f>
        <v>41898.475219907406</v>
      </c>
    </row>
    <row r="1499" spans="1:19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1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8278</v>
      </c>
      <c r="O1499" t="s">
        <v>8280</v>
      </c>
      <c r="P1499" s="12">
        <f>ROUND(Table1[[#This Row],[pledged]]/Table1[[#This Row],[goal]],2)</f>
        <v>0</v>
      </c>
      <c r="Q1499" s="14">
        <f>IFERROR(Table1[[#This Row],[pledged]]/Table1[[#This Row],[backers_count]],0)</f>
        <v>1</v>
      </c>
      <c r="R1499" s="19">
        <f>(((J1499/60)/60)/24)+DATE(1970,1,1)</f>
        <v>41444.64261574074</v>
      </c>
      <c r="S1499" s="19">
        <f>(((I1499/60)/60)/24)+DATE(1970,1,1)</f>
        <v>41486.821527777778</v>
      </c>
    </row>
    <row r="1500" spans="1:19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1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8278</v>
      </c>
      <c r="O1500" t="s">
        <v>8280</v>
      </c>
      <c r="P1500" s="12">
        <f>ROUND(Table1[[#This Row],[pledged]]/Table1[[#This Row],[goal]],2)</f>
        <v>0.02</v>
      </c>
      <c r="Q1500" s="14">
        <f>IFERROR(Table1[[#This Row],[pledged]]/Table1[[#This Row],[backers_count]],0)</f>
        <v>19</v>
      </c>
      <c r="R1500" s="19">
        <f>(((J1500/60)/60)/24)+DATE(1970,1,1)</f>
        <v>41840.983541666668</v>
      </c>
      <c r="S1500" s="19">
        <f>(((I1500/60)/60)/24)+DATE(1970,1,1)</f>
        <v>41885.983541666668</v>
      </c>
    </row>
    <row r="1501" spans="1:19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1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8278</v>
      </c>
      <c r="O1501" t="s">
        <v>8280</v>
      </c>
      <c r="P1501" s="12">
        <f>ROUND(Table1[[#This Row],[pledged]]/Table1[[#This Row],[goal]],2)</f>
        <v>0</v>
      </c>
      <c r="Q1501" s="14">
        <f>IFERROR(Table1[[#This Row],[pledged]]/Table1[[#This Row],[backers_count]],0)</f>
        <v>5</v>
      </c>
      <c r="R1501" s="19">
        <f>(((J1501/60)/60)/24)+DATE(1970,1,1)</f>
        <v>42527.007326388892</v>
      </c>
      <c r="S1501" s="19">
        <f>(((I1501/60)/60)/24)+DATE(1970,1,1)</f>
        <v>42587.007326388892</v>
      </c>
    </row>
    <row r="1502" spans="1:19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1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8278</v>
      </c>
      <c r="O1502" t="s">
        <v>8280</v>
      </c>
      <c r="P1502" s="12">
        <f>ROUND(Table1[[#This Row],[pledged]]/Table1[[#This Row],[goal]],2)</f>
        <v>0.25</v>
      </c>
      <c r="Q1502" s="14">
        <f>IFERROR(Table1[[#This Row],[pledged]]/Table1[[#This Row],[backers_count]],0)</f>
        <v>46.733333333333334</v>
      </c>
      <c r="R1502" s="19">
        <f>(((J1502/60)/60)/24)+DATE(1970,1,1)</f>
        <v>41365.904594907406</v>
      </c>
      <c r="S1502" s="19">
        <f>(((I1502/60)/60)/24)+DATE(1970,1,1)</f>
        <v>41395.904594907406</v>
      </c>
    </row>
    <row r="1503" spans="1:19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1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8294</v>
      </c>
      <c r="O1503" t="s">
        <v>8295</v>
      </c>
      <c r="P1503" s="12">
        <f>ROUND(Table1[[#This Row],[pledged]]/Table1[[#This Row],[goal]],2)</f>
        <v>1.66</v>
      </c>
      <c r="Q1503" s="14">
        <f>IFERROR(Table1[[#This Row],[pledged]]/Table1[[#This Row],[backers_count]],0)</f>
        <v>97.731073446327684</v>
      </c>
      <c r="R1503" s="19">
        <f>(((J1503/60)/60)/24)+DATE(1970,1,1)</f>
        <v>42163.583599537036</v>
      </c>
      <c r="S1503" s="19">
        <f>(((I1503/60)/60)/24)+DATE(1970,1,1)</f>
        <v>42193.583599537036</v>
      </c>
    </row>
    <row r="1504" spans="1:19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1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8294</v>
      </c>
      <c r="O1504" t="s">
        <v>8295</v>
      </c>
      <c r="P1504" s="12">
        <f>ROUND(Table1[[#This Row],[pledged]]/Table1[[#This Row],[goal]],2)</f>
        <v>1.01</v>
      </c>
      <c r="Q1504" s="14">
        <f>IFERROR(Table1[[#This Row],[pledged]]/Table1[[#This Row],[backers_count]],0)</f>
        <v>67.835866261398181</v>
      </c>
      <c r="R1504" s="19">
        <f>(((J1504/60)/60)/24)+DATE(1970,1,1)</f>
        <v>42426.542592592596</v>
      </c>
      <c r="S1504" s="19">
        <f>(((I1504/60)/60)/24)+DATE(1970,1,1)</f>
        <v>42454.916666666672</v>
      </c>
    </row>
    <row r="1505" spans="1:19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1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8294</v>
      </c>
      <c r="O1505" t="s">
        <v>8295</v>
      </c>
      <c r="P1505" s="12">
        <f>ROUND(Table1[[#This Row],[pledged]]/Table1[[#This Row],[goal]],2)</f>
        <v>1.08</v>
      </c>
      <c r="Q1505" s="14">
        <f>IFERROR(Table1[[#This Row],[pledged]]/Table1[[#This Row],[backers_count]],0)</f>
        <v>56.98492957746479</v>
      </c>
      <c r="R1505" s="19">
        <f>(((J1505/60)/60)/24)+DATE(1970,1,1)</f>
        <v>42606.347233796296</v>
      </c>
      <c r="S1505" s="19">
        <f>(((I1505/60)/60)/24)+DATE(1970,1,1)</f>
        <v>42666.347233796296</v>
      </c>
    </row>
    <row r="1506" spans="1:19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1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8294</v>
      </c>
      <c r="O1506" t="s">
        <v>8295</v>
      </c>
      <c r="P1506" s="12">
        <f>ROUND(Table1[[#This Row],[pledged]]/Table1[[#This Row],[goal]],2)</f>
        <v>2.78</v>
      </c>
      <c r="Q1506" s="14">
        <f>IFERROR(Table1[[#This Row],[pledged]]/Table1[[#This Row],[backers_count]],0)</f>
        <v>67.159851301115239</v>
      </c>
      <c r="R1506" s="19">
        <f>(((J1506/60)/60)/24)+DATE(1970,1,1)</f>
        <v>41772.657685185186</v>
      </c>
      <c r="S1506" s="19">
        <f>(((I1506/60)/60)/24)+DATE(1970,1,1)</f>
        <v>41800.356249999997</v>
      </c>
    </row>
    <row r="1507" spans="1:19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1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8294</v>
      </c>
      <c r="O1507" t="s">
        <v>8295</v>
      </c>
      <c r="P1507" s="12">
        <f>ROUND(Table1[[#This Row],[pledged]]/Table1[[#This Row],[goal]],2)</f>
        <v>1.04</v>
      </c>
      <c r="Q1507" s="14">
        <f>IFERROR(Table1[[#This Row],[pledged]]/Table1[[#This Row],[backers_count]],0)</f>
        <v>48.037681159420288</v>
      </c>
      <c r="R1507" s="19">
        <f>(((J1507/60)/60)/24)+DATE(1970,1,1)</f>
        <v>42414.44332175926</v>
      </c>
      <c r="S1507" s="19">
        <f>(((I1507/60)/60)/24)+DATE(1970,1,1)</f>
        <v>42451.834027777775</v>
      </c>
    </row>
    <row r="1508" spans="1:19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1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8294</v>
      </c>
      <c r="O1508" t="s">
        <v>8295</v>
      </c>
      <c r="P1508" s="12">
        <f>ROUND(Table1[[#This Row],[pledged]]/Table1[[#This Row],[goal]],2)</f>
        <v>1.1100000000000001</v>
      </c>
      <c r="Q1508" s="14">
        <f>IFERROR(Table1[[#This Row],[pledged]]/Table1[[#This Row],[backers_count]],0)</f>
        <v>38.860465116279073</v>
      </c>
      <c r="R1508" s="19">
        <f>(((J1508/60)/60)/24)+DATE(1970,1,1)</f>
        <v>41814.785925925928</v>
      </c>
      <c r="S1508" s="19">
        <f>(((I1508/60)/60)/24)+DATE(1970,1,1)</f>
        <v>41844.785925925928</v>
      </c>
    </row>
    <row r="1509" spans="1:19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1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8294</v>
      </c>
      <c r="O1509" t="s">
        <v>8295</v>
      </c>
      <c r="P1509" s="12">
        <f>ROUND(Table1[[#This Row],[pledged]]/Table1[[#This Row],[goal]],2)</f>
        <v>2.15</v>
      </c>
      <c r="Q1509" s="14">
        <f>IFERROR(Table1[[#This Row],[pledged]]/Table1[[#This Row],[backers_count]],0)</f>
        <v>78.181818181818187</v>
      </c>
      <c r="R1509" s="19">
        <f>(((J1509/60)/60)/24)+DATE(1970,1,1)</f>
        <v>40254.450335648151</v>
      </c>
      <c r="S1509" s="19">
        <f>(((I1509/60)/60)/24)+DATE(1970,1,1)</f>
        <v>40313.340277777781</v>
      </c>
    </row>
    <row r="1510" spans="1:19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1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8294</v>
      </c>
      <c r="O1510" t="s">
        <v>8295</v>
      </c>
      <c r="P1510" s="12">
        <f>ROUND(Table1[[#This Row],[pledged]]/Table1[[#This Row],[goal]],2)</f>
        <v>1.1100000000000001</v>
      </c>
      <c r="Q1510" s="14">
        <f>IFERROR(Table1[[#This Row],[pledged]]/Table1[[#This Row],[backers_count]],0)</f>
        <v>97.113744075829388</v>
      </c>
      <c r="R1510" s="19">
        <f>(((J1510/60)/60)/24)+DATE(1970,1,1)</f>
        <v>41786.614363425928</v>
      </c>
      <c r="S1510" s="19">
        <f>(((I1510/60)/60)/24)+DATE(1970,1,1)</f>
        <v>41817.614363425928</v>
      </c>
    </row>
    <row r="1511" spans="1:19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1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8294</v>
      </c>
      <c r="O1511" t="s">
        <v>8295</v>
      </c>
      <c r="P1511" s="12">
        <f>ROUND(Table1[[#This Row],[pledged]]/Table1[[#This Row],[goal]],2)</f>
        <v>1.24</v>
      </c>
      <c r="Q1511" s="14">
        <f>IFERROR(Table1[[#This Row],[pledged]]/Table1[[#This Row],[backers_count]],0)</f>
        <v>110.39397959183674</v>
      </c>
      <c r="R1511" s="19">
        <f>(((J1511/60)/60)/24)+DATE(1970,1,1)</f>
        <v>42751.533391203702</v>
      </c>
      <c r="S1511" s="19">
        <f>(((I1511/60)/60)/24)+DATE(1970,1,1)</f>
        <v>42780.957638888889</v>
      </c>
    </row>
    <row r="1512" spans="1:19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1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8294</v>
      </c>
      <c r="O1512" t="s">
        <v>8295</v>
      </c>
      <c r="P1512" s="12">
        <f>ROUND(Table1[[#This Row],[pledged]]/Table1[[#This Row],[goal]],2)</f>
        <v>1.01</v>
      </c>
      <c r="Q1512" s="14">
        <f>IFERROR(Table1[[#This Row],[pledged]]/Table1[[#This Row],[backers_count]],0)</f>
        <v>39.91506172839506</v>
      </c>
      <c r="R1512" s="19">
        <f>(((J1512/60)/60)/24)+DATE(1970,1,1)</f>
        <v>41809.385162037033</v>
      </c>
      <c r="S1512" s="19">
        <f>(((I1512/60)/60)/24)+DATE(1970,1,1)</f>
        <v>41839.385162037033</v>
      </c>
    </row>
    <row r="1513" spans="1:19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1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8294</v>
      </c>
      <c r="O1513" t="s">
        <v>8295</v>
      </c>
      <c r="P1513" s="12">
        <f>ROUND(Table1[[#This Row],[pledged]]/Table1[[#This Row],[goal]],2)</f>
        <v>1.1200000000000001</v>
      </c>
      <c r="Q1513" s="14">
        <f>IFERROR(Table1[[#This Row],[pledged]]/Table1[[#This Row],[backers_count]],0)</f>
        <v>75.975728155339809</v>
      </c>
      <c r="R1513" s="19">
        <f>(((J1513/60)/60)/24)+DATE(1970,1,1)</f>
        <v>42296.583379629628</v>
      </c>
      <c r="S1513" s="19">
        <f>(((I1513/60)/60)/24)+DATE(1970,1,1)</f>
        <v>42326.625046296293</v>
      </c>
    </row>
    <row r="1514" spans="1:19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8294</v>
      </c>
      <c r="O1514" t="s">
        <v>8295</v>
      </c>
      <c r="P1514" s="12">
        <f>ROUND(Table1[[#This Row],[pledged]]/Table1[[#This Row],[goal]],2)</f>
        <v>5.59</v>
      </c>
      <c r="Q1514" s="14">
        <f>IFERROR(Table1[[#This Row],[pledged]]/Table1[[#This Row],[backers_count]],0)</f>
        <v>58.379104477611939</v>
      </c>
      <c r="R1514" s="19">
        <f>(((J1514/60)/60)/24)+DATE(1970,1,1)</f>
        <v>42741.684479166666</v>
      </c>
      <c r="S1514" s="19">
        <f>(((I1514/60)/60)/24)+DATE(1970,1,1)</f>
        <v>42771.684479166666</v>
      </c>
    </row>
    <row r="1515" spans="1:19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1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8294</v>
      </c>
      <c r="O1515" t="s">
        <v>8295</v>
      </c>
      <c r="P1515" s="12">
        <f>ROUND(Table1[[#This Row],[pledged]]/Table1[[#This Row],[goal]],2)</f>
        <v>1.5</v>
      </c>
      <c r="Q1515" s="14">
        <f>IFERROR(Table1[[#This Row],[pledged]]/Table1[[#This Row],[backers_count]],0)</f>
        <v>55.82093023255814</v>
      </c>
      <c r="R1515" s="19">
        <f>(((J1515/60)/60)/24)+DATE(1970,1,1)</f>
        <v>41806.637337962966</v>
      </c>
      <c r="S1515" s="19">
        <f>(((I1515/60)/60)/24)+DATE(1970,1,1)</f>
        <v>41836.637337962966</v>
      </c>
    </row>
    <row r="1516" spans="1:19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1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8294</v>
      </c>
      <c r="O1516" t="s">
        <v>8295</v>
      </c>
      <c r="P1516" s="12">
        <f>ROUND(Table1[[#This Row],[pledged]]/Table1[[#This Row],[goal]],2)</f>
        <v>1.06</v>
      </c>
      <c r="Q1516" s="14">
        <f>IFERROR(Table1[[#This Row],[pledged]]/Table1[[#This Row],[backers_count]],0)</f>
        <v>151.24431818181819</v>
      </c>
      <c r="R1516" s="19">
        <f>(((J1516/60)/60)/24)+DATE(1970,1,1)</f>
        <v>42234.597685185188</v>
      </c>
      <c r="S1516" s="19">
        <f>(((I1516/60)/60)/24)+DATE(1970,1,1)</f>
        <v>42274.597685185188</v>
      </c>
    </row>
    <row r="1517" spans="1:19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1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8294</v>
      </c>
      <c r="O1517" t="s">
        <v>8295</v>
      </c>
      <c r="P1517" s="12">
        <f>ROUND(Table1[[#This Row],[pledged]]/Table1[[#This Row],[goal]],2)</f>
        <v>1.57</v>
      </c>
      <c r="Q1517" s="14">
        <f>IFERROR(Table1[[#This Row],[pledged]]/Table1[[#This Row],[backers_count]],0)</f>
        <v>849.67027027027029</v>
      </c>
      <c r="R1517" s="19">
        <f>(((J1517/60)/60)/24)+DATE(1970,1,1)</f>
        <v>42415.253437499996</v>
      </c>
      <c r="S1517" s="19">
        <f>(((I1517/60)/60)/24)+DATE(1970,1,1)</f>
        <v>42445.211770833332</v>
      </c>
    </row>
    <row r="1518" spans="1:19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1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8294</v>
      </c>
      <c r="O1518" t="s">
        <v>8295</v>
      </c>
      <c r="P1518" s="12">
        <f>ROUND(Table1[[#This Row],[pledged]]/Table1[[#This Row],[goal]],2)</f>
        <v>1.0900000000000001</v>
      </c>
      <c r="Q1518" s="14">
        <f>IFERROR(Table1[[#This Row],[pledged]]/Table1[[#This Row],[backers_count]],0)</f>
        <v>159.24137931034483</v>
      </c>
      <c r="R1518" s="19">
        <f>(((J1518/60)/60)/24)+DATE(1970,1,1)</f>
        <v>42619.466342592597</v>
      </c>
      <c r="S1518" s="19">
        <f>(((I1518/60)/60)/24)+DATE(1970,1,1)</f>
        <v>42649.583333333328</v>
      </c>
    </row>
    <row r="1519" spans="1:19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1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8294</v>
      </c>
      <c r="O1519" t="s">
        <v>8295</v>
      </c>
      <c r="P1519" s="12">
        <f>ROUND(Table1[[#This Row],[pledged]]/Table1[[#This Row],[goal]],2)</f>
        <v>1.62</v>
      </c>
      <c r="Q1519" s="14">
        <f>IFERROR(Table1[[#This Row],[pledged]]/Table1[[#This Row],[backers_count]],0)</f>
        <v>39.507317073170732</v>
      </c>
      <c r="R1519" s="19">
        <f>(((J1519/60)/60)/24)+DATE(1970,1,1)</f>
        <v>41948.56658564815</v>
      </c>
      <c r="S1519" s="19">
        <f>(((I1519/60)/60)/24)+DATE(1970,1,1)</f>
        <v>41979.25</v>
      </c>
    </row>
    <row r="1520" spans="1:19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1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8294</v>
      </c>
      <c r="O1520" t="s">
        <v>8295</v>
      </c>
      <c r="P1520" s="12">
        <f>ROUND(Table1[[#This Row],[pledged]]/Table1[[#This Row],[goal]],2)</f>
        <v>2.0499999999999998</v>
      </c>
      <c r="Q1520" s="14">
        <f>IFERROR(Table1[[#This Row],[pledged]]/Table1[[#This Row],[backers_count]],0)</f>
        <v>130.52966101694915</v>
      </c>
      <c r="R1520" s="19">
        <f>(((J1520/60)/60)/24)+DATE(1970,1,1)</f>
        <v>41760.8200462963</v>
      </c>
      <c r="S1520" s="19">
        <f>(((I1520/60)/60)/24)+DATE(1970,1,1)</f>
        <v>41790.8200462963</v>
      </c>
    </row>
    <row r="1521" spans="1:19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1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8294</v>
      </c>
      <c r="O1521" t="s">
        <v>8295</v>
      </c>
      <c r="P1521" s="12">
        <f>ROUND(Table1[[#This Row],[pledged]]/Table1[[#This Row],[goal]],2)</f>
        <v>1.03</v>
      </c>
      <c r="Q1521" s="14">
        <f>IFERROR(Table1[[#This Row],[pledged]]/Table1[[#This Row],[backers_count]],0)</f>
        <v>64.156896551724131</v>
      </c>
      <c r="R1521" s="19">
        <f>(((J1521/60)/60)/24)+DATE(1970,1,1)</f>
        <v>41782.741701388892</v>
      </c>
      <c r="S1521" s="19">
        <f>(((I1521/60)/60)/24)+DATE(1970,1,1)</f>
        <v>41810.915972222225</v>
      </c>
    </row>
    <row r="1522" spans="1:19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1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8294</v>
      </c>
      <c r="O1522" t="s">
        <v>8295</v>
      </c>
      <c r="P1522" s="12">
        <f>ROUND(Table1[[#This Row],[pledged]]/Table1[[#This Row],[goal]],2)</f>
        <v>1.03</v>
      </c>
      <c r="Q1522" s="14">
        <f>IFERROR(Table1[[#This Row],[pledged]]/Table1[[#This Row],[backers_count]],0)</f>
        <v>111.52694610778443</v>
      </c>
      <c r="R1522" s="19">
        <f>(((J1522/60)/60)/24)+DATE(1970,1,1)</f>
        <v>41955.857789351852</v>
      </c>
      <c r="S1522" s="19">
        <f>(((I1522/60)/60)/24)+DATE(1970,1,1)</f>
        <v>41992.166666666672</v>
      </c>
    </row>
    <row r="1523" spans="1:19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1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8294</v>
      </c>
      <c r="O1523" t="s">
        <v>8295</v>
      </c>
      <c r="P1523" s="12">
        <f>ROUND(Table1[[#This Row],[pledged]]/Table1[[#This Row],[goal]],2)</f>
        <v>1.07</v>
      </c>
      <c r="Q1523" s="14">
        <f>IFERROR(Table1[[#This Row],[pledged]]/Table1[[#This Row],[backers_count]],0)</f>
        <v>170.44680851063831</v>
      </c>
      <c r="R1523" s="19">
        <f>(((J1523/60)/60)/24)+DATE(1970,1,1)</f>
        <v>42493.167719907404</v>
      </c>
      <c r="S1523" s="19">
        <f>(((I1523/60)/60)/24)+DATE(1970,1,1)</f>
        <v>42528.167719907404</v>
      </c>
    </row>
    <row r="1524" spans="1:19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1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8294</v>
      </c>
      <c r="O1524" t="s">
        <v>8295</v>
      </c>
      <c r="P1524" s="12">
        <f>ROUND(Table1[[#This Row],[pledged]]/Table1[[#This Row],[goal]],2)</f>
        <v>1.39</v>
      </c>
      <c r="Q1524" s="14">
        <f>IFERROR(Table1[[#This Row],[pledged]]/Table1[[#This Row],[backers_count]],0)</f>
        <v>133.7391592920354</v>
      </c>
      <c r="R1524" s="19">
        <f>(((J1524/60)/60)/24)+DATE(1970,1,1)</f>
        <v>41899.830312500002</v>
      </c>
      <c r="S1524" s="19">
        <f>(((I1524/60)/60)/24)+DATE(1970,1,1)</f>
        <v>41929.830312500002</v>
      </c>
    </row>
    <row r="1525" spans="1:19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1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8294</v>
      </c>
      <c r="O1525" t="s">
        <v>8295</v>
      </c>
      <c r="P1525" s="12">
        <f>ROUND(Table1[[#This Row],[pledged]]/Table1[[#This Row],[goal]],2)</f>
        <v>1.25</v>
      </c>
      <c r="Q1525" s="14">
        <f>IFERROR(Table1[[#This Row],[pledged]]/Table1[[#This Row],[backers_count]],0)</f>
        <v>95.834024896265561</v>
      </c>
      <c r="R1525" s="19">
        <f>(((J1525/60)/60)/24)+DATE(1970,1,1)</f>
        <v>41964.751342592594</v>
      </c>
      <c r="S1525" s="19">
        <f>(((I1525/60)/60)/24)+DATE(1970,1,1)</f>
        <v>41996</v>
      </c>
    </row>
    <row r="1526" spans="1:19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1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8294</v>
      </c>
      <c r="O1526" t="s">
        <v>8295</v>
      </c>
      <c r="P1526" s="12">
        <f>ROUND(Table1[[#This Row],[pledged]]/Table1[[#This Row],[goal]],2)</f>
        <v>2.0699999999999998</v>
      </c>
      <c r="Q1526" s="14">
        <f>IFERROR(Table1[[#This Row],[pledged]]/Table1[[#This Row],[backers_count]],0)</f>
        <v>221.78571428571428</v>
      </c>
      <c r="R1526" s="19">
        <f>(((J1526/60)/60)/24)+DATE(1970,1,1)</f>
        <v>42756.501041666663</v>
      </c>
      <c r="S1526" s="19">
        <f>(((I1526/60)/60)/24)+DATE(1970,1,1)</f>
        <v>42786.501041666663</v>
      </c>
    </row>
    <row r="1527" spans="1:19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1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8294</v>
      </c>
      <c r="O1527" t="s">
        <v>8295</v>
      </c>
      <c r="P1527" s="12">
        <f>ROUND(Table1[[#This Row],[pledged]]/Table1[[#This Row],[goal]],2)</f>
        <v>1.74</v>
      </c>
      <c r="Q1527" s="14">
        <f>IFERROR(Table1[[#This Row],[pledged]]/Table1[[#This Row],[backers_count]],0)</f>
        <v>32.315357142857138</v>
      </c>
      <c r="R1527" s="19">
        <f>(((J1527/60)/60)/24)+DATE(1970,1,1)</f>
        <v>42570.702986111108</v>
      </c>
      <c r="S1527" s="19">
        <f>(((I1527/60)/60)/24)+DATE(1970,1,1)</f>
        <v>42600.702986111108</v>
      </c>
    </row>
    <row r="1528" spans="1:19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1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8294</v>
      </c>
      <c r="O1528" t="s">
        <v>8295</v>
      </c>
      <c r="P1528" s="12">
        <f>ROUND(Table1[[#This Row],[pledged]]/Table1[[#This Row],[goal]],2)</f>
        <v>1.2</v>
      </c>
      <c r="Q1528" s="14">
        <f>IFERROR(Table1[[#This Row],[pledged]]/Table1[[#This Row],[backers_count]],0)</f>
        <v>98.839285714285708</v>
      </c>
      <c r="R1528" s="19">
        <f>(((J1528/60)/60)/24)+DATE(1970,1,1)</f>
        <v>42339.276006944448</v>
      </c>
      <c r="S1528" s="19">
        <f>(((I1528/60)/60)/24)+DATE(1970,1,1)</f>
        <v>42388.276006944448</v>
      </c>
    </row>
    <row r="1529" spans="1:19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1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8294</v>
      </c>
      <c r="O1529" t="s">
        <v>8295</v>
      </c>
      <c r="P1529" s="12">
        <f>ROUND(Table1[[#This Row],[pledged]]/Table1[[#This Row],[goal]],2)</f>
        <v>1.1000000000000001</v>
      </c>
      <c r="Q1529" s="14">
        <f>IFERROR(Table1[[#This Row],[pledged]]/Table1[[#This Row],[backers_count]],0)</f>
        <v>55.222142857142863</v>
      </c>
      <c r="R1529" s="19">
        <f>(((J1529/60)/60)/24)+DATE(1970,1,1)</f>
        <v>42780.600532407407</v>
      </c>
      <c r="S1529" s="19">
        <f>(((I1529/60)/60)/24)+DATE(1970,1,1)</f>
        <v>42808.558865740735</v>
      </c>
    </row>
    <row r="1530" spans="1:19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1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8294</v>
      </c>
      <c r="O1530" t="s">
        <v>8295</v>
      </c>
      <c r="P1530" s="12">
        <f>ROUND(Table1[[#This Row],[pledged]]/Table1[[#This Row],[goal]],2)</f>
        <v>2.82</v>
      </c>
      <c r="Q1530" s="14">
        <f>IFERROR(Table1[[#This Row],[pledged]]/Table1[[#This Row],[backers_count]],0)</f>
        <v>52.793750000000003</v>
      </c>
      <c r="R1530" s="19">
        <f>(((J1530/60)/60)/24)+DATE(1970,1,1)</f>
        <v>42736.732893518521</v>
      </c>
      <c r="S1530" s="19">
        <f>(((I1530/60)/60)/24)+DATE(1970,1,1)</f>
        <v>42767</v>
      </c>
    </row>
    <row r="1531" spans="1:19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1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8294</v>
      </c>
      <c r="O1531" t="s">
        <v>8295</v>
      </c>
      <c r="P1531" s="12">
        <f>ROUND(Table1[[#This Row],[pledged]]/Table1[[#This Row],[goal]],2)</f>
        <v>1.01</v>
      </c>
      <c r="Q1531" s="14">
        <f>IFERROR(Table1[[#This Row],[pledged]]/Table1[[#This Row],[backers_count]],0)</f>
        <v>135.66666666666666</v>
      </c>
      <c r="R1531" s="19">
        <f>(((J1531/60)/60)/24)+DATE(1970,1,1)</f>
        <v>42052.628703703704</v>
      </c>
      <c r="S1531" s="19">
        <f>(((I1531/60)/60)/24)+DATE(1970,1,1)</f>
        <v>42082.587037037039</v>
      </c>
    </row>
    <row r="1532" spans="1:19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1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8294</v>
      </c>
      <c r="O1532" t="s">
        <v>8295</v>
      </c>
      <c r="P1532" s="12">
        <f>ROUND(Table1[[#This Row],[pledged]]/Table1[[#This Row],[goal]],2)</f>
        <v>1.35</v>
      </c>
      <c r="Q1532" s="14">
        <f>IFERROR(Table1[[#This Row],[pledged]]/Table1[[#This Row],[backers_count]],0)</f>
        <v>53.991990846681922</v>
      </c>
      <c r="R1532" s="19">
        <f>(((J1532/60)/60)/24)+DATE(1970,1,1)</f>
        <v>42275.767303240747</v>
      </c>
      <c r="S1532" s="19">
        <f>(((I1532/60)/60)/24)+DATE(1970,1,1)</f>
        <v>42300.767303240747</v>
      </c>
    </row>
    <row r="1533" spans="1:19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1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8294</v>
      </c>
      <c r="O1533" t="s">
        <v>8295</v>
      </c>
      <c r="P1533" s="12">
        <f>ROUND(Table1[[#This Row],[pledged]]/Table1[[#This Row],[goal]],2)</f>
        <v>1.76</v>
      </c>
      <c r="Q1533" s="14">
        <f>IFERROR(Table1[[#This Row],[pledged]]/Table1[[#This Row],[backers_count]],0)</f>
        <v>56.643835616438359</v>
      </c>
      <c r="R1533" s="19">
        <f>(((J1533/60)/60)/24)+DATE(1970,1,1)</f>
        <v>41941.802384259259</v>
      </c>
      <c r="S1533" s="19">
        <f>(((I1533/60)/60)/24)+DATE(1970,1,1)</f>
        <v>41974.125</v>
      </c>
    </row>
    <row r="1534" spans="1:19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1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8294</v>
      </c>
      <c r="O1534" t="s">
        <v>8295</v>
      </c>
      <c r="P1534" s="12">
        <f>ROUND(Table1[[#This Row],[pledged]]/Table1[[#This Row],[goal]],2)</f>
        <v>4.84</v>
      </c>
      <c r="Q1534" s="14">
        <f>IFERROR(Table1[[#This Row],[pledged]]/Table1[[#This Row],[backers_count]],0)</f>
        <v>82.316326530612244</v>
      </c>
      <c r="R1534" s="19">
        <f>(((J1534/60)/60)/24)+DATE(1970,1,1)</f>
        <v>42391.475289351853</v>
      </c>
      <c r="S1534" s="19">
        <f>(((I1534/60)/60)/24)+DATE(1970,1,1)</f>
        <v>42415.625</v>
      </c>
    </row>
    <row r="1535" spans="1:19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1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8294</v>
      </c>
      <c r="O1535" t="s">
        <v>8295</v>
      </c>
      <c r="P1535" s="12">
        <f>ROUND(Table1[[#This Row],[pledged]]/Table1[[#This Row],[goal]],2)</f>
        <v>1.45</v>
      </c>
      <c r="Q1535" s="14">
        <f>IFERROR(Table1[[#This Row],[pledged]]/Table1[[#This Row],[backers_count]],0)</f>
        <v>88.26081081081081</v>
      </c>
      <c r="R1535" s="19">
        <f>(((J1535/60)/60)/24)+DATE(1970,1,1)</f>
        <v>42443.00204861111</v>
      </c>
      <c r="S1535" s="19">
        <f>(((I1535/60)/60)/24)+DATE(1970,1,1)</f>
        <v>42492.165972222225</v>
      </c>
    </row>
    <row r="1536" spans="1:19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1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8294</v>
      </c>
      <c r="O1536" t="s">
        <v>8295</v>
      </c>
      <c r="P1536" s="12">
        <f>ROUND(Table1[[#This Row],[pledged]]/Table1[[#This Row],[goal]],2)</f>
        <v>4.18</v>
      </c>
      <c r="Q1536" s="14">
        <f>IFERROR(Table1[[#This Row],[pledged]]/Table1[[#This Row],[backers_count]],0)</f>
        <v>84.905149051490511</v>
      </c>
      <c r="R1536" s="19">
        <f>(((J1536/60)/60)/24)+DATE(1970,1,1)</f>
        <v>42221.67432870371</v>
      </c>
      <c r="S1536" s="19">
        <f>(((I1536/60)/60)/24)+DATE(1970,1,1)</f>
        <v>42251.67432870371</v>
      </c>
    </row>
    <row r="1537" spans="1:19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1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8294</v>
      </c>
      <c r="O1537" t="s">
        <v>8295</v>
      </c>
      <c r="P1537" s="12">
        <f>ROUND(Table1[[#This Row],[pledged]]/Table1[[#This Row],[goal]],2)</f>
        <v>1.32</v>
      </c>
      <c r="Q1537" s="14">
        <f>IFERROR(Table1[[#This Row],[pledged]]/Table1[[#This Row],[backers_count]],0)</f>
        <v>48.154545454545456</v>
      </c>
      <c r="R1537" s="19">
        <f>(((J1537/60)/60)/24)+DATE(1970,1,1)</f>
        <v>42484.829062500001</v>
      </c>
      <c r="S1537" s="19">
        <f>(((I1537/60)/60)/24)+DATE(1970,1,1)</f>
        <v>42513.916666666672</v>
      </c>
    </row>
    <row r="1538" spans="1:19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1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8294</v>
      </c>
      <c r="O1538" t="s">
        <v>8295</v>
      </c>
      <c r="P1538" s="12">
        <f>ROUND(Table1[[#This Row],[pledged]]/Table1[[#This Row],[goal]],2)</f>
        <v>2.5</v>
      </c>
      <c r="Q1538" s="14">
        <f>IFERROR(Table1[[#This Row],[pledged]]/Table1[[#This Row],[backers_count]],0)</f>
        <v>66.015406593406595</v>
      </c>
      <c r="R1538" s="19">
        <f>(((J1538/60)/60)/24)+DATE(1970,1,1)</f>
        <v>42213.802199074074</v>
      </c>
      <c r="S1538" s="19">
        <f>(((I1538/60)/60)/24)+DATE(1970,1,1)</f>
        <v>42243.802199074074</v>
      </c>
    </row>
    <row r="1539" spans="1:19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1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8294</v>
      </c>
      <c r="O1539" t="s">
        <v>8295</v>
      </c>
      <c r="P1539" s="12">
        <f>ROUND(Table1[[#This Row],[pledged]]/Table1[[#This Row],[goal]],2)</f>
        <v>1.8</v>
      </c>
      <c r="Q1539" s="14">
        <f>IFERROR(Table1[[#This Row],[pledged]]/Table1[[#This Row],[backers_count]],0)</f>
        <v>96.375</v>
      </c>
      <c r="R1539" s="19">
        <f>(((J1539/60)/60)/24)+DATE(1970,1,1)</f>
        <v>42552.315127314811</v>
      </c>
      <c r="S1539" s="19">
        <f>(((I1539/60)/60)/24)+DATE(1970,1,1)</f>
        <v>42588.75</v>
      </c>
    </row>
    <row r="1540" spans="1:19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1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8294</v>
      </c>
      <c r="O1540" t="s">
        <v>8295</v>
      </c>
      <c r="P1540" s="12">
        <f>ROUND(Table1[[#This Row],[pledged]]/Table1[[#This Row],[goal]],2)</f>
        <v>1.03</v>
      </c>
      <c r="Q1540" s="14">
        <f>IFERROR(Table1[[#This Row],[pledged]]/Table1[[#This Row],[backers_count]],0)</f>
        <v>156.17391304347825</v>
      </c>
      <c r="R1540" s="19">
        <f>(((J1540/60)/60)/24)+DATE(1970,1,1)</f>
        <v>41981.782060185185</v>
      </c>
      <c r="S1540" s="19">
        <f>(((I1540/60)/60)/24)+DATE(1970,1,1)</f>
        <v>42026.782060185185</v>
      </c>
    </row>
    <row r="1541" spans="1:19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1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8294</v>
      </c>
      <c r="O1541" t="s">
        <v>8295</v>
      </c>
      <c r="P1541" s="12">
        <f>ROUND(Table1[[#This Row],[pledged]]/Table1[[#This Row],[goal]],2)</f>
        <v>1.36</v>
      </c>
      <c r="Q1541" s="14">
        <f>IFERROR(Table1[[#This Row],[pledged]]/Table1[[#This Row],[backers_count]],0)</f>
        <v>95.764859154929582</v>
      </c>
      <c r="R1541" s="19">
        <f>(((J1541/60)/60)/24)+DATE(1970,1,1)</f>
        <v>42705.919201388882</v>
      </c>
      <c r="S1541" s="19">
        <f>(((I1541/60)/60)/24)+DATE(1970,1,1)</f>
        <v>42738.919201388882</v>
      </c>
    </row>
    <row r="1542" spans="1:19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1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8294</v>
      </c>
      <c r="O1542" t="s">
        <v>8295</v>
      </c>
      <c r="P1542" s="12">
        <f>ROUND(Table1[[#This Row],[pledged]]/Table1[[#This Row],[goal]],2)</f>
        <v>1.18</v>
      </c>
      <c r="Q1542" s="14">
        <f>IFERROR(Table1[[#This Row],[pledged]]/Table1[[#This Row],[backers_count]],0)</f>
        <v>180.40816326530611</v>
      </c>
      <c r="R1542" s="19">
        <f>(((J1542/60)/60)/24)+DATE(1970,1,1)</f>
        <v>41939.00712962963</v>
      </c>
      <c r="S1542" s="19">
        <f>(((I1542/60)/60)/24)+DATE(1970,1,1)</f>
        <v>41969.052083333328</v>
      </c>
    </row>
    <row r="1543" spans="1:19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1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8294</v>
      </c>
      <c r="O1543" t="s">
        <v>8299</v>
      </c>
      <c r="P1543" s="12">
        <f>ROUND(Table1[[#This Row],[pledged]]/Table1[[#This Row],[goal]],2)</f>
        <v>0</v>
      </c>
      <c r="Q1543" s="14">
        <f>IFERROR(Table1[[#This Row],[pledged]]/Table1[[#This Row],[backers_count]],0)</f>
        <v>3</v>
      </c>
      <c r="R1543" s="19">
        <f>(((J1543/60)/60)/24)+DATE(1970,1,1)</f>
        <v>41974.712245370371</v>
      </c>
      <c r="S1543" s="19">
        <f>(((I1543/60)/60)/24)+DATE(1970,1,1)</f>
        <v>42004.712245370371</v>
      </c>
    </row>
    <row r="1544" spans="1:19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1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8294</v>
      </c>
      <c r="O1544" t="s">
        <v>8299</v>
      </c>
      <c r="P1544" s="12">
        <f>ROUND(Table1[[#This Row],[pledged]]/Table1[[#This Row],[goal]],2)</f>
        <v>0.04</v>
      </c>
      <c r="Q1544" s="14">
        <f>IFERROR(Table1[[#This Row],[pledged]]/Table1[[#This Row],[backers_count]],0)</f>
        <v>20</v>
      </c>
      <c r="R1544" s="19">
        <f>(((J1544/60)/60)/24)+DATE(1970,1,1)</f>
        <v>42170.996527777781</v>
      </c>
      <c r="S1544" s="19">
        <f>(((I1544/60)/60)/24)+DATE(1970,1,1)</f>
        <v>42185.996527777781</v>
      </c>
    </row>
    <row r="1545" spans="1:19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1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8294</v>
      </c>
      <c r="O1545" t="s">
        <v>8299</v>
      </c>
      <c r="P1545" s="12">
        <f>ROUND(Table1[[#This Row],[pledged]]/Table1[[#This Row],[goal]],2)</f>
        <v>0</v>
      </c>
      <c r="Q1545" s="14">
        <f>IFERROR(Table1[[#This Row],[pledged]]/Table1[[#This Row],[backers_count]],0)</f>
        <v>10</v>
      </c>
      <c r="R1545" s="19">
        <f>(((J1545/60)/60)/24)+DATE(1970,1,1)</f>
        <v>41935.509652777779</v>
      </c>
      <c r="S1545" s="19">
        <f>(((I1545/60)/60)/24)+DATE(1970,1,1)</f>
        <v>41965.551319444443</v>
      </c>
    </row>
    <row r="1546" spans="1:19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1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8294</v>
      </c>
      <c r="O1546" t="s">
        <v>8299</v>
      </c>
      <c r="P1546" s="12">
        <f>ROUND(Table1[[#This Row],[pledged]]/Table1[[#This Row],[goal]],2)</f>
        <v>0</v>
      </c>
      <c r="Q1546" s="14">
        <f>IFERROR(Table1[[#This Row],[pledged]]/Table1[[#This Row],[backers_count]],0)</f>
        <v>0</v>
      </c>
      <c r="R1546" s="19">
        <f>(((J1546/60)/60)/24)+DATE(1970,1,1)</f>
        <v>42053.051203703704</v>
      </c>
      <c r="S1546" s="19">
        <f>(((I1546/60)/60)/24)+DATE(1970,1,1)</f>
        <v>42095.012499999997</v>
      </c>
    </row>
    <row r="1547" spans="1:19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1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8294</v>
      </c>
      <c r="O1547" t="s">
        <v>8299</v>
      </c>
      <c r="P1547" s="12">
        <f>ROUND(Table1[[#This Row],[pledged]]/Table1[[#This Row],[goal]],2)</f>
        <v>0</v>
      </c>
      <c r="Q1547" s="14">
        <f>IFERROR(Table1[[#This Row],[pledged]]/Table1[[#This Row],[backers_count]],0)</f>
        <v>1</v>
      </c>
      <c r="R1547" s="19">
        <f>(((J1547/60)/60)/24)+DATE(1970,1,1)</f>
        <v>42031.884652777779</v>
      </c>
      <c r="S1547" s="19">
        <f>(((I1547/60)/60)/24)+DATE(1970,1,1)</f>
        <v>42065.886111111111</v>
      </c>
    </row>
    <row r="1548" spans="1:19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1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8294</v>
      </c>
      <c r="O1548" t="s">
        <v>8299</v>
      </c>
      <c r="P1548" s="12">
        <f>ROUND(Table1[[#This Row],[pledged]]/Table1[[#This Row],[goal]],2)</f>
        <v>0.28999999999999998</v>
      </c>
      <c r="Q1548" s="14">
        <f>IFERROR(Table1[[#This Row],[pledged]]/Table1[[#This Row],[backers_count]],0)</f>
        <v>26.272727272727273</v>
      </c>
      <c r="R1548" s="19">
        <f>(((J1548/60)/60)/24)+DATE(1970,1,1)</f>
        <v>41839.212951388887</v>
      </c>
      <c r="S1548" s="19">
        <f>(((I1548/60)/60)/24)+DATE(1970,1,1)</f>
        <v>41899.212951388887</v>
      </c>
    </row>
    <row r="1549" spans="1:19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1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8294</v>
      </c>
      <c r="O1549" t="s">
        <v>8299</v>
      </c>
      <c r="P1549" s="12">
        <f>ROUND(Table1[[#This Row],[pledged]]/Table1[[#This Row],[goal]],2)</f>
        <v>0</v>
      </c>
      <c r="Q1549" s="14">
        <f>IFERROR(Table1[[#This Row],[pledged]]/Table1[[#This Row],[backers_count]],0)</f>
        <v>0</v>
      </c>
      <c r="R1549" s="19">
        <f>(((J1549/60)/60)/24)+DATE(1970,1,1)</f>
        <v>42782.426875000005</v>
      </c>
      <c r="S1549" s="19">
        <f>(((I1549/60)/60)/24)+DATE(1970,1,1)</f>
        <v>42789.426875000005</v>
      </c>
    </row>
    <row r="1550" spans="1:19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1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8294</v>
      </c>
      <c r="O1550" t="s">
        <v>8299</v>
      </c>
      <c r="P1550" s="12">
        <f>ROUND(Table1[[#This Row],[pledged]]/Table1[[#This Row],[goal]],2)</f>
        <v>0.09</v>
      </c>
      <c r="Q1550" s="14">
        <f>IFERROR(Table1[[#This Row],[pledged]]/Table1[[#This Row],[backers_count]],0)</f>
        <v>60</v>
      </c>
      <c r="R1550" s="19">
        <f>(((J1550/60)/60)/24)+DATE(1970,1,1)</f>
        <v>42286.88217592593</v>
      </c>
      <c r="S1550" s="19">
        <f>(((I1550/60)/60)/24)+DATE(1970,1,1)</f>
        <v>42316.923842592587</v>
      </c>
    </row>
    <row r="1551" spans="1:19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1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8294</v>
      </c>
      <c r="O1551" t="s">
        <v>8299</v>
      </c>
      <c r="P1551" s="12">
        <f>ROUND(Table1[[#This Row],[pledged]]/Table1[[#This Row],[goal]],2)</f>
        <v>0.34</v>
      </c>
      <c r="Q1551" s="14">
        <f>IFERROR(Table1[[#This Row],[pledged]]/Table1[[#This Row],[backers_count]],0)</f>
        <v>28.333333333333332</v>
      </c>
      <c r="R1551" s="19">
        <f>(((J1551/60)/60)/24)+DATE(1970,1,1)</f>
        <v>42281.136099537034</v>
      </c>
      <c r="S1551" s="19">
        <f>(((I1551/60)/60)/24)+DATE(1970,1,1)</f>
        <v>42311.177766203706</v>
      </c>
    </row>
    <row r="1552" spans="1:19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1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8294</v>
      </c>
      <c r="O1552" t="s">
        <v>8299</v>
      </c>
      <c r="P1552" s="12">
        <f>ROUND(Table1[[#This Row],[pledged]]/Table1[[#This Row],[goal]],2)</f>
        <v>0.13</v>
      </c>
      <c r="Q1552" s="14">
        <f>IFERROR(Table1[[#This Row],[pledged]]/Table1[[#This Row],[backers_count]],0)</f>
        <v>14.428571428571429</v>
      </c>
      <c r="R1552" s="19">
        <f>(((J1552/60)/60)/24)+DATE(1970,1,1)</f>
        <v>42472.449467592596</v>
      </c>
      <c r="S1552" s="19">
        <f>(((I1552/60)/60)/24)+DATE(1970,1,1)</f>
        <v>42502.449467592596</v>
      </c>
    </row>
    <row r="1553" spans="1:19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1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8294</v>
      </c>
      <c r="O1553" t="s">
        <v>8299</v>
      </c>
      <c r="P1553" s="12">
        <f>ROUND(Table1[[#This Row],[pledged]]/Table1[[#This Row],[goal]],2)</f>
        <v>0</v>
      </c>
      <c r="Q1553" s="14">
        <f>IFERROR(Table1[[#This Row],[pledged]]/Table1[[#This Row],[backers_count]],0)</f>
        <v>0</v>
      </c>
      <c r="R1553" s="19">
        <f>(((J1553/60)/60)/24)+DATE(1970,1,1)</f>
        <v>42121.824525462958</v>
      </c>
      <c r="S1553" s="19">
        <f>(((I1553/60)/60)/24)+DATE(1970,1,1)</f>
        <v>42151.824525462958</v>
      </c>
    </row>
    <row r="1554" spans="1:19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1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8294</v>
      </c>
      <c r="O1554" t="s">
        <v>8299</v>
      </c>
      <c r="P1554" s="12">
        <f>ROUND(Table1[[#This Row],[pledged]]/Table1[[#This Row],[goal]],2)</f>
        <v>0.49</v>
      </c>
      <c r="Q1554" s="14">
        <f>IFERROR(Table1[[#This Row],[pledged]]/Table1[[#This Row],[backers_count]],0)</f>
        <v>132.1875</v>
      </c>
      <c r="R1554" s="19">
        <f>(((J1554/60)/60)/24)+DATE(1970,1,1)</f>
        <v>41892.688750000001</v>
      </c>
      <c r="S1554" s="19">
        <f>(((I1554/60)/60)/24)+DATE(1970,1,1)</f>
        <v>41913.165972222225</v>
      </c>
    </row>
    <row r="1555" spans="1:19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1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8294</v>
      </c>
      <c r="O1555" t="s">
        <v>8299</v>
      </c>
      <c r="P1555" s="12">
        <f>ROUND(Table1[[#This Row],[pledged]]/Table1[[#This Row],[goal]],2)</f>
        <v>0</v>
      </c>
      <c r="Q1555" s="14">
        <f>IFERROR(Table1[[#This Row],[pledged]]/Table1[[#This Row],[backers_count]],0)</f>
        <v>0</v>
      </c>
      <c r="R1555" s="19">
        <f>(((J1555/60)/60)/24)+DATE(1970,1,1)</f>
        <v>42219.282951388886</v>
      </c>
      <c r="S1555" s="19">
        <f>(((I1555/60)/60)/24)+DATE(1970,1,1)</f>
        <v>42249.282951388886</v>
      </c>
    </row>
    <row r="1556" spans="1:19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1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8294</v>
      </c>
      <c r="O1556" t="s">
        <v>8299</v>
      </c>
      <c r="P1556" s="12">
        <f>ROUND(Table1[[#This Row],[pledged]]/Table1[[#This Row],[goal]],2)</f>
        <v>0</v>
      </c>
      <c r="Q1556" s="14">
        <f>IFERROR(Table1[[#This Row],[pledged]]/Table1[[#This Row],[backers_count]],0)</f>
        <v>0</v>
      </c>
      <c r="R1556" s="19">
        <f>(((J1556/60)/60)/24)+DATE(1970,1,1)</f>
        <v>42188.252199074079</v>
      </c>
      <c r="S1556" s="19">
        <f>(((I1556/60)/60)/24)+DATE(1970,1,1)</f>
        <v>42218.252199074079</v>
      </c>
    </row>
    <row r="1557" spans="1:19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1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8294</v>
      </c>
      <c r="O1557" t="s">
        <v>8299</v>
      </c>
      <c r="P1557" s="12">
        <f>ROUND(Table1[[#This Row],[pledged]]/Table1[[#This Row],[goal]],2)</f>
        <v>0</v>
      </c>
      <c r="Q1557" s="14">
        <f>IFERROR(Table1[[#This Row],[pledged]]/Table1[[#This Row],[backers_count]],0)</f>
        <v>0</v>
      </c>
      <c r="R1557" s="19">
        <f>(((J1557/60)/60)/24)+DATE(1970,1,1)</f>
        <v>42241.613796296297</v>
      </c>
      <c r="S1557" s="19">
        <f>(((I1557/60)/60)/24)+DATE(1970,1,1)</f>
        <v>42264.708333333328</v>
      </c>
    </row>
    <row r="1558" spans="1:19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1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8294</v>
      </c>
      <c r="O1558" t="s">
        <v>8299</v>
      </c>
      <c r="P1558" s="12">
        <f>ROUND(Table1[[#This Row],[pledged]]/Table1[[#This Row],[goal]],2)</f>
        <v>0.45</v>
      </c>
      <c r="Q1558" s="14">
        <f>IFERROR(Table1[[#This Row],[pledged]]/Table1[[#This Row],[backers_count]],0)</f>
        <v>56.416666666666664</v>
      </c>
      <c r="R1558" s="19">
        <f>(((J1558/60)/60)/24)+DATE(1970,1,1)</f>
        <v>42525.153055555551</v>
      </c>
      <c r="S1558" s="19">
        <f>(((I1558/60)/60)/24)+DATE(1970,1,1)</f>
        <v>42555.153055555551</v>
      </c>
    </row>
    <row r="1559" spans="1:19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1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8294</v>
      </c>
      <c r="O1559" t="s">
        <v>8299</v>
      </c>
      <c r="P1559" s="12">
        <f>ROUND(Table1[[#This Row],[pledged]]/Table1[[#This Row],[goal]],2)</f>
        <v>0.04</v>
      </c>
      <c r="Q1559" s="14">
        <f>IFERROR(Table1[[#This Row],[pledged]]/Table1[[#This Row],[backers_count]],0)</f>
        <v>100</v>
      </c>
      <c r="R1559" s="19">
        <f>(((J1559/60)/60)/24)+DATE(1970,1,1)</f>
        <v>41871.65315972222</v>
      </c>
      <c r="S1559" s="19">
        <f>(((I1559/60)/60)/24)+DATE(1970,1,1)</f>
        <v>41902.65315972222</v>
      </c>
    </row>
    <row r="1560" spans="1:19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1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8294</v>
      </c>
      <c r="O1560" t="s">
        <v>8299</v>
      </c>
      <c r="P1560" s="12">
        <f>ROUND(Table1[[#This Row],[pledged]]/Table1[[#This Row],[goal]],2)</f>
        <v>0.05</v>
      </c>
      <c r="Q1560" s="14">
        <f>IFERROR(Table1[[#This Row],[pledged]]/Table1[[#This Row],[backers_count]],0)</f>
        <v>11.666666666666666</v>
      </c>
      <c r="R1560" s="19">
        <f>(((J1560/60)/60)/24)+DATE(1970,1,1)</f>
        <v>42185.397673611107</v>
      </c>
      <c r="S1560" s="19">
        <f>(((I1560/60)/60)/24)+DATE(1970,1,1)</f>
        <v>42244.508333333331</v>
      </c>
    </row>
    <row r="1561" spans="1:19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1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8294</v>
      </c>
      <c r="O1561" t="s">
        <v>8299</v>
      </c>
      <c r="P1561" s="12">
        <f>ROUND(Table1[[#This Row],[pledged]]/Table1[[#This Row],[goal]],2)</f>
        <v>0</v>
      </c>
      <c r="Q1561" s="14">
        <f>IFERROR(Table1[[#This Row],[pledged]]/Table1[[#This Row],[backers_count]],0)</f>
        <v>50</v>
      </c>
      <c r="R1561" s="19">
        <f>(((J1561/60)/60)/24)+DATE(1970,1,1)</f>
        <v>42108.05322916666</v>
      </c>
      <c r="S1561" s="19">
        <f>(((I1561/60)/60)/24)+DATE(1970,1,1)</f>
        <v>42123.05322916666</v>
      </c>
    </row>
    <row r="1562" spans="1:19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1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8294</v>
      </c>
      <c r="O1562" t="s">
        <v>8299</v>
      </c>
      <c r="P1562" s="12">
        <f>ROUND(Table1[[#This Row],[pledged]]/Table1[[#This Row],[goal]],2)</f>
        <v>0.04</v>
      </c>
      <c r="Q1562" s="14">
        <f>IFERROR(Table1[[#This Row],[pledged]]/Table1[[#This Row],[backers_count]],0)</f>
        <v>23.5</v>
      </c>
      <c r="R1562" s="19">
        <f>(((J1562/60)/60)/24)+DATE(1970,1,1)</f>
        <v>41936.020752314813</v>
      </c>
      <c r="S1562" s="19">
        <f>(((I1562/60)/60)/24)+DATE(1970,1,1)</f>
        <v>41956.062418981484</v>
      </c>
    </row>
    <row r="1563" spans="1:19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1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8278</v>
      </c>
      <c r="O1563" t="s">
        <v>8300</v>
      </c>
      <c r="P1563" s="12">
        <f>ROUND(Table1[[#This Row],[pledged]]/Table1[[#This Row],[goal]],2)</f>
        <v>0.01</v>
      </c>
      <c r="Q1563" s="14">
        <f>IFERROR(Table1[[#This Row],[pledged]]/Table1[[#This Row],[backers_count]],0)</f>
        <v>67</v>
      </c>
      <c r="R1563" s="19">
        <f>(((J1563/60)/60)/24)+DATE(1970,1,1)</f>
        <v>41555.041701388887</v>
      </c>
      <c r="S1563" s="19">
        <f>(((I1563/60)/60)/24)+DATE(1970,1,1)</f>
        <v>41585.083368055559</v>
      </c>
    </row>
    <row r="1564" spans="1:19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1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8278</v>
      </c>
      <c r="O1564" t="s">
        <v>8300</v>
      </c>
      <c r="P1564" s="12">
        <f>ROUND(Table1[[#This Row],[pledged]]/Table1[[#This Row],[goal]],2)</f>
        <v>0</v>
      </c>
      <c r="Q1564" s="14">
        <f>IFERROR(Table1[[#This Row],[pledged]]/Table1[[#This Row],[backers_count]],0)</f>
        <v>0</v>
      </c>
      <c r="R1564" s="19">
        <f>(((J1564/60)/60)/24)+DATE(1970,1,1)</f>
        <v>40079.566157407404</v>
      </c>
      <c r="S1564" s="19">
        <f>(((I1564/60)/60)/24)+DATE(1970,1,1)</f>
        <v>40149.034722222219</v>
      </c>
    </row>
    <row r="1565" spans="1:19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1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8278</v>
      </c>
      <c r="O1565" t="s">
        <v>8300</v>
      </c>
      <c r="P1565" s="12">
        <f>ROUND(Table1[[#This Row],[pledged]]/Table1[[#This Row],[goal]],2)</f>
        <v>0.01</v>
      </c>
      <c r="Q1565" s="14">
        <f>IFERROR(Table1[[#This Row],[pledged]]/Table1[[#This Row],[backers_count]],0)</f>
        <v>42.5</v>
      </c>
      <c r="R1565" s="19">
        <f>(((J1565/60)/60)/24)+DATE(1970,1,1)</f>
        <v>41652.742488425924</v>
      </c>
      <c r="S1565" s="19">
        <f>(((I1565/60)/60)/24)+DATE(1970,1,1)</f>
        <v>41712.700821759259</v>
      </c>
    </row>
    <row r="1566" spans="1:19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1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8278</v>
      </c>
      <c r="O1566" t="s">
        <v>8300</v>
      </c>
      <c r="P1566" s="12">
        <f>ROUND(Table1[[#This Row],[pledged]]/Table1[[#This Row],[goal]],2)</f>
        <v>0</v>
      </c>
      <c r="Q1566" s="14">
        <f>IFERROR(Table1[[#This Row],[pledged]]/Table1[[#This Row],[backers_count]],0)</f>
        <v>10</v>
      </c>
      <c r="R1566" s="19">
        <f>(((J1566/60)/60)/24)+DATE(1970,1,1)</f>
        <v>42121.367002314815</v>
      </c>
      <c r="S1566" s="19">
        <f>(((I1566/60)/60)/24)+DATE(1970,1,1)</f>
        <v>42152.836805555555</v>
      </c>
    </row>
    <row r="1567" spans="1:19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1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8278</v>
      </c>
      <c r="O1567" t="s">
        <v>8300</v>
      </c>
      <c r="P1567" s="12">
        <f>ROUND(Table1[[#This Row],[pledged]]/Table1[[#This Row],[goal]],2)</f>
        <v>0.03</v>
      </c>
      <c r="Q1567" s="14">
        <f>IFERROR(Table1[[#This Row],[pledged]]/Table1[[#This Row],[backers_count]],0)</f>
        <v>100</v>
      </c>
      <c r="R1567" s="19">
        <f>(((J1567/60)/60)/24)+DATE(1970,1,1)</f>
        <v>40672.729872685188</v>
      </c>
      <c r="S1567" s="19">
        <f>(((I1567/60)/60)/24)+DATE(1970,1,1)</f>
        <v>40702.729872685188</v>
      </c>
    </row>
    <row r="1568" spans="1:19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1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8278</v>
      </c>
      <c r="O1568" t="s">
        <v>8300</v>
      </c>
      <c r="P1568" s="12">
        <f>ROUND(Table1[[#This Row],[pledged]]/Table1[[#This Row],[goal]],2)</f>
        <v>0.21</v>
      </c>
      <c r="Q1568" s="14">
        <f>IFERROR(Table1[[#This Row],[pledged]]/Table1[[#This Row],[backers_count]],0)</f>
        <v>108.05084745762711</v>
      </c>
      <c r="R1568" s="19">
        <f>(((J1568/60)/60)/24)+DATE(1970,1,1)</f>
        <v>42549.916712962964</v>
      </c>
      <c r="S1568" s="19">
        <f>(((I1568/60)/60)/24)+DATE(1970,1,1)</f>
        <v>42578.916666666672</v>
      </c>
    </row>
    <row r="1569" spans="1:19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1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8278</v>
      </c>
      <c r="O1569" t="s">
        <v>8300</v>
      </c>
      <c r="P1569" s="12">
        <f>ROUND(Table1[[#This Row],[pledged]]/Table1[[#This Row],[goal]],2)</f>
        <v>0.04</v>
      </c>
      <c r="Q1569" s="14">
        <f>IFERROR(Table1[[#This Row],[pledged]]/Table1[[#This Row],[backers_count]],0)</f>
        <v>26.923076923076923</v>
      </c>
      <c r="R1569" s="19">
        <f>(((J1569/60)/60)/24)+DATE(1970,1,1)</f>
        <v>41671.936863425923</v>
      </c>
      <c r="S1569" s="19">
        <f>(((I1569/60)/60)/24)+DATE(1970,1,1)</f>
        <v>41687</v>
      </c>
    </row>
    <row r="1570" spans="1:19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1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8278</v>
      </c>
      <c r="O1570" t="s">
        <v>8300</v>
      </c>
      <c r="P1570" s="12">
        <f>ROUND(Table1[[#This Row],[pledged]]/Table1[[#This Row],[goal]],2)</f>
        <v>0.14000000000000001</v>
      </c>
      <c r="Q1570" s="14">
        <f>IFERROR(Table1[[#This Row],[pledged]]/Table1[[#This Row],[backers_count]],0)</f>
        <v>155</v>
      </c>
      <c r="R1570" s="19">
        <f>(((J1570/60)/60)/24)+DATE(1970,1,1)</f>
        <v>41962.062326388885</v>
      </c>
      <c r="S1570" s="19">
        <f>(((I1570/60)/60)/24)+DATE(1970,1,1)</f>
        <v>41997.062326388885</v>
      </c>
    </row>
    <row r="1571" spans="1:19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1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8278</v>
      </c>
      <c r="O1571" t="s">
        <v>8300</v>
      </c>
      <c r="P1571" s="12">
        <f>ROUND(Table1[[#This Row],[pledged]]/Table1[[#This Row],[goal]],2)</f>
        <v>0</v>
      </c>
      <c r="Q1571" s="14">
        <f>IFERROR(Table1[[#This Row],[pledged]]/Table1[[#This Row],[backers_count]],0)</f>
        <v>0</v>
      </c>
      <c r="R1571" s="19">
        <f>(((J1571/60)/60)/24)+DATE(1970,1,1)</f>
        <v>41389.679560185185</v>
      </c>
      <c r="S1571" s="19">
        <f>(((I1571/60)/60)/24)+DATE(1970,1,1)</f>
        <v>41419.679560185185</v>
      </c>
    </row>
    <row r="1572" spans="1:19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1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8278</v>
      </c>
      <c r="O1572" t="s">
        <v>8300</v>
      </c>
      <c r="P1572" s="12">
        <f>ROUND(Table1[[#This Row],[pledged]]/Table1[[#This Row],[goal]],2)</f>
        <v>0.41</v>
      </c>
      <c r="Q1572" s="14">
        <f>IFERROR(Table1[[#This Row],[pledged]]/Table1[[#This Row],[backers_count]],0)</f>
        <v>47.769230769230766</v>
      </c>
      <c r="R1572" s="19">
        <f>(((J1572/60)/60)/24)+DATE(1970,1,1)</f>
        <v>42438.813449074078</v>
      </c>
      <c r="S1572" s="19">
        <f>(((I1572/60)/60)/24)+DATE(1970,1,1)</f>
        <v>42468.771782407406</v>
      </c>
    </row>
    <row r="1573" spans="1:19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1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8278</v>
      </c>
      <c r="O1573" t="s">
        <v>8300</v>
      </c>
      <c r="P1573" s="12">
        <f>ROUND(Table1[[#This Row],[pledged]]/Table1[[#This Row],[goal]],2)</f>
        <v>0.01</v>
      </c>
      <c r="Q1573" s="14">
        <f>IFERROR(Table1[[#This Row],[pledged]]/Table1[[#This Row],[backers_count]],0)</f>
        <v>20</v>
      </c>
      <c r="R1573" s="19">
        <f>(((J1573/60)/60)/24)+DATE(1970,1,1)</f>
        <v>42144.769479166673</v>
      </c>
      <c r="S1573" s="19">
        <f>(((I1573/60)/60)/24)+DATE(1970,1,1)</f>
        <v>42174.769479166673</v>
      </c>
    </row>
    <row r="1574" spans="1:19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1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8278</v>
      </c>
      <c r="O1574" t="s">
        <v>8300</v>
      </c>
      <c r="P1574" s="12">
        <f>ROUND(Table1[[#This Row],[pledged]]/Table1[[#This Row],[goal]],2)</f>
        <v>0.05</v>
      </c>
      <c r="Q1574" s="14">
        <f>IFERROR(Table1[[#This Row],[pledged]]/Table1[[#This Row],[backers_count]],0)</f>
        <v>41.666666666666664</v>
      </c>
      <c r="R1574" s="19">
        <f>(((J1574/60)/60)/24)+DATE(1970,1,1)</f>
        <v>42404.033090277779</v>
      </c>
      <c r="S1574" s="19">
        <f>(((I1574/60)/60)/24)+DATE(1970,1,1)</f>
        <v>42428.999305555553</v>
      </c>
    </row>
    <row r="1575" spans="1:19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1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8278</v>
      </c>
      <c r="O1575" t="s">
        <v>8300</v>
      </c>
      <c r="P1575" s="12">
        <f>ROUND(Table1[[#This Row],[pledged]]/Table1[[#This Row],[goal]],2)</f>
        <v>0.02</v>
      </c>
      <c r="Q1575" s="14">
        <f>IFERROR(Table1[[#This Row],[pledged]]/Table1[[#This Row],[backers_count]],0)</f>
        <v>74.333333333333329</v>
      </c>
      <c r="R1575" s="19">
        <f>(((J1575/60)/60)/24)+DATE(1970,1,1)</f>
        <v>42786.000023148154</v>
      </c>
      <c r="S1575" s="19">
        <f>(((I1575/60)/60)/24)+DATE(1970,1,1)</f>
        <v>42826.165972222225</v>
      </c>
    </row>
    <row r="1576" spans="1:19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1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8278</v>
      </c>
      <c r="O1576" t="s">
        <v>8300</v>
      </c>
      <c r="P1576" s="12">
        <f>ROUND(Table1[[#This Row],[pledged]]/Table1[[#This Row],[goal]],2)</f>
        <v>0.05</v>
      </c>
      <c r="Q1576" s="14">
        <f>IFERROR(Table1[[#This Row],[pledged]]/Table1[[#This Row],[backers_count]],0)</f>
        <v>84.333333333333329</v>
      </c>
      <c r="R1576" s="19">
        <f>(((J1576/60)/60)/24)+DATE(1970,1,1)</f>
        <v>42017.927418981482</v>
      </c>
      <c r="S1576" s="19">
        <f>(((I1576/60)/60)/24)+DATE(1970,1,1)</f>
        <v>42052.927418981482</v>
      </c>
    </row>
    <row r="1577" spans="1:19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1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8278</v>
      </c>
      <c r="O1577" t="s">
        <v>8300</v>
      </c>
      <c r="P1577" s="12">
        <f>ROUND(Table1[[#This Row],[pledged]]/Table1[[#This Row],[goal]],2)</f>
        <v>0.23</v>
      </c>
      <c r="Q1577" s="14">
        <f>IFERROR(Table1[[#This Row],[pledged]]/Table1[[#This Row],[backers_count]],0)</f>
        <v>65.457142857142856</v>
      </c>
      <c r="R1577" s="19">
        <f>(((J1577/60)/60)/24)+DATE(1970,1,1)</f>
        <v>41799.524259259262</v>
      </c>
      <c r="S1577" s="19">
        <f>(((I1577/60)/60)/24)+DATE(1970,1,1)</f>
        <v>41829.524259259262</v>
      </c>
    </row>
    <row r="1578" spans="1:19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1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8278</v>
      </c>
      <c r="O1578" t="s">
        <v>8300</v>
      </c>
      <c r="P1578" s="12">
        <f>ROUND(Table1[[#This Row],[pledged]]/Table1[[#This Row],[goal]],2)</f>
        <v>0.13</v>
      </c>
      <c r="Q1578" s="14">
        <f>IFERROR(Table1[[#This Row],[pledged]]/Table1[[#This Row],[backers_count]],0)</f>
        <v>65</v>
      </c>
      <c r="R1578" s="19">
        <f>(((J1578/60)/60)/24)+DATE(1970,1,1)</f>
        <v>42140.879259259258</v>
      </c>
      <c r="S1578" s="19">
        <f>(((I1578/60)/60)/24)+DATE(1970,1,1)</f>
        <v>42185.879259259258</v>
      </c>
    </row>
    <row r="1579" spans="1:19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1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8278</v>
      </c>
      <c r="O1579" t="s">
        <v>8300</v>
      </c>
      <c r="P1579" s="12">
        <f>ROUND(Table1[[#This Row],[pledged]]/Table1[[#This Row],[goal]],2)</f>
        <v>0.01</v>
      </c>
      <c r="Q1579" s="14">
        <f>IFERROR(Table1[[#This Row],[pledged]]/Table1[[#This Row],[backers_count]],0)</f>
        <v>27.5</v>
      </c>
      <c r="R1579" s="19">
        <f>(((J1579/60)/60)/24)+DATE(1970,1,1)</f>
        <v>41054.847777777781</v>
      </c>
      <c r="S1579" s="19">
        <f>(((I1579/60)/60)/24)+DATE(1970,1,1)</f>
        <v>41114.847777777781</v>
      </c>
    </row>
    <row r="1580" spans="1:19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1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8278</v>
      </c>
      <c r="O1580" t="s">
        <v>8300</v>
      </c>
      <c r="P1580" s="12">
        <f>ROUND(Table1[[#This Row],[pledged]]/Table1[[#This Row],[goal]],2)</f>
        <v>0.11</v>
      </c>
      <c r="Q1580" s="14">
        <f>IFERROR(Table1[[#This Row],[pledged]]/Table1[[#This Row],[backers_count]],0)</f>
        <v>51.25</v>
      </c>
      <c r="R1580" s="19">
        <f>(((J1580/60)/60)/24)+DATE(1970,1,1)</f>
        <v>40399.065868055557</v>
      </c>
      <c r="S1580" s="19">
        <f>(((I1580/60)/60)/24)+DATE(1970,1,1)</f>
        <v>40423.083333333336</v>
      </c>
    </row>
    <row r="1581" spans="1:19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1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8278</v>
      </c>
      <c r="O1581" t="s">
        <v>8300</v>
      </c>
      <c r="P1581" s="12">
        <f>ROUND(Table1[[#This Row],[pledged]]/Table1[[#This Row],[goal]],2)</f>
        <v>0.01</v>
      </c>
      <c r="Q1581" s="14">
        <f>IFERROR(Table1[[#This Row],[pledged]]/Table1[[#This Row],[backers_count]],0)</f>
        <v>14</v>
      </c>
      <c r="R1581" s="19">
        <f>(((J1581/60)/60)/24)+DATE(1970,1,1)</f>
        <v>41481.996423611112</v>
      </c>
      <c r="S1581" s="19">
        <f>(((I1581/60)/60)/24)+DATE(1970,1,1)</f>
        <v>41514.996423611112</v>
      </c>
    </row>
    <row r="1582" spans="1:19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1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8278</v>
      </c>
      <c r="O1582" t="s">
        <v>8300</v>
      </c>
      <c r="P1582" s="12">
        <f>ROUND(Table1[[#This Row],[pledged]]/Table1[[#This Row],[goal]],2)</f>
        <v>0</v>
      </c>
      <c r="Q1582" s="14">
        <f>IFERROR(Table1[[#This Row],[pledged]]/Table1[[#This Row],[backers_count]],0)</f>
        <v>0</v>
      </c>
      <c r="R1582" s="19">
        <f>(((J1582/60)/60)/24)+DATE(1970,1,1)</f>
        <v>40990.050069444449</v>
      </c>
      <c r="S1582" s="19">
        <f>(((I1582/60)/60)/24)+DATE(1970,1,1)</f>
        <v>41050.050069444449</v>
      </c>
    </row>
    <row r="1583" spans="1:19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1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8294</v>
      </c>
      <c r="O1583" t="s">
        <v>8301</v>
      </c>
      <c r="P1583" s="12">
        <f>ROUND(Table1[[#This Row],[pledged]]/Table1[[#This Row],[goal]],2)</f>
        <v>0.01</v>
      </c>
      <c r="Q1583" s="14">
        <f>IFERROR(Table1[[#This Row],[pledged]]/Table1[[#This Row],[backers_count]],0)</f>
        <v>5</v>
      </c>
      <c r="R1583" s="19">
        <f>(((J1583/60)/60)/24)+DATE(1970,1,1)</f>
        <v>42325.448958333334</v>
      </c>
      <c r="S1583" s="19">
        <f>(((I1583/60)/60)/24)+DATE(1970,1,1)</f>
        <v>42357.448958333334</v>
      </c>
    </row>
    <row r="1584" spans="1:19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1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8294</v>
      </c>
      <c r="O1584" t="s">
        <v>8301</v>
      </c>
      <c r="P1584" s="12">
        <f>ROUND(Table1[[#This Row],[pledged]]/Table1[[#This Row],[goal]],2)</f>
        <v>0.09</v>
      </c>
      <c r="Q1584" s="14">
        <f>IFERROR(Table1[[#This Row],[pledged]]/Table1[[#This Row],[backers_count]],0)</f>
        <v>31</v>
      </c>
      <c r="R1584" s="19">
        <f>(((J1584/60)/60)/24)+DATE(1970,1,1)</f>
        <v>42246.789965277778</v>
      </c>
      <c r="S1584" s="19">
        <f>(((I1584/60)/60)/24)+DATE(1970,1,1)</f>
        <v>42303.888888888891</v>
      </c>
    </row>
    <row r="1585" spans="1:19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1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8294</v>
      </c>
      <c r="O1585" t="s">
        <v>8301</v>
      </c>
      <c r="P1585" s="12">
        <f>ROUND(Table1[[#This Row],[pledged]]/Table1[[#This Row],[goal]],2)</f>
        <v>0</v>
      </c>
      <c r="Q1585" s="14">
        <f>IFERROR(Table1[[#This Row],[pledged]]/Table1[[#This Row],[backers_count]],0)</f>
        <v>15</v>
      </c>
      <c r="R1585" s="19">
        <f>(((J1585/60)/60)/24)+DATE(1970,1,1)</f>
        <v>41877.904988425929</v>
      </c>
      <c r="S1585" s="19">
        <f>(((I1585/60)/60)/24)+DATE(1970,1,1)</f>
        <v>41907.904988425929</v>
      </c>
    </row>
    <row r="1586" spans="1:19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1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8294</v>
      </c>
      <c r="O1586" t="s">
        <v>8301</v>
      </c>
      <c r="P1586" s="12">
        <f>ROUND(Table1[[#This Row],[pledged]]/Table1[[#This Row],[goal]],2)</f>
        <v>0</v>
      </c>
      <c r="Q1586" s="14">
        <f>IFERROR(Table1[[#This Row],[pledged]]/Table1[[#This Row],[backers_count]],0)</f>
        <v>0</v>
      </c>
      <c r="R1586" s="19">
        <f>(((J1586/60)/60)/24)+DATE(1970,1,1)</f>
        <v>41779.649317129632</v>
      </c>
      <c r="S1586" s="19">
        <f>(((I1586/60)/60)/24)+DATE(1970,1,1)</f>
        <v>41789.649317129632</v>
      </c>
    </row>
    <row r="1587" spans="1:19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1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8294</v>
      </c>
      <c r="O1587" t="s">
        <v>8301</v>
      </c>
      <c r="P1587" s="12">
        <f>ROUND(Table1[[#This Row],[pledged]]/Table1[[#This Row],[goal]],2)</f>
        <v>0.79</v>
      </c>
      <c r="Q1587" s="14">
        <f>IFERROR(Table1[[#This Row],[pledged]]/Table1[[#This Row],[backers_count]],0)</f>
        <v>131.66666666666666</v>
      </c>
      <c r="R1587" s="19">
        <f>(((J1587/60)/60)/24)+DATE(1970,1,1)</f>
        <v>42707.895462962959</v>
      </c>
      <c r="S1587" s="19">
        <f>(((I1587/60)/60)/24)+DATE(1970,1,1)</f>
        <v>42729.458333333328</v>
      </c>
    </row>
    <row r="1588" spans="1:19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1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8294</v>
      </c>
      <c r="O1588" t="s">
        <v>8301</v>
      </c>
      <c r="P1588" s="12">
        <f>ROUND(Table1[[#This Row],[pledged]]/Table1[[#This Row],[goal]],2)</f>
        <v>0</v>
      </c>
      <c r="Q1588" s="14">
        <f>IFERROR(Table1[[#This Row],[pledged]]/Table1[[#This Row],[backers_count]],0)</f>
        <v>0</v>
      </c>
      <c r="R1588" s="19">
        <f>(((J1588/60)/60)/24)+DATE(1970,1,1)</f>
        <v>42069.104421296302</v>
      </c>
      <c r="S1588" s="19">
        <f>(((I1588/60)/60)/24)+DATE(1970,1,1)</f>
        <v>42099.062754629631</v>
      </c>
    </row>
    <row r="1589" spans="1:19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1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8294</v>
      </c>
      <c r="O1589" t="s">
        <v>8301</v>
      </c>
      <c r="P1589" s="12">
        <f>ROUND(Table1[[#This Row],[pledged]]/Table1[[#This Row],[goal]],2)</f>
        <v>0</v>
      </c>
      <c r="Q1589" s="14">
        <f>IFERROR(Table1[[#This Row],[pledged]]/Table1[[#This Row],[backers_count]],0)</f>
        <v>1</v>
      </c>
      <c r="R1589" s="19">
        <f>(((J1589/60)/60)/24)+DATE(1970,1,1)</f>
        <v>41956.950983796298</v>
      </c>
      <c r="S1589" s="19">
        <f>(((I1589/60)/60)/24)+DATE(1970,1,1)</f>
        <v>41986.950983796298</v>
      </c>
    </row>
    <row r="1590" spans="1:19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1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8294</v>
      </c>
      <c r="O1590" t="s">
        <v>8301</v>
      </c>
      <c r="P1590" s="12">
        <f>ROUND(Table1[[#This Row],[pledged]]/Table1[[#This Row],[goal]],2)</f>
        <v>0</v>
      </c>
      <c r="Q1590" s="14">
        <f>IFERROR(Table1[[#This Row],[pledged]]/Table1[[#This Row],[backers_count]],0)</f>
        <v>0</v>
      </c>
      <c r="R1590" s="19">
        <f>(((J1590/60)/60)/24)+DATE(1970,1,1)</f>
        <v>42005.24998842593</v>
      </c>
      <c r="S1590" s="19">
        <f>(((I1590/60)/60)/24)+DATE(1970,1,1)</f>
        <v>42035.841666666667</v>
      </c>
    </row>
    <row r="1591" spans="1:19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1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8294</v>
      </c>
      <c r="O1591" t="s">
        <v>8301</v>
      </c>
      <c r="P1591" s="12">
        <f>ROUND(Table1[[#This Row],[pledged]]/Table1[[#This Row],[goal]],2)</f>
        <v>0</v>
      </c>
      <c r="Q1591" s="14">
        <f>IFERROR(Table1[[#This Row],[pledged]]/Table1[[#This Row],[backers_count]],0)</f>
        <v>0</v>
      </c>
      <c r="R1591" s="19">
        <f>(((J1591/60)/60)/24)+DATE(1970,1,1)</f>
        <v>42256.984791666662</v>
      </c>
      <c r="S1591" s="19">
        <f>(((I1591/60)/60)/24)+DATE(1970,1,1)</f>
        <v>42286.984791666662</v>
      </c>
    </row>
    <row r="1592" spans="1:19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1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8294</v>
      </c>
      <c r="O1592" t="s">
        <v>8301</v>
      </c>
      <c r="P1592" s="12">
        <f>ROUND(Table1[[#This Row],[pledged]]/Table1[[#This Row],[goal]],2)</f>
        <v>0.02</v>
      </c>
      <c r="Q1592" s="14">
        <f>IFERROR(Table1[[#This Row],[pledged]]/Table1[[#This Row],[backers_count]],0)</f>
        <v>510</v>
      </c>
      <c r="R1592" s="19">
        <f>(((J1592/60)/60)/24)+DATE(1970,1,1)</f>
        <v>42240.857222222221</v>
      </c>
      <c r="S1592" s="19">
        <f>(((I1592/60)/60)/24)+DATE(1970,1,1)</f>
        <v>42270.857222222221</v>
      </c>
    </row>
    <row r="1593" spans="1:19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1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8294</v>
      </c>
      <c r="O1593" t="s">
        <v>8301</v>
      </c>
      <c r="P1593" s="12">
        <f>ROUND(Table1[[#This Row],[pledged]]/Table1[[#This Row],[goal]],2)</f>
        <v>0.28999999999999998</v>
      </c>
      <c r="Q1593" s="14">
        <f>IFERROR(Table1[[#This Row],[pledged]]/Table1[[#This Row],[backers_count]],0)</f>
        <v>44.478260869565219</v>
      </c>
      <c r="R1593" s="19">
        <f>(((J1593/60)/60)/24)+DATE(1970,1,1)</f>
        <v>42433.726168981477</v>
      </c>
      <c r="S1593" s="19">
        <f>(((I1593/60)/60)/24)+DATE(1970,1,1)</f>
        <v>42463.68450231482</v>
      </c>
    </row>
    <row r="1594" spans="1:19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1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8294</v>
      </c>
      <c r="O1594" t="s">
        <v>8301</v>
      </c>
      <c r="P1594" s="12">
        <f>ROUND(Table1[[#This Row],[pledged]]/Table1[[#This Row],[goal]],2)</f>
        <v>0</v>
      </c>
      <c r="Q1594" s="14">
        <f>IFERROR(Table1[[#This Row],[pledged]]/Table1[[#This Row],[backers_count]],0)</f>
        <v>0</v>
      </c>
      <c r="R1594" s="19">
        <f>(((J1594/60)/60)/24)+DATE(1970,1,1)</f>
        <v>42046.072743055556</v>
      </c>
      <c r="S1594" s="19">
        <f>(((I1594/60)/60)/24)+DATE(1970,1,1)</f>
        <v>42091.031076388885</v>
      </c>
    </row>
    <row r="1595" spans="1:19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1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8294</v>
      </c>
      <c r="O1595" t="s">
        <v>8301</v>
      </c>
      <c r="P1595" s="12">
        <f>ROUND(Table1[[#This Row],[pledged]]/Table1[[#This Row],[goal]],2)</f>
        <v>0</v>
      </c>
      <c r="Q1595" s="14">
        <f>IFERROR(Table1[[#This Row],[pledged]]/Table1[[#This Row],[backers_count]],0)</f>
        <v>1</v>
      </c>
      <c r="R1595" s="19">
        <f>(((J1595/60)/60)/24)+DATE(1970,1,1)</f>
        <v>42033.845543981486</v>
      </c>
      <c r="S1595" s="19">
        <f>(((I1595/60)/60)/24)+DATE(1970,1,1)</f>
        <v>42063.845543981486</v>
      </c>
    </row>
    <row r="1596" spans="1:19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1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8294</v>
      </c>
      <c r="O1596" t="s">
        <v>8301</v>
      </c>
      <c r="P1596" s="12">
        <f>ROUND(Table1[[#This Row],[pledged]]/Table1[[#This Row],[goal]],2)</f>
        <v>0.21</v>
      </c>
      <c r="Q1596" s="14">
        <f>IFERROR(Table1[[#This Row],[pledged]]/Table1[[#This Row],[backers_count]],0)</f>
        <v>20.5</v>
      </c>
      <c r="R1596" s="19">
        <f>(((J1596/60)/60)/24)+DATE(1970,1,1)</f>
        <v>42445.712754629625</v>
      </c>
      <c r="S1596" s="19">
        <f>(((I1596/60)/60)/24)+DATE(1970,1,1)</f>
        <v>42505.681249999994</v>
      </c>
    </row>
    <row r="1597" spans="1:19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1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8294</v>
      </c>
      <c r="O1597" t="s">
        <v>8301</v>
      </c>
      <c r="P1597" s="12">
        <f>ROUND(Table1[[#This Row],[pledged]]/Table1[[#This Row],[goal]],2)</f>
        <v>0</v>
      </c>
      <c r="Q1597" s="14">
        <f>IFERROR(Table1[[#This Row],[pledged]]/Table1[[#This Row],[backers_count]],0)</f>
        <v>40</v>
      </c>
      <c r="R1597" s="19">
        <f>(((J1597/60)/60)/24)+DATE(1970,1,1)</f>
        <v>41780.050092592595</v>
      </c>
      <c r="S1597" s="19">
        <f>(((I1597/60)/60)/24)+DATE(1970,1,1)</f>
        <v>41808.842361111114</v>
      </c>
    </row>
    <row r="1598" spans="1:19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1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8294</v>
      </c>
      <c r="O1598" t="s">
        <v>8301</v>
      </c>
      <c r="P1598" s="12">
        <f>ROUND(Table1[[#This Row],[pledged]]/Table1[[#This Row],[goal]],2)</f>
        <v>0.02</v>
      </c>
      <c r="Q1598" s="14">
        <f>IFERROR(Table1[[#This Row],[pledged]]/Table1[[#This Row],[backers_count]],0)</f>
        <v>25</v>
      </c>
      <c r="R1598" s="19">
        <f>(((J1598/60)/60)/24)+DATE(1970,1,1)</f>
        <v>41941.430196759262</v>
      </c>
      <c r="S1598" s="19">
        <f>(((I1598/60)/60)/24)+DATE(1970,1,1)</f>
        <v>41986.471863425926</v>
      </c>
    </row>
    <row r="1599" spans="1:19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1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8294</v>
      </c>
      <c r="O1599" t="s">
        <v>8301</v>
      </c>
      <c r="P1599" s="12">
        <f>ROUND(Table1[[#This Row],[pledged]]/Table1[[#This Row],[goal]],2)</f>
        <v>0</v>
      </c>
      <c r="Q1599" s="14">
        <f>IFERROR(Table1[[#This Row],[pledged]]/Table1[[#This Row],[backers_count]],0)</f>
        <v>0</v>
      </c>
      <c r="R1599" s="19">
        <f>(((J1599/60)/60)/24)+DATE(1970,1,1)</f>
        <v>42603.354131944448</v>
      </c>
      <c r="S1599" s="19">
        <f>(((I1599/60)/60)/24)+DATE(1970,1,1)</f>
        <v>42633.354131944448</v>
      </c>
    </row>
    <row r="1600" spans="1:19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1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8294</v>
      </c>
      <c r="O1600" t="s">
        <v>8301</v>
      </c>
      <c r="P1600" s="12">
        <f>ROUND(Table1[[#This Row],[pledged]]/Table1[[#This Row],[goal]],2)</f>
        <v>0</v>
      </c>
      <c r="Q1600" s="14">
        <f>IFERROR(Table1[[#This Row],[pledged]]/Table1[[#This Row],[backers_count]],0)</f>
        <v>1</v>
      </c>
      <c r="R1600" s="19">
        <f>(((J1600/60)/60)/24)+DATE(1970,1,1)</f>
        <v>42151.667337962965</v>
      </c>
      <c r="S1600" s="19">
        <f>(((I1600/60)/60)/24)+DATE(1970,1,1)</f>
        <v>42211.667337962965</v>
      </c>
    </row>
    <row r="1601" spans="1:19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1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8294</v>
      </c>
      <c r="O1601" t="s">
        <v>8301</v>
      </c>
      <c r="P1601" s="12">
        <f>ROUND(Table1[[#This Row],[pledged]]/Table1[[#This Row],[goal]],2)</f>
        <v>0</v>
      </c>
      <c r="Q1601" s="14">
        <f>IFERROR(Table1[[#This Row],[pledged]]/Table1[[#This Row],[backers_count]],0)</f>
        <v>0</v>
      </c>
      <c r="R1601" s="19">
        <f>(((J1601/60)/60)/24)+DATE(1970,1,1)</f>
        <v>42438.53907407407</v>
      </c>
      <c r="S1601" s="19">
        <f>(((I1601/60)/60)/24)+DATE(1970,1,1)</f>
        <v>42468.497407407413</v>
      </c>
    </row>
    <row r="1602" spans="1:19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1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8294</v>
      </c>
      <c r="O1602" t="s">
        <v>8301</v>
      </c>
      <c r="P1602" s="12">
        <f>ROUND(Table1[[#This Row],[pledged]]/Table1[[#This Row],[goal]],2)</f>
        <v>7.0000000000000007E-2</v>
      </c>
      <c r="Q1602" s="14">
        <f>IFERROR(Table1[[#This Row],[pledged]]/Table1[[#This Row],[backers_count]],0)</f>
        <v>40.777777777777779</v>
      </c>
      <c r="R1602" s="19">
        <f>(((J1602/60)/60)/24)+DATE(1970,1,1)</f>
        <v>41791.057314814818</v>
      </c>
      <c r="S1602" s="19">
        <f>(((I1602/60)/60)/24)+DATE(1970,1,1)</f>
        <v>41835.21597222222</v>
      </c>
    </row>
    <row r="1603" spans="1:19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1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8281</v>
      </c>
      <c r="O1603" t="s">
        <v>8282</v>
      </c>
      <c r="P1603" s="12">
        <f>ROUND(Table1[[#This Row],[pledged]]/Table1[[#This Row],[goal]],2)</f>
        <v>1.08</v>
      </c>
      <c r="Q1603" s="14">
        <f>IFERROR(Table1[[#This Row],[pledged]]/Table1[[#This Row],[backers_count]],0)</f>
        <v>48.325535714285714</v>
      </c>
      <c r="R1603" s="19">
        <f>(((J1603/60)/60)/24)+DATE(1970,1,1)</f>
        <v>40638.092974537038</v>
      </c>
      <c r="S1603" s="19">
        <f>(((I1603/60)/60)/24)+DATE(1970,1,1)</f>
        <v>40668.092974537038</v>
      </c>
    </row>
    <row r="1604" spans="1:19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1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8281</v>
      </c>
      <c r="O1604" t="s">
        <v>8282</v>
      </c>
      <c r="P1604" s="12">
        <f>ROUND(Table1[[#This Row],[pledged]]/Table1[[#This Row],[goal]],2)</f>
        <v>1</v>
      </c>
      <c r="Q1604" s="14">
        <f>IFERROR(Table1[[#This Row],[pledged]]/Table1[[#This Row],[backers_count]],0)</f>
        <v>46.953125</v>
      </c>
      <c r="R1604" s="19">
        <f>(((J1604/60)/60)/24)+DATE(1970,1,1)</f>
        <v>40788.297650462962</v>
      </c>
      <c r="S1604" s="19">
        <f>(((I1604/60)/60)/24)+DATE(1970,1,1)</f>
        <v>40830.958333333336</v>
      </c>
    </row>
    <row r="1605" spans="1:19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1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8281</v>
      </c>
      <c r="O1605" t="s">
        <v>8282</v>
      </c>
      <c r="P1605" s="12">
        <f>ROUND(Table1[[#This Row],[pledged]]/Table1[[#This Row],[goal]],2)</f>
        <v>1</v>
      </c>
      <c r="Q1605" s="14">
        <f>IFERROR(Table1[[#This Row],[pledged]]/Table1[[#This Row],[backers_count]],0)</f>
        <v>66.688666666666663</v>
      </c>
      <c r="R1605" s="19">
        <f>(((J1605/60)/60)/24)+DATE(1970,1,1)</f>
        <v>40876.169664351852</v>
      </c>
      <c r="S1605" s="19">
        <f>(((I1605/60)/60)/24)+DATE(1970,1,1)</f>
        <v>40936.169664351852</v>
      </c>
    </row>
    <row r="1606" spans="1:19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1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8281</v>
      </c>
      <c r="O1606" t="s">
        <v>8282</v>
      </c>
      <c r="P1606" s="12">
        <f>ROUND(Table1[[#This Row],[pledged]]/Table1[[#This Row],[goal]],2)</f>
        <v>1.22</v>
      </c>
      <c r="Q1606" s="14">
        <f>IFERROR(Table1[[#This Row],[pledged]]/Table1[[#This Row],[backers_count]],0)</f>
        <v>48.842857142857142</v>
      </c>
      <c r="R1606" s="19">
        <f>(((J1606/60)/60)/24)+DATE(1970,1,1)</f>
        <v>40945.845312500001</v>
      </c>
      <c r="S1606" s="19">
        <f>(((I1606/60)/60)/24)+DATE(1970,1,1)</f>
        <v>40985.80364583333</v>
      </c>
    </row>
    <row r="1607" spans="1:19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1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8281</v>
      </c>
      <c r="O1607" t="s">
        <v>8282</v>
      </c>
      <c r="P1607" s="12">
        <f>ROUND(Table1[[#This Row],[pledged]]/Table1[[#This Row],[goal]],2)</f>
        <v>1.01</v>
      </c>
      <c r="Q1607" s="14">
        <f>IFERROR(Table1[[#This Row],[pledged]]/Table1[[#This Row],[backers_count]],0)</f>
        <v>137.30909090909091</v>
      </c>
      <c r="R1607" s="19">
        <f>(((J1607/60)/60)/24)+DATE(1970,1,1)</f>
        <v>40747.012881944444</v>
      </c>
      <c r="S1607" s="19">
        <f>(((I1607/60)/60)/24)+DATE(1970,1,1)</f>
        <v>40756.291666666664</v>
      </c>
    </row>
    <row r="1608" spans="1:19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1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8281</v>
      </c>
      <c r="O1608" t="s">
        <v>8282</v>
      </c>
      <c r="P1608" s="12">
        <f>ROUND(Table1[[#This Row],[pledged]]/Table1[[#This Row],[goal]],2)</f>
        <v>1.01</v>
      </c>
      <c r="Q1608" s="14">
        <f>IFERROR(Table1[[#This Row],[pledged]]/Table1[[#This Row],[backers_count]],0)</f>
        <v>87.829673913043479</v>
      </c>
      <c r="R1608" s="19">
        <f>(((J1608/60)/60)/24)+DATE(1970,1,1)</f>
        <v>40536.111550925925</v>
      </c>
      <c r="S1608" s="19">
        <f>(((I1608/60)/60)/24)+DATE(1970,1,1)</f>
        <v>40626.069884259261</v>
      </c>
    </row>
    <row r="1609" spans="1:19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1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8281</v>
      </c>
      <c r="O1609" t="s">
        <v>8282</v>
      </c>
      <c r="P1609" s="12">
        <f>ROUND(Table1[[#This Row],[pledged]]/Table1[[#This Row],[goal]],2)</f>
        <v>1.45</v>
      </c>
      <c r="Q1609" s="14">
        <f>IFERROR(Table1[[#This Row],[pledged]]/Table1[[#This Row],[backers_count]],0)</f>
        <v>70.785365853658533</v>
      </c>
      <c r="R1609" s="19">
        <f>(((J1609/60)/60)/24)+DATE(1970,1,1)</f>
        <v>41053.80846064815</v>
      </c>
      <c r="S1609" s="19">
        <f>(((I1609/60)/60)/24)+DATE(1970,1,1)</f>
        <v>41074.80846064815</v>
      </c>
    </row>
    <row r="1610" spans="1:19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1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8281</v>
      </c>
      <c r="O1610" t="s">
        <v>8282</v>
      </c>
      <c r="P1610" s="12">
        <f>ROUND(Table1[[#This Row],[pledged]]/Table1[[#This Row],[goal]],2)</f>
        <v>1.01</v>
      </c>
      <c r="Q1610" s="14">
        <f>IFERROR(Table1[[#This Row],[pledged]]/Table1[[#This Row],[backers_count]],0)</f>
        <v>52.826086956521742</v>
      </c>
      <c r="R1610" s="19">
        <f>(((J1610/60)/60)/24)+DATE(1970,1,1)</f>
        <v>41607.83085648148</v>
      </c>
      <c r="S1610" s="19">
        <f>(((I1610/60)/60)/24)+DATE(1970,1,1)</f>
        <v>41640.226388888892</v>
      </c>
    </row>
    <row r="1611" spans="1:19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1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8281</v>
      </c>
      <c r="O1611" t="s">
        <v>8282</v>
      </c>
      <c r="P1611" s="12">
        <f>ROUND(Table1[[#This Row],[pledged]]/Table1[[#This Row],[goal]],2)</f>
        <v>1.18</v>
      </c>
      <c r="Q1611" s="14">
        <f>IFERROR(Table1[[#This Row],[pledged]]/Table1[[#This Row],[backers_count]],0)</f>
        <v>443.75</v>
      </c>
      <c r="R1611" s="19">
        <f>(((J1611/60)/60)/24)+DATE(1970,1,1)</f>
        <v>40796.001261574071</v>
      </c>
      <c r="S1611" s="19">
        <f>(((I1611/60)/60)/24)+DATE(1970,1,1)</f>
        <v>40849.333333333336</v>
      </c>
    </row>
    <row r="1612" spans="1:19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1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8281</v>
      </c>
      <c r="O1612" t="s">
        <v>8282</v>
      </c>
      <c r="P1612" s="12">
        <f>ROUND(Table1[[#This Row],[pledged]]/Table1[[#This Row],[goal]],2)</f>
        <v>2.72</v>
      </c>
      <c r="Q1612" s="14">
        <f>IFERROR(Table1[[#This Row],[pledged]]/Table1[[#This Row],[backers_count]],0)</f>
        <v>48.544642857142854</v>
      </c>
      <c r="R1612" s="19">
        <f>(((J1612/60)/60)/24)+DATE(1970,1,1)</f>
        <v>41228.924884259257</v>
      </c>
      <c r="S1612" s="19">
        <f>(((I1612/60)/60)/24)+DATE(1970,1,1)</f>
        <v>41258.924884259257</v>
      </c>
    </row>
    <row r="1613" spans="1:19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1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8281</v>
      </c>
      <c r="O1613" t="s">
        <v>8282</v>
      </c>
      <c r="P1613" s="12">
        <f>ROUND(Table1[[#This Row],[pledged]]/Table1[[#This Row],[goal]],2)</f>
        <v>1.25</v>
      </c>
      <c r="Q1613" s="14">
        <f>IFERROR(Table1[[#This Row],[pledged]]/Table1[[#This Row],[backers_count]],0)</f>
        <v>37.074074074074076</v>
      </c>
      <c r="R1613" s="19">
        <f>(((J1613/60)/60)/24)+DATE(1970,1,1)</f>
        <v>41409.00037037037</v>
      </c>
      <c r="S1613" s="19">
        <f>(((I1613/60)/60)/24)+DATE(1970,1,1)</f>
        <v>41430.00037037037</v>
      </c>
    </row>
    <row r="1614" spans="1:19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8281</v>
      </c>
      <c r="O1614" t="s">
        <v>8282</v>
      </c>
      <c r="P1614" s="12">
        <f>ROUND(Table1[[#This Row],[pledged]]/Table1[[#This Row],[goal]],2)</f>
        <v>1.1000000000000001</v>
      </c>
      <c r="Q1614" s="14">
        <f>IFERROR(Table1[[#This Row],[pledged]]/Table1[[#This Row],[backers_count]],0)</f>
        <v>50</v>
      </c>
      <c r="R1614" s="19">
        <f>(((J1614/60)/60)/24)+DATE(1970,1,1)</f>
        <v>41246.874814814815</v>
      </c>
      <c r="S1614" s="19">
        <f>(((I1614/60)/60)/24)+DATE(1970,1,1)</f>
        <v>41276.874814814815</v>
      </c>
    </row>
    <row r="1615" spans="1:19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1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8281</v>
      </c>
      <c r="O1615" t="s">
        <v>8282</v>
      </c>
      <c r="P1615" s="12">
        <f>ROUND(Table1[[#This Row],[pledged]]/Table1[[#This Row],[goal]],2)</f>
        <v>1.02</v>
      </c>
      <c r="Q1615" s="14">
        <f>IFERROR(Table1[[#This Row],[pledged]]/Table1[[#This Row],[backers_count]],0)</f>
        <v>39.03846153846154</v>
      </c>
      <c r="R1615" s="19">
        <f>(((J1615/60)/60)/24)+DATE(1970,1,1)</f>
        <v>41082.069467592592</v>
      </c>
      <c r="S1615" s="19">
        <f>(((I1615/60)/60)/24)+DATE(1970,1,1)</f>
        <v>41112.069467592592</v>
      </c>
    </row>
    <row r="1616" spans="1:19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1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8281</v>
      </c>
      <c r="O1616" t="s">
        <v>8282</v>
      </c>
      <c r="P1616" s="12">
        <f>ROUND(Table1[[#This Row],[pledged]]/Table1[[#This Row],[goal]],2)</f>
        <v>1.03</v>
      </c>
      <c r="Q1616" s="14">
        <f>IFERROR(Table1[[#This Row],[pledged]]/Table1[[#This Row],[backers_count]],0)</f>
        <v>66.688311688311686</v>
      </c>
      <c r="R1616" s="19">
        <f>(((J1616/60)/60)/24)+DATE(1970,1,1)</f>
        <v>41794.981122685182</v>
      </c>
      <c r="S1616" s="19">
        <f>(((I1616/60)/60)/24)+DATE(1970,1,1)</f>
        <v>41854.708333333336</v>
      </c>
    </row>
    <row r="1617" spans="1:19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1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8281</v>
      </c>
      <c r="O1617" t="s">
        <v>8282</v>
      </c>
      <c r="P1617" s="12">
        <f>ROUND(Table1[[#This Row],[pledged]]/Table1[[#This Row],[goal]],2)</f>
        <v>1.1399999999999999</v>
      </c>
      <c r="Q1617" s="14">
        <f>IFERROR(Table1[[#This Row],[pledged]]/Table1[[#This Row],[backers_count]],0)</f>
        <v>67.132352941176464</v>
      </c>
      <c r="R1617" s="19">
        <f>(((J1617/60)/60)/24)+DATE(1970,1,1)</f>
        <v>40845.050879629627</v>
      </c>
      <c r="S1617" s="19">
        <f>(((I1617/60)/60)/24)+DATE(1970,1,1)</f>
        <v>40890.092546296299</v>
      </c>
    </row>
    <row r="1618" spans="1:19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1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8281</v>
      </c>
      <c r="O1618" t="s">
        <v>8282</v>
      </c>
      <c r="P1618" s="12">
        <f>ROUND(Table1[[#This Row],[pledged]]/Table1[[#This Row],[goal]],2)</f>
        <v>1.04</v>
      </c>
      <c r="Q1618" s="14">
        <f>IFERROR(Table1[[#This Row],[pledged]]/Table1[[#This Row],[backers_count]],0)</f>
        <v>66.369426751592357</v>
      </c>
      <c r="R1618" s="19">
        <f>(((J1618/60)/60)/24)+DATE(1970,1,1)</f>
        <v>41194.715520833335</v>
      </c>
      <c r="S1618" s="19">
        <f>(((I1618/60)/60)/24)+DATE(1970,1,1)</f>
        <v>41235.916666666664</v>
      </c>
    </row>
    <row r="1619" spans="1:19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1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8281</v>
      </c>
      <c r="O1619" t="s">
        <v>8282</v>
      </c>
      <c r="P1619" s="12">
        <f>ROUND(Table1[[#This Row],[pledged]]/Table1[[#This Row],[goal]],2)</f>
        <v>1.46</v>
      </c>
      <c r="Q1619" s="14">
        <f>IFERROR(Table1[[#This Row],[pledged]]/Table1[[#This Row],[backers_count]],0)</f>
        <v>64.620253164556956</v>
      </c>
      <c r="R1619" s="19">
        <f>(((J1619/60)/60)/24)+DATE(1970,1,1)</f>
        <v>41546.664212962962</v>
      </c>
      <c r="S1619" s="19">
        <f>(((I1619/60)/60)/24)+DATE(1970,1,1)</f>
        <v>41579.791666666664</v>
      </c>
    </row>
    <row r="1620" spans="1:19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1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8281</v>
      </c>
      <c r="O1620" t="s">
        <v>8282</v>
      </c>
      <c r="P1620" s="12">
        <f>ROUND(Table1[[#This Row],[pledged]]/Table1[[#This Row],[goal]],2)</f>
        <v>1.05</v>
      </c>
      <c r="Q1620" s="14">
        <f>IFERROR(Table1[[#This Row],[pledged]]/Table1[[#This Row],[backers_count]],0)</f>
        <v>58.370370370370374</v>
      </c>
      <c r="R1620" s="19">
        <f>(((J1620/60)/60)/24)+DATE(1970,1,1)</f>
        <v>41301.654340277775</v>
      </c>
      <c r="S1620" s="19">
        <f>(((I1620/60)/60)/24)+DATE(1970,1,1)</f>
        <v>41341.654340277775</v>
      </c>
    </row>
    <row r="1621" spans="1:19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1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8281</v>
      </c>
      <c r="O1621" t="s">
        <v>8282</v>
      </c>
      <c r="P1621" s="12">
        <f>ROUND(Table1[[#This Row],[pledged]]/Table1[[#This Row],[goal]],2)</f>
        <v>1.33</v>
      </c>
      <c r="Q1621" s="14">
        <f>IFERROR(Table1[[#This Row],[pledged]]/Table1[[#This Row],[backers_count]],0)</f>
        <v>86.956521739130437</v>
      </c>
      <c r="R1621" s="19">
        <f>(((J1621/60)/60)/24)+DATE(1970,1,1)</f>
        <v>41876.18618055556</v>
      </c>
      <c r="S1621" s="19">
        <f>(((I1621/60)/60)/24)+DATE(1970,1,1)</f>
        <v>41897.18618055556</v>
      </c>
    </row>
    <row r="1622" spans="1:19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1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8281</v>
      </c>
      <c r="O1622" t="s">
        <v>8282</v>
      </c>
      <c r="P1622" s="12">
        <f>ROUND(Table1[[#This Row],[pledged]]/Table1[[#This Row],[goal]],2)</f>
        <v>1.1299999999999999</v>
      </c>
      <c r="Q1622" s="14">
        <f>IFERROR(Table1[[#This Row],[pledged]]/Table1[[#This Row],[backers_count]],0)</f>
        <v>66.470588235294116</v>
      </c>
      <c r="R1622" s="19">
        <f>(((J1622/60)/60)/24)+DATE(1970,1,1)</f>
        <v>41321.339583333334</v>
      </c>
      <c r="S1622" s="19">
        <f>(((I1622/60)/60)/24)+DATE(1970,1,1)</f>
        <v>41328.339583333334</v>
      </c>
    </row>
    <row r="1623" spans="1:19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1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8281</v>
      </c>
      <c r="O1623" t="s">
        <v>8282</v>
      </c>
      <c r="P1623" s="12">
        <f>ROUND(Table1[[#This Row],[pledged]]/Table1[[#This Row],[goal]],2)</f>
        <v>1.21</v>
      </c>
      <c r="Q1623" s="14">
        <f>IFERROR(Table1[[#This Row],[pledged]]/Table1[[#This Row],[backers_count]],0)</f>
        <v>163.78378378378378</v>
      </c>
      <c r="R1623" s="19">
        <f>(((J1623/60)/60)/24)+DATE(1970,1,1)</f>
        <v>41003.60665509259</v>
      </c>
      <c r="S1623" s="19">
        <f>(((I1623/60)/60)/24)+DATE(1970,1,1)</f>
        <v>41057.165972222225</v>
      </c>
    </row>
    <row r="1624" spans="1:19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1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8281</v>
      </c>
      <c r="O1624" t="s">
        <v>8282</v>
      </c>
      <c r="P1624" s="12">
        <f>ROUND(Table1[[#This Row],[pledged]]/Table1[[#This Row],[goal]],2)</f>
        <v>1.02</v>
      </c>
      <c r="Q1624" s="14">
        <f>IFERROR(Table1[[#This Row],[pledged]]/Table1[[#This Row],[backers_count]],0)</f>
        <v>107.98461538461538</v>
      </c>
      <c r="R1624" s="19">
        <f>(((J1624/60)/60)/24)+DATE(1970,1,1)</f>
        <v>41950.29483796296</v>
      </c>
      <c r="S1624" s="19">
        <f>(((I1624/60)/60)/24)+DATE(1970,1,1)</f>
        <v>41990.332638888889</v>
      </c>
    </row>
    <row r="1625" spans="1:19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1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8281</v>
      </c>
      <c r="O1625" t="s">
        <v>8282</v>
      </c>
      <c r="P1625" s="12">
        <f>ROUND(Table1[[#This Row],[pledged]]/Table1[[#This Row],[goal]],2)</f>
        <v>1.01</v>
      </c>
      <c r="Q1625" s="14">
        <f>IFERROR(Table1[[#This Row],[pledged]]/Table1[[#This Row],[backers_count]],0)</f>
        <v>42.111111111111114</v>
      </c>
      <c r="R1625" s="19">
        <f>(((J1625/60)/60)/24)+DATE(1970,1,1)</f>
        <v>41453.688530092593</v>
      </c>
      <c r="S1625" s="19">
        <f>(((I1625/60)/60)/24)+DATE(1970,1,1)</f>
        <v>41513.688530092593</v>
      </c>
    </row>
    <row r="1626" spans="1:19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1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8281</v>
      </c>
      <c r="O1626" t="s">
        <v>8282</v>
      </c>
      <c r="P1626" s="12">
        <f>ROUND(Table1[[#This Row],[pledged]]/Table1[[#This Row],[goal]],2)</f>
        <v>1.18</v>
      </c>
      <c r="Q1626" s="14">
        <f>IFERROR(Table1[[#This Row],[pledged]]/Table1[[#This Row],[backers_count]],0)</f>
        <v>47.2</v>
      </c>
      <c r="R1626" s="19">
        <f>(((J1626/60)/60)/24)+DATE(1970,1,1)</f>
        <v>41243.367303240739</v>
      </c>
      <c r="S1626" s="19">
        <f>(((I1626/60)/60)/24)+DATE(1970,1,1)</f>
        <v>41283.367303240739</v>
      </c>
    </row>
    <row r="1627" spans="1:19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1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8281</v>
      </c>
      <c r="O1627" t="s">
        <v>8282</v>
      </c>
      <c r="P1627" s="12">
        <f>ROUND(Table1[[#This Row],[pledged]]/Table1[[#This Row],[goal]],2)</f>
        <v>1.55</v>
      </c>
      <c r="Q1627" s="14">
        <f>IFERROR(Table1[[#This Row],[pledged]]/Table1[[#This Row],[backers_count]],0)</f>
        <v>112.01923076923077</v>
      </c>
      <c r="R1627" s="19">
        <f>(((J1627/60)/60)/24)+DATE(1970,1,1)</f>
        <v>41135.699687500004</v>
      </c>
      <c r="S1627" s="19">
        <f>(((I1627/60)/60)/24)+DATE(1970,1,1)</f>
        <v>41163.699687500004</v>
      </c>
    </row>
    <row r="1628" spans="1:19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1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8281</v>
      </c>
      <c r="O1628" t="s">
        <v>8282</v>
      </c>
      <c r="P1628" s="12">
        <f>ROUND(Table1[[#This Row],[pledged]]/Table1[[#This Row],[goal]],2)</f>
        <v>1.01</v>
      </c>
      <c r="Q1628" s="14">
        <f>IFERROR(Table1[[#This Row],[pledged]]/Table1[[#This Row],[backers_count]],0)</f>
        <v>74.953703703703709</v>
      </c>
      <c r="R1628" s="19">
        <f>(((J1628/60)/60)/24)+DATE(1970,1,1)</f>
        <v>41579.847997685189</v>
      </c>
      <c r="S1628" s="19">
        <f>(((I1628/60)/60)/24)+DATE(1970,1,1)</f>
        <v>41609.889664351853</v>
      </c>
    </row>
    <row r="1629" spans="1:19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1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8281</v>
      </c>
      <c r="O1629" t="s">
        <v>8282</v>
      </c>
      <c r="P1629" s="12">
        <f>ROUND(Table1[[#This Row],[pledged]]/Table1[[#This Row],[goal]],2)</f>
        <v>1.17</v>
      </c>
      <c r="Q1629" s="14">
        <f>IFERROR(Table1[[#This Row],[pledged]]/Table1[[#This Row],[backers_count]],0)</f>
        <v>61.578947368421055</v>
      </c>
      <c r="R1629" s="19">
        <f>(((J1629/60)/60)/24)+DATE(1970,1,1)</f>
        <v>41205.707048611112</v>
      </c>
      <c r="S1629" s="19">
        <f>(((I1629/60)/60)/24)+DATE(1970,1,1)</f>
        <v>41239.207638888889</v>
      </c>
    </row>
    <row r="1630" spans="1:19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1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8281</v>
      </c>
      <c r="O1630" t="s">
        <v>8282</v>
      </c>
      <c r="P1630" s="12">
        <f>ROUND(Table1[[#This Row],[pledged]]/Table1[[#This Row],[goal]],2)</f>
        <v>1.01</v>
      </c>
      <c r="Q1630" s="14">
        <f>IFERROR(Table1[[#This Row],[pledged]]/Table1[[#This Row],[backers_count]],0)</f>
        <v>45.875</v>
      </c>
      <c r="R1630" s="19">
        <f>(((J1630/60)/60)/24)+DATE(1970,1,1)</f>
        <v>41774.737060185187</v>
      </c>
      <c r="S1630" s="19">
        <f>(((I1630/60)/60)/24)+DATE(1970,1,1)</f>
        <v>41807.737060185187</v>
      </c>
    </row>
    <row r="1631" spans="1:19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1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8281</v>
      </c>
      <c r="O1631" t="s">
        <v>8282</v>
      </c>
      <c r="P1631" s="12">
        <f>ROUND(Table1[[#This Row],[pledged]]/Table1[[#This Row],[goal]],2)</f>
        <v>1.04</v>
      </c>
      <c r="Q1631" s="14">
        <f>IFERROR(Table1[[#This Row],[pledged]]/Table1[[#This Row],[backers_count]],0)</f>
        <v>75.853658536585371</v>
      </c>
      <c r="R1631" s="19">
        <f>(((J1631/60)/60)/24)+DATE(1970,1,1)</f>
        <v>41645.867280092592</v>
      </c>
      <c r="S1631" s="19">
        <f>(((I1631/60)/60)/24)+DATE(1970,1,1)</f>
        <v>41690.867280092592</v>
      </c>
    </row>
    <row r="1632" spans="1:19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1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8281</v>
      </c>
      <c r="O1632" t="s">
        <v>8282</v>
      </c>
      <c r="P1632" s="12">
        <f>ROUND(Table1[[#This Row],[pledged]]/Table1[[#This Row],[goal]],2)</f>
        <v>2.65</v>
      </c>
      <c r="Q1632" s="14">
        <f>IFERROR(Table1[[#This Row],[pledged]]/Table1[[#This Row],[backers_count]],0)</f>
        <v>84.206349206349202</v>
      </c>
      <c r="R1632" s="19">
        <f>(((J1632/60)/60)/24)+DATE(1970,1,1)</f>
        <v>40939.837673611109</v>
      </c>
      <c r="S1632" s="19">
        <f>(((I1632/60)/60)/24)+DATE(1970,1,1)</f>
        <v>40970.290972222225</v>
      </c>
    </row>
    <row r="1633" spans="1:19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1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8281</v>
      </c>
      <c r="O1633" t="s">
        <v>8282</v>
      </c>
      <c r="P1633" s="12">
        <f>ROUND(Table1[[#This Row],[pledged]]/Table1[[#This Row],[goal]],2)</f>
        <v>1.56</v>
      </c>
      <c r="Q1633" s="14">
        <f>IFERROR(Table1[[#This Row],[pledged]]/Table1[[#This Row],[backers_count]],0)</f>
        <v>117.22556390977444</v>
      </c>
      <c r="R1633" s="19">
        <f>(((J1633/60)/60)/24)+DATE(1970,1,1)</f>
        <v>41164.859502314815</v>
      </c>
      <c r="S1633" s="19">
        <f>(((I1633/60)/60)/24)+DATE(1970,1,1)</f>
        <v>41194.859502314815</v>
      </c>
    </row>
    <row r="1634" spans="1:19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1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8281</v>
      </c>
      <c r="O1634" t="s">
        <v>8282</v>
      </c>
      <c r="P1634" s="12">
        <f>ROUND(Table1[[#This Row],[pledged]]/Table1[[#This Row],[goal]],2)</f>
        <v>1.02</v>
      </c>
      <c r="Q1634" s="14">
        <f>IFERROR(Table1[[#This Row],[pledged]]/Table1[[#This Row],[backers_count]],0)</f>
        <v>86.489361702127653</v>
      </c>
      <c r="R1634" s="19">
        <f>(((J1634/60)/60)/24)+DATE(1970,1,1)</f>
        <v>40750.340902777774</v>
      </c>
      <c r="S1634" s="19">
        <f>(((I1634/60)/60)/24)+DATE(1970,1,1)</f>
        <v>40810.340902777774</v>
      </c>
    </row>
    <row r="1635" spans="1:19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1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8281</v>
      </c>
      <c r="O1635" t="s">
        <v>8282</v>
      </c>
      <c r="P1635" s="12">
        <f>ROUND(Table1[[#This Row],[pledged]]/Table1[[#This Row],[goal]],2)</f>
        <v>1</v>
      </c>
      <c r="Q1635" s="14">
        <f>IFERROR(Table1[[#This Row],[pledged]]/Table1[[#This Row],[backers_count]],0)</f>
        <v>172.41379310344828</v>
      </c>
      <c r="R1635" s="19">
        <f>(((J1635/60)/60)/24)+DATE(1970,1,1)</f>
        <v>40896.883750000001</v>
      </c>
      <c r="S1635" s="19">
        <f>(((I1635/60)/60)/24)+DATE(1970,1,1)</f>
        <v>40924.208333333336</v>
      </c>
    </row>
    <row r="1636" spans="1:19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1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8281</v>
      </c>
      <c r="O1636" t="s">
        <v>8282</v>
      </c>
      <c r="P1636" s="12">
        <f>ROUND(Table1[[#This Row],[pledged]]/Table1[[#This Row],[goal]],2)</f>
        <v>1.01</v>
      </c>
      <c r="Q1636" s="14">
        <f>IFERROR(Table1[[#This Row],[pledged]]/Table1[[#This Row],[backers_count]],0)</f>
        <v>62.8125</v>
      </c>
      <c r="R1636" s="19">
        <f>(((J1636/60)/60)/24)+DATE(1970,1,1)</f>
        <v>40658.189826388887</v>
      </c>
      <c r="S1636" s="19">
        <f>(((I1636/60)/60)/24)+DATE(1970,1,1)</f>
        <v>40696.249305555553</v>
      </c>
    </row>
    <row r="1637" spans="1:19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1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8281</v>
      </c>
      <c r="O1637" t="s">
        <v>8282</v>
      </c>
      <c r="P1637" s="12">
        <f>ROUND(Table1[[#This Row],[pledged]]/Table1[[#This Row],[goal]],2)</f>
        <v>1.25</v>
      </c>
      <c r="Q1637" s="14">
        <f>IFERROR(Table1[[#This Row],[pledged]]/Table1[[#This Row],[backers_count]],0)</f>
        <v>67.729729729729726</v>
      </c>
      <c r="R1637" s="19">
        <f>(((J1637/60)/60)/24)+DATE(1970,1,1)</f>
        <v>42502.868761574078</v>
      </c>
      <c r="S1637" s="19">
        <f>(((I1637/60)/60)/24)+DATE(1970,1,1)</f>
        <v>42562.868761574078</v>
      </c>
    </row>
    <row r="1638" spans="1:19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1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8281</v>
      </c>
      <c r="O1638" t="s">
        <v>8282</v>
      </c>
      <c r="P1638" s="12">
        <f>ROUND(Table1[[#This Row],[pledged]]/Table1[[#This Row],[goal]],2)</f>
        <v>1.04</v>
      </c>
      <c r="Q1638" s="14">
        <f>IFERROR(Table1[[#This Row],[pledged]]/Table1[[#This Row],[backers_count]],0)</f>
        <v>53.5632183908046</v>
      </c>
      <c r="R1638" s="19">
        <f>(((J1638/60)/60)/24)+DATE(1970,1,1)</f>
        <v>40663.08666666667</v>
      </c>
      <c r="S1638" s="19">
        <f>(((I1638/60)/60)/24)+DATE(1970,1,1)</f>
        <v>40706.166666666664</v>
      </c>
    </row>
    <row r="1639" spans="1:19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1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8281</v>
      </c>
      <c r="O1639" t="s">
        <v>8282</v>
      </c>
      <c r="P1639" s="12">
        <f>ROUND(Table1[[#This Row],[pledged]]/Table1[[#This Row],[goal]],2)</f>
        <v>1.04</v>
      </c>
      <c r="Q1639" s="14">
        <f>IFERROR(Table1[[#This Row],[pledged]]/Table1[[#This Row],[backers_count]],0)</f>
        <v>34.6</v>
      </c>
      <c r="R1639" s="19">
        <f>(((J1639/60)/60)/24)+DATE(1970,1,1)</f>
        <v>40122.751620370371</v>
      </c>
      <c r="S1639" s="19">
        <f>(((I1639/60)/60)/24)+DATE(1970,1,1)</f>
        <v>40178.98541666667</v>
      </c>
    </row>
    <row r="1640" spans="1:19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1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8281</v>
      </c>
      <c r="O1640" t="s">
        <v>8282</v>
      </c>
      <c r="P1640" s="12">
        <f>ROUND(Table1[[#This Row],[pledged]]/Table1[[#This Row],[goal]],2)</f>
        <v>1.05</v>
      </c>
      <c r="Q1640" s="14">
        <f>IFERROR(Table1[[#This Row],[pledged]]/Table1[[#This Row],[backers_count]],0)</f>
        <v>38.888888888888886</v>
      </c>
      <c r="R1640" s="19">
        <f>(((J1640/60)/60)/24)+DATE(1970,1,1)</f>
        <v>41288.68712962963</v>
      </c>
      <c r="S1640" s="19">
        <f>(((I1640/60)/60)/24)+DATE(1970,1,1)</f>
        <v>41333.892361111109</v>
      </c>
    </row>
    <row r="1641" spans="1:19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1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8281</v>
      </c>
      <c r="O1641" t="s">
        <v>8282</v>
      </c>
      <c r="P1641" s="12">
        <f>ROUND(Table1[[#This Row],[pledged]]/Table1[[#This Row],[goal]],2)</f>
        <v>1</v>
      </c>
      <c r="Q1641" s="14">
        <f>IFERROR(Table1[[#This Row],[pledged]]/Table1[[#This Row],[backers_count]],0)</f>
        <v>94.736842105263165</v>
      </c>
      <c r="R1641" s="19">
        <f>(((J1641/60)/60)/24)+DATE(1970,1,1)</f>
        <v>40941.652372685188</v>
      </c>
      <c r="S1641" s="19">
        <f>(((I1641/60)/60)/24)+DATE(1970,1,1)</f>
        <v>40971.652372685188</v>
      </c>
    </row>
    <row r="1642" spans="1:19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1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8281</v>
      </c>
      <c r="O1642" t="s">
        <v>8282</v>
      </c>
      <c r="P1642" s="12">
        <f>ROUND(Table1[[#This Row],[pledged]]/Table1[[#This Row],[goal]],2)</f>
        <v>1.7</v>
      </c>
      <c r="Q1642" s="14">
        <f>IFERROR(Table1[[#This Row],[pledged]]/Table1[[#This Row],[backers_count]],0)</f>
        <v>39.967058823529413</v>
      </c>
      <c r="R1642" s="19">
        <f>(((J1642/60)/60)/24)+DATE(1970,1,1)</f>
        <v>40379.23096064815</v>
      </c>
      <c r="S1642" s="19">
        <f>(((I1642/60)/60)/24)+DATE(1970,1,1)</f>
        <v>40393.082638888889</v>
      </c>
    </row>
    <row r="1643" spans="1:19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1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8281</v>
      </c>
      <c r="O1643" t="s">
        <v>8302</v>
      </c>
      <c r="P1643" s="12">
        <f>ROUND(Table1[[#This Row],[pledged]]/Table1[[#This Row],[goal]],2)</f>
        <v>1.01</v>
      </c>
      <c r="Q1643" s="14">
        <f>IFERROR(Table1[[#This Row],[pledged]]/Table1[[#This Row],[backers_count]],0)</f>
        <v>97.5</v>
      </c>
      <c r="R1643" s="19">
        <f>(((J1643/60)/60)/24)+DATE(1970,1,1)</f>
        <v>41962.596574074079</v>
      </c>
      <c r="S1643" s="19">
        <f>(((I1643/60)/60)/24)+DATE(1970,1,1)</f>
        <v>41992.596574074079</v>
      </c>
    </row>
    <row r="1644" spans="1:19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1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8281</v>
      </c>
      <c r="O1644" t="s">
        <v>8302</v>
      </c>
      <c r="P1644" s="12">
        <f>ROUND(Table1[[#This Row],[pledged]]/Table1[[#This Row],[goal]],2)</f>
        <v>1</v>
      </c>
      <c r="Q1644" s="14">
        <f>IFERROR(Table1[[#This Row],[pledged]]/Table1[[#This Row],[backers_count]],0)</f>
        <v>42.857142857142854</v>
      </c>
      <c r="R1644" s="19">
        <f>(((J1644/60)/60)/24)+DATE(1970,1,1)</f>
        <v>40688.024618055555</v>
      </c>
      <c r="S1644" s="19">
        <f>(((I1644/60)/60)/24)+DATE(1970,1,1)</f>
        <v>40708.024618055555</v>
      </c>
    </row>
    <row r="1645" spans="1:19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1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8281</v>
      </c>
      <c r="O1645" t="s">
        <v>8302</v>
      </c>
      <c r="P1645" s="12">
        <f>ROUND(Table1[[#This Row],[pledged]]/Table1[[#This Row],[goal]],2)</f>
        <v>1.25</v>
      </c>
      <c r="Q1645" s="14">
        <f>IFERROR(Table1[[#This Row],[pledged]]/Table1[[#This Row],[backers_count]],0)</f>
        <v>168.51351351351352</v>
      </c>
      <c r="R1645" s="19">
        <f>(((J1645/60)/60)/24)+DATE(1970,1,1)</f>
        <v>41146.824212962965</v>
      </c>
      <c r="S1645" s="19">
        <f>(((I1645/60)/60)/24)+DATE(1970,1,1)</f>
        <v>41176.824212962965</v>
      </c>
    </row>
    <row r="1646" spans="1:19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1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8281</v>
      </c>
      <c r="O1646" t="s">
        <v>8302</v>
      </c>
      <c r="P1646" s="12">
        <f>ROUND(Table1[[#This Row],[pledged]]/Table1[[#This Row],[goal]],2)</f>
        <v>1.1000000000000001</v>
      </c>
      <c r="Q1646" s="14">
        <f>IFERROR(Table1[[#This Row],[pledged]]/Table1[[#This Row],[backers_count]],0)</f>
        <v>85.546875</v>
      </c>
      <c r="R1646" s="19">
        <f>(((J1646/60)/60)/24)+DATE(1970,1,1)</f>
        <v>41175.05972222222</v>
      </c>
      <c r="S1646" s="19">
        <f>(((I1646/60)/60)/24)+DATE(1970,1,1)</f>
        <v>41235.101388888892</v>
      </c>
    </row>
    <row r="1647" spans="1:19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1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8281</v>
      </c>
      <c r="O1647" t="s">
        <v>8302</v>
      </c>
      <c r="P1647" s="12">
        <f>ROUND(Table1[[#This Row],[pledged]]/Table1[[#This Row],[goal]],2)</f>
        <v>1.1100000000000001</v>
      </c>
      <c r="Q1647" s="14">
        <f>IFERROR(Table1[[#This Row],[pledged]]/Table1[[#This Row],[backers_count]],0)</f>
        <v>554</v>
      </c>
      <c r="R1647" s="19">
        <f>(((J1647/60)/60)/24)+DATE(1970,1,1)</f>
        <v>41521.617361111108</v>
      </c>
      <c r="S1647" s="19">
        <f>(((I1647/60)/60)/24)+DATE(1970,1,1)</f>
        <v>41535.617361111108</v>
      </c>
    </row>
    <row r="1648" spans="1:19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1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8281</v>
      </c>
      <c r="O1648" t="s">
        <v>8302</v>
      </c>
      <c r="P1648" s="12">
        <f>ROUND(Table1[[#This Row],[pledged]]/Table1[[#This Row],[goal]],2)</f>
        <v>1.1000000000000001</v>
      </c>
      <c r="Q1648" s="14">
        <f>IFERROR(Table1[[#This Row],[pledged]]/Table1[[#This Row],[backers_count]],0)</f>
        <v>26.554216867469879</v>
      </c>
      <c r="R1648" s="19">
        <f>(((J1648/60)/60)/24)+DATE(1970,1,1)</f>
        <v>41833.450266203705</v>
      </c>
      <c r="S1648" s="19">
        <f>(((I1648/60)/60)/24)+DATE(1970,1,1)</f>
        <v>41865.757638888892</v>
      </c>
    </row>
    <row r="1649" spans="1:19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1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8281</v>
      </c>
      <c r="O1649" t="s">
        <v>8302</v>
      </c>
      <c r="P1649" s="12">
        <f>ROUND(Table1[[#This Row],[pledged]]/Table1[[#This Row],[goal]],2)</f>
        <v>1.05</v>
      </c>
      <c r="Q1649" s="14">
        <f>IFERROR(Table1[[#This Row],[pledged]]/Table1[[#This Row],[backers_count]],0)</f>
        <v>113.82608695652173</v>
      </c>
      <c r="R1649" s="19">
        <f>(((J1649/60)/60)/24)+DATE(1970,1,1)</f>
        <v>41039.409456018519</v>
      </c>
      <c r="S1649" s="19">
        <f>(((I1649/60)/60)/24)+DATE(1970,1,1)</f>
        <v>41069.409456018519</v>
      </c>
    </row>
    <row r="1650" spans="1:19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1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8281</v>
      </c>
      <c r="O1650" t="s">
        <v>8302</v>
      </c>
      <c r="P1650" s="12">
        <f>ROUND(Table1[[#This Row],[pledged]]/Table1[[#This Row],[goal]],2)</f>
        <v>1.25</v>
      </c>
      <c r="Q1650" s="14">
        <f>IFERROR(Table1[[#This Row],[pledged]]/Table1[[#This Row],[backers_count]],0)</f>
        <v>32.011111111111113</v>
      </c>
      <c r="R1650" s="19">
        <f>(((J1650/60)/60)/24)+DATE(1970,1,1)</f>
        <v>40592.704652777778</v>
      </c>
      <c r="S1650" s="19">
        <f>(((I1650/60)/60)/24)+DATE(1970,1,1)</f>
        <v>40622.662986111114</v>
      </c>
    </row>
    <row r="1651" spans="1:19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1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8281</v>
      </c>
      <c r="O1651" t="s">
        <v>8302</v>
      </c>
      <c r="P1651" s="12">
        <f>ROUND(Table1[[#This Row],[pledged]]/Table1[[#This Row],[goal]],2)</f>
        <v>1.01</v>
      </c>
      <c r="Q1651" s="14">
        <f>IFERROR(Table1[[#This Row],[pledged]]/Table1[[#This Row],[backers_count]],0)</f>
        <v>47.189259259259259</v>
      </c>
      <c r="R1651" s="19">
        <f>(((J1651/60)/60)/24)+DATE(1970,1,1)</f>
        <v>41737.684664351851</v>
      </c>
      <c r="S1651" s="19">
        <f>(((I1651/60)/60)/24)+DATE(1970,1,1)</f>
        <v>41782.684664351851</v>
      </c>
    </row>
    <row r="1652" spans="1:19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1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8281</v>
      </c>
      <c r="O1652" t="s">
        <v>8302</v>
      </c>
      <c r="P1652" s="12">
        <f>ROUND(Table1[[#This Row],[pledged]]/Table1[[#This Row],[goal]],2)</f>
        <v>1.42</v>
      </c>
      <c r="Q1652" s="14">
        <f>IFERROR(Table1[[#This Row],[pledged]]/Table1[[#This Row],[backers_count]],0)</f>
        <v>88.46875</v>
      </c>
      <c r="R1652" s="19">
        <f>(((J1652/60)/60)/24)+DATE(1970,1,1)</f>
        <v>41526.435613425929</v>
      </c>
      <c r="S1652" s="19">
        <f>(((I1652/60)/60)/24)+DATE(1970,1,1)</f>
        <v>41556.435613425929</v>
      </c>
    </row>
    <row r="1653" spans="1:19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1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8281</v>
      </c>
      <c r="O1653" t="s">
        <v>8302</v>
      </c>
      <c r="P1653" s="12">
        <f>ROUND(Table1[[#This Row],[pledged]]/Table1[[#This Row],[goal]],2)</f>
        <v>1.01</v>
      </c>
      <c r="Q1653" s="14">
        <f>IFERROR(Table1[[#This Row],[pledged]]/Table1[[#This Row],[backers_count]],0)</f>
        <v>100.75</v>
      </c>
      <c r="R1653" s="19">
        <f>(((J1653/60)/60)/24)+DATE(1970,1,1)</f>
        <v>40625.900694444441</v>
      </c>
      <c r="S1653" s="19">
        <f>(((I1653/60)/60)/24)+DATE(1970,1,1)</f>
        <v>40659.290972222225</v>
      </c>
    </row>
    <row r="1654" spans="1:19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1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8281</v>
      </c>
      <c r="O1654" t="s">
        <v>8302</v>
      </c>
      <c r="P1654" s="12">
        <f>ROUND(Table1[[#This Row],[pledged]]/Table1[[#This Row],[goal]],2)</f>
        <v>1.01</v>
      </c>
      <c r="Q1654" s="14">
        <f>IFERROR(Table1[[#This Row],[pledged]]/Table1[[#This Row],[backers_count]],0)</f>
        <v>64.714285714285708</v>
      </c>
      <c r="R1654" s="19">
        <f>(((J1654/60)/60)/24)+DATE(1970,1,1)</f>
        <v>41572.492974537039</v>
      </c>
      <c r="S1654" s="19">
        <f>(((I1654/60)/60)/24)+DATE(1970,1,1)</f>
        <v>41602.534641203703</v>
      </c>
    </row>
    <row r="1655" spans="1:19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1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8281</v>
      </c>
      <c r="O1655" t="s">
        <v>8302</v>
      </c>
      <c r="P1655" s="12">
        <f>ROUND(Table1[[#This Row],[pledged]]/Table1[[#This Row],[goal]],2)</f>
        <v>1.74</v>
      </c>
      <c r="Q1655" s="14">
        <f>IFERROR(Table1[[#This Row],[pledged]]/Table1[[#This Row],[backers_count]],0)</f>
        <v>51.854285714285716</v>
      </c>
      <c r="R1655" s="19">
        <f>(((J1655/60)/60)/24)+DATE(1970,1,1)</f>
        <v>40626.834444444445</v>
      </c>
      <c r="S1655" s="19">
        <f>(((I1655/60)/60)/24)+DATE(1970,1,1)</f>
        <v>40657.834444444445</v>
      </c>
    </row>
    <row r="1656" spans="1:19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1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8281</v>
      </c>
      <c r="O1656" t="s">
        <v>8302</v>
      </c>
      <c r="P1656" s="12">
        <f>ROUND(Table1[[#This Row],[pledged]]/Table1[[#This Row],[goal]],2)</f>
        <v>1.2</v>
      </c>
      <c r="Q1656" s="14">
        <f>IFERROR(Table1[[#This Row],[pledged]]/Table1[[#This Row],[backers_count]],0)</f>
        <v>38.794117647058826</v>
      </c>
      <c r="R1656" s="19">
        <f>(((J1656/60)/60)/24)+DATE(1970,1,1)</f>
        <v>40987.890740740739</v>
      </c>
      <c r="S1656" s="19">
        <f>(((I1656/60)/60)/24)+DATE(1970,1,1)</f>
        <v>41017.890740740739</v>
      </c>
    </row>
    <row r="1657" spans="1:19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1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8281</v>
      </c>
      <c r="O1657" t="s">
        <v>8302</v>
      </c>
      <c r="P1657" s="12">
        <f>ROUND(Table1[[#This Row],[pledged]]/Table1[[#This Row],[goal]],2)</f>
        <v>1.43</v>
      </c>
      <c r="Q1657" s="14">
        <f>IFERROR(Table1[[#This Row],[pledged]]/Table1[[#This Row],[backers_count]],0)</f>
        <v>44.645833333333336</v>
      </c>
      <c r="R1657" s="19">
        <f>(((J1657/60)/60)/24)+DATE(1970,1,1)</f>
        <v>40974.791898148149</v>
      </c>
      <c r="S1657" s="19">
        <f>(((I1657/60)/60)/24)+DATE(1970,1,1)</f>
        <v>41004.750231481477</v>
      </c>
    </row>
    <row r="1658" spans="1:19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1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8281</v>
      </c>
      <c r="O1658" t="s">
        <v>8302</v>
      </c>
      <c r="P1658" s="12">
        <f>ROUND(Table1[[#This Row],[pledged]]/Table1[[#This Row],[goal]],2)</f>
        <v>1</v>
      </c>
      <c r="Q1658" s="14">
        <f>IFERROR(Table1[[#This Row],[pledged]]/Table1[[#This Row],[backers_count]],0)</f>
        <v>156.77333333333334</v>
      </c>
      <c r="R1658" s="19">
        <f>(((J1658/60)/60)/24)+DATE(1970,1,1)</f>
        <v>41226.928842592592</v>
      </c>
      <c r="S1658" s="19">
        <f>(((I1658/60)/60)/24)+DATE(1970,1,1)</f>
        <v>41256.928842592592</v>
      </c>
    </row>
    <row r="1659" spans="1:19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1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8281</v>
      </c>
      <c r="O1659" t="s">
        <v>8302</v>
      </c>
      <c r="P1659" s="12">
        <f>ROUND(Table1[[#This Row],[pledged]]/Table1[[#This Row],[goal]],2)</f>
        <v>1.05</v>
      </c>
      <c r="Q1659" s="14">
        <f>IFERROR(Table1[[#This Row],[pledged]]/Table1[[#This Row],[backers_count]],0)</f>
        <v>118.70339366515837</v>
      </c>
      <c r="R1659" s="19">
        <f>(((J1659/60)/60)/24)+DATE(1970,1,1)</f>
        <v>41023.782037037039</v>
      </c>
      <c r="S1659" s="19">
        <f>(((I1659/60)/60)/24)+DATE(1970,1,1)</f>
        <v>41053.782037037039</v>
      </c>
    </row>
    <row r="1660" spans="1:19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1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8281</v>
      </c>
      <c r="O1660" t="s">
        <v>8302</v>
      </c>
      <c r="P1660" s="12">
        <f>ROUND(Table1[[#This Row],[pledged]]/Table1[[#This Row],[goal]],2)</f>
        <v>1.32</v>
      </c>
      <c r="Q1660" s="14">
        <f>IFERROR(Table1[[#This Row],[pledged]]/Table1[[#This Row],[backers_count]],0)</f>
        <v>74.149532710280369</v>
      </c>
      <c r="R1660" s="19">
        <f>(((J1660/60)/60)/24)+DATE(1970,1,1)</f>
        <v>41223.22184027778</v>
      </c>
      <c r="S1660" s="19">
        <f>(((I1660/60)/60)/24)+DATE(1970,1,1)</f>
        <v>41261.597222222219</v>
      </c>
    </row>
    <row r="1661" spans="1:19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1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8281</v>
      </c>
      <c r="O1661" t="s">
        <v>8302</v>
      </c>
      <c r="P1661" s="12">
        <f>ROUND(Table1[[#This Row],[pledged]]/Table1[[#This Row],[goal]],2)</f>
        <v>1.1299999999999999</v>
      </c>
      <c r="Q1661" s="14">
        <f>IFERROR(Table1[[#This Row],[pledged]]/Table1[[#This Row],[backers_count]],0)</f>
        <v>12.533333333333333</v>
      </c>
      <c r="R1661" s="19">
        <f>(((J1661/60)/60)/24)+DATE(1970,1,1)</f>
        <v>41596.913437499999</v>
      </c>
      <c r="S1661" s="19">
        <f>(((I1661/60)/60)/24)+DATE(1970,1,1)</f>
        <v>41625.5</v>
      </c>
    </row>
    <row r="1662" spans="1:19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1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8281</v>
      </c>
      <c r="O1662" t="s">
        <v>8302</v>
      </c>
      <c r="P1662" s="12">
        <f>ROUND(Table1[[#This Row],[pledged]]/Table1[[#This Row],[goal]],2)</f>
        <v>12.54</v>
      </c>
      <c r="Q1662" s="14">
        <f>IFERROR(Table1[[#This Row],[pledged]]/Table1[[#This Row],[backers_count]],0)</f>
        <v>27.861111111111111</v>
      </c>
      <c r="R1662" s="19">
        <f>(((J1662/60)/60)/24)+DATE(1970,1,1)</f>
        <v>42459.693865740745</v>
      </c>
      <c r="S1662" s="19">
        <f>(((I1662/60)/60)/24)+DATE(1970,1,1)</f>
        <v>42490.915972222225</v>
      </c>
    </row>
    <row r="1663" spans="1:19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1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8281</v>
      </c>
      <c r="O1663" t="s">
        <v>8302</v>
      </c>
      <c r="P1663" s="12">
        <f>ROUND(Table1[[#This Row],[pledged]]/Table1[[#This Row],[goal]],2)</f>
        <v>1.03</v>
      </c>
      <c r="Q1663" s="14">
        <f>IFERROR(Table1[[#This Row],[pledged]]/Table1[[#This Row],[backers_count]],0)</f>
        <v>80.178217821782184</v>
      </c>
      <c r="R1663" s="19">
        <f>(((J1663/60)/60)/24)+DATE(1970,1,1)</f>
        <v>42343.998043981483</v>
      </c>
      <c r="S1663" s="19">
        <f>(((I1663/60)/60)/24)+DATE(1970,1,1)</f>
        <v>42386.875</v>
      </c>
    </row>
    <row r="1664" spans="1:19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1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8281</v>
      </c>
      <c r="O1664" t="s">
        <v>8302</v>
      </c>
      <c r="P1664" s="12">
        <f>ROUND(Table1[[#This Row],[pledged]]/Table1[[#This Row],[goal]],2)</f>
        <v>1.03</v>
      </c>
      <c r="Q1664" s="14">
        <f>IFERROR(Table1[[#This Row],[pledged]]/Table1[[#This Row],[backers_count]],0)</f>
        <v>132.43548387096774</v>
      </c>
      <c r="R1664" s="19">
        <f>(((J1664/60)/60)/24)+DATE(1970,1,1)</f>
        <v>40848.198333333334</v>
      </c>
      <c r="S1664" s="19">
        <f>(((I1664/60)/60)/24)+DATE(1970,1,1)</f>
        <v>40908.239999999998</v>
      </c>
    </row>
    <row r="1665" spans="1:19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1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8281</v>
      </c>
      <c r="O1665" t="s">
        <v>8302</v>
      </c>
      <c r="P1665" s="12">
        <f>ROUND(Table1[[#This Row],[pledged]]/Table1[[#This Row],[goal]],2)</f>
        <v>1.08</v>
      </c>
      <c r="Q1665" s="14">
        <f>IFERROR(Table1[[#This Row],[pledged]]/Table1[[#This Row],[backers_count]],0)</f>
        <v>33.75</v>
      </c>
      <c r="R1665" s="19">
        <f>(((J1665/60)/60)/24)+DATE(1970,1,1)</f>
        <v>42006.02207175926</v>
      </c>
      <c r="S1665" s="19">
        <f>(((I1665/60)/60)/24)+DATE(1970,1,1)</f>
        <v>42036.02207175926</v>
      </c>
    </row>
    <row r="1666" spans="1:19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1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8281</v>
      </c>
      <c r="O1666" t="s">
        <v>8302</v>
      </c>
      <c r="P1666" s="12">
        <f>ROUND(Table1[[#This Row],[pledged]]/Table1[[#This Row],[goal]],2)</f>
        <v>1.22</v>
      </c>
      <c r="Q1666" s="14">
        <f>IFERROR(Table1[[#This Row],[pledged]]/Table1[[#This Row],[backers_count]],0)</f>
        <v>34.384494382022467</v>
      </c>
      <c r="R1666" s="19">
        <f>(((J1666/60)/60)/24)+DATE(1970,1,1)</f>
        <v>40939.761782407404</v>
      </c>
      <c r="S1666" s="19">
        <f>(((I1666/60)/60)/24)+DATE(1970,1,1)</f>
        <v>40984.165972222225</v>
      </c>
    </row>
    <row r="1667" spans="1:19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1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8281</v>
      </c>
      <c r="O1667" t="s">
        <v>8302</v>
      </c>
      <c r="P1667" s="12">
        <f>ROUND(Table1[[#This Row],[pledged]]/Table1[[#This Row],[goal]],2)</f>
        <v>1.19</v>
      </c>
      <c r="Q1667" s="14">
        <f>IFERROR(Table1[[#This Row],[pledged]]/Table1[[#This Row],[backers_count]],0)</f>
        <v>44.956989247311824</v>
      </c>
      <c r="R1667" s="19">
        <f>(((J1667/60)/60)/24)+DATE(1970,1,1)</f>
        <v>40564.649456018517</v>
      </c>
      <c r="S1667" s="19">
        <f>(((I1667/60)/60)/24)+DATE(1970,1,1)</f>
        <v>40596.125</v>
      </c>
    </row>
    <row r="1668" spans="1:19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1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8281</v>
      </c>
      <c r="O1668" t="s">
        <v>8302</v>
      </c>
      <c r="P1668" s="12">
        <f>ROUND(Table1[[#This Row],[pledged]]/Table1[[#This Row],[goal]],2)</f>
        <v>1.61</v>
      </c>
      <c r="Q1668" s="14">
        <f>IFERROR(Table1[[#This Row],[pledged]]/Table1[[#This Row],[backers_count]],0)</f>
        <v>41.04081632653061</v>
      </c>
      <c r="R1668" s="19">
        <f>(((J1668/60)/60)/24)+DATE(1970,1,1)</f>
        <v>41331.253159722226</v>
      </c>
      <c r="S1668" s="19">
        <f>(((I1668/60)/60)/24)+DATE(1970,1,1)</f>
        <v>41361.211493055554</v>
      </c>
    </row>
    <row r="1669" spans="1:19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1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8281</v>
      </c>
      <c r="O1669" t="s">
        <v>8302</v>
      </c>
      <c r="P1669" s="12">
        <f>ROUND(Table1[[#This Row],[pledged]]/Table1[[#This Row],[goal]],2)</f>
        <v>1.27</v>
      </c>
      <c r="Q1669" s="14">
        <f>IFERROR(Table1[[#This Row],[pledged]]/Table1[[#This Row],[backers_count]],0)</f>
        <v>52.597560975609753</v>
      </c>
      <c r="R1669" s="19">
        <f>(((J1669/60)/60)/24)+DATE(1970,1,1)</f>
        <v>41682.0705787037</v>
      </c>
      <c r="S1669" s="19">
        <f>(((I1669/60)/60)/24)+DATE(1970,1,1)</f>
        <v>41709.290972222225</v>
      </c>
    </row>
    <row r="1670" spans="1:19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1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8281</v>
      </c>
      <c r="O1670" t="s">
        <v>8302</v>
      </c>
      <c r="P1670" s="12">
        <f>ROUND(Table1[[#This Row],[pledged]]/Table1[[#This Row],[goal]],2)</f>
        <v>1.03</v>
      </c>
      <c r="Q1670" s="14">
        <f>IFERROR(Table1[[#This Row],[pledged]]/Table1[[#This Row],[backers_count]],0)</f>
        <v>70.784482758620683</v>
      </c>
      <c r="R1670" s="19">
        <f>(((J1670/60)/60)/24)+DATE(1970,1,1)</f>
        <v>40845.14975694444</v>
      </c>
      <c r="S1670" s="19">
        <f>(((I1670/60)/60)/24)+DATE(1970,1,1)</f>
        <v>40875.191423611112</v>
      </c>
    </row>
    <row r="1671" spans="1:19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1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8281</v>
      </c>
      <c r="O1671" t="s">
        <v>8302</v>
      </c>
      <c r="P1671" s="12">
        <f>ROUND(Table1[[#This Row],[pledged]]/Table1[[#This Row],[goal]],2)</f>
        <v>1.4</v>
      </c>
      <c r="Q1671" s="14">
        <f>IFERROR(Table1[[#This Row],[pledged]]/Table1[[#This Row],[backers_count]],0)</f>
        <v>53.75</v>
      </c>
      <c r="R1671" s="19">
        <f>(((J1671/60)/60)/24)+DATE(1970,1,1)</f>
        <v>42461.885138888887</v>
      </c>
      <c r="S1671" s="19">
        <f>(((I1671/60)/60)/24)+DATE(1970,1,1)</f>
        <v>42521.885138888887</v>
      </c>
    </row>
    <row r="1672" spans="1:19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1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8281</v>
      </c>
      <c r="O1672" t="s">
        <v>8302</v>
      </c>
      <c r="P1672" s="12">
        <f>ROUND(Table1[[#This Row],[pledged]]/Table1[[#This Row],[goal]],2)</f>
        <v>1.03</v>
      </c>
      <c r="Q1672" s="14">
        <f>IFERROR(Table1[[#This Row],[pledged]]/Table1[[#This Row],[backers_count]],0)</f>
        <v>44.608695652173914</v>
      </c>
      <c r="R1672" s="19">
        <f>(((J1672/60)/60)/24)+DATE(1970,1,1)</f>
        <v>40313.930543981485</v>
      </c>
      <c r="S1672" s="19">
        <f>(((I1672/60)/60)/24)+DATE(1970,1,1)</f>
        <v>40364.166666666664</v>
      </c>
    </row>
    <row r="1673" spans="1:19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1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8281</v>
      </c>
      <c r="O1673" t="s">
        <v>8302</v>
      </c>
      <c r="P1673" s="12">
        <f>ROUND(Table1[[#This Row],[pledged]]/Table1[[#This Row],[goal]],2)</f>
        <v>1.01</v>
      </c>
      <c r="Q1673" s="14">
        <f>IFERROR(Table1[[#This Row],[pledged]]/Table1[[#This Row],[backers_count]],0)</f>
        <v>26.148961038961041</v>
      </c>
      <c r="R1673" s="19">
        <f>(((J1673/60)/60)/24)+DATE(1970,1,1)</f>
        <v>42553.54414351852</v>
      </c>
      <c r="S1673" s="19">
        <f>(((I1673/60)/60)/24)+DATE(1970,1,1)</f>
        <v>42583.54414351852</v>
      </c>
    </row>
    <row r="1674" spans="1:19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1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8281</v>
      </c>
      <c r="O1674" t="s">
        <v>8302</v>
      </c>
      <c r="P1674" s="12">
        <f>ROUND(Table1[[#This Row],[pledged]]/Table1[[#This Row],[goal]],2)</f>
        <v>1.1299999999999999</v>
      </c>
      <c r="Q1674" s="14">
        <f>IFERROR(Table1[[#This Row],[pledged]]/Table1[[#This Row],[backers_count]],0)</f>
        <v>39.183673469387756</v>
      </c>
      <c r="R1674" s="19">
        <f>(((J1674/60)/60)/24)+DATE(1970,1,1)</f>
        <v>41034.656597222223</v>
      </c>
      <c r="S1674" s="19">
        <f>(((I1674/60)/60)/24)+DATE(1970,1,1)</f>
        <v>41064.656597222223</v>
      </c>
    </row>
    <row r="1675" spans="1:19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1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8281</v>
      </c>
      <c r="O1675" t="s">
        <v>8302</v>
      </c>
      <c r="P1675" s="12">
        <f>ROUND(Table1[[#This Row],[pledged]]/Table1[[#This Row],[goal]],2)</f>
        <v>1.28</v>
      </c>
      <c r="Q1675" s="14">
        <f>IFERROR(Table1[[#This Row],[pledged]]/Table1[[#This Row],[backers_count]],0)</f>
        <v>45.593220338983052</v>
      </c>
      <c r="R1675" s="19">
        <f>(((J1675/60)/60)/24)+DATE(1970,1,1)</f>
        <v>42039.878379629634</v>
      </c>
      <c r="S1675" s="19">
        <f>(((I1675/60)/60)/24)+DATE(1970,1,1)</f>
        <v>42069.878379629634</v>
      </c>
    </row>
    <row r="1676" spans="1:19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1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8281</v>
      </c>
      <c r="O1676" t="s">
        <v>8302</v>
      </c>
      <c r="P1676" s="12">
        <f>ROUND(Table1[[#This Row],[pledged]]/Table1[[#This Row],[goal]],2)</f>
        <v>2.02</v>
      </c>
      <c r="Q1676" s="14">
        <f>IFERROR(Table1[[#This Row],[pledged]]/Table1[[#This Row],[backers_count]],0)</f>
        <v>89.247787610619469</v>
      </c>
      <c r="R1676" s="19">
        <f>(((J1676/60)/60)/24)+DATE(1970,1,1)</f>
        <v>42569.605393518519</v>
      </c>
      <c r="S1676" s="19">
        <f>(((I1676/60)/60)/24)+DATE(1970,1,1)</f>
        <v>42600.290972222225</v>
      </c>
    </row>
    <row r="1677" spans="1:19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1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8281</v>
      </c>
      <c r="O1677" t="s">
        <v>8302</v>
      </c>
      <c r="P1677" s="12">
        <f>ROUND(Table1[[#This Row],[pledged]]/Table1[[#This Row],[goal]],2)</f>
        <v>1.37</v>
      </c>
      <c r="Q1677" s="14">
        <f>IFERROR(Table1[[#This Row],[pledged]]/Table1[[#This Row],[backers_count]],0)</f>
        <v>40.416470588235299</v>
      </c>
      <c r="R1677" s="19">
        <f>(((J1677/60)/60)/24)+DATE(1970,1,1)</f>
        <v>40802.733101851853</v>
      </c>
      <c r="S1677" s="19">
        <f>(((I1677/60)/60)/24)+DATE(1970,1,1)</f>
        <v>40832.918749999997</v>
      </c>
    </row>
    <row r="1678" spans="1:19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1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8281</v>
      </c>
      <c r="O1678" t="s">
        <v>8302</v>
      </c>
      <c r="P1678" s="12">
        <f>ROUND(Table1[[#This Row],[pledged]]/Table1[[#This Row],[goal]],2)</f>
        <v>1.1499999999999999</v>
      </c>
      <c r="Q1678" s="14">
        <f>IFERROR(Table1[[#This Row],[pledged]]/Table1[[#This Row],[backers_count]],0)</f>
        <v>82.38095238095238</v>
      </c>
      <c r="R1678" s="19">
        <f>(((J1678/60)/60)/24)+DATE(1970,1,1)</f>
        <v>40973.72623842593</v>
      </c>
      <c r="S1678" s="19">
        <f>(((I1678/60)/60)/24)+DATE(1970,1,1)</f>
        <v>41020.165972222225</v>
      </c>
    </row>
    <row r="1679" spans="1:19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1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8281</v>
      </c>
      <c r="O1679" t="s">
        <v>8302</v>
      </c>
      <c r="P1679" s="12">
        <f>ROUND(Table1[[#This Row],[pledged]]/Table1[[#This Row],[goal]],2)</f>
        <v>1.1200000000000001</v>
      </c>
      <c r="Q1679" s="14">
        <f>IFERROR(Table1[[#This Row],[pledged]]/Table1[[#This Row],[backers_count]],0)</f>
        <v>159.52380952380952</v>
      </c>
      <c r="R1679" s="19">
        <f>(((J1679/60)/60)/24)+DATE(1970,1,1)</f>
        <v>42416.407129629632</v>
      </c>
      <c r="S1679" s="19">
        <f>(((I1679/60)/60)/24)+DATE(1970,1,1)</f>
        <v>42476.249305555553</v>
      </c>
    </row>
    <row r="1680" spans="1:19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1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8281</v>
      </c>
      <c r="O1680" t="s">
        <v>8302</v>
      </c>
      <c r="P1680" s="12">
        <f>ROUND(Table1[[#This Row],[pledged]]/Table1[[#This Row],[goal]],2)</f>
        <v>1.18</v>
      </c>
      <c r="Q1680" s="14">
        <f>IFERROR(Table1[[#This Row],[pledged]]/Table1[[#This Row],[backers_count]],0)</f>
        <v>36.244897959183675</v>
      </c>
      <c r="R1680" s="19">
        <f>(((J1680/60)/60)/24)+DATE(1970,1,1)</f>
        <v>41662.854988425926</v>
      </c>
      <c r="S1680" s="19">
        <f>(((I1680/60)/60)/24)+DATE(1970,1,1)</f>
        <v>41676.854988425926</v>
      </c>
    </row>
    <row r="1681" spans="1:19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1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8281</v>
      </c>
      <c r="O1681" t="s">
        <v>8302</v>
      </c>
      <c r="P1681" s="12">
        <f>ROUND(Table1[[#This Row],[pledged]]/Table1[[#This Row],[goal]],2)</f>
        <v>1.75</v>
      </c>
      <c r="Q1681" s="14">
        <f>IFERROR(Table1[[#This Row],[pledged]]/Table1[[#This Row],[backers_count]],0)</f>
        <v>62.5</v>
      </c>
      <c r="R1681" s="19">
        <f>(((J1681/60)/60)/24)+DATE(1970,1,1)</f>
        <v>40723.068807870368</v>
      </c>
      <c r="S1681" s="19">
        <f>(((I1681/60)/60)/24)+DATE(1970,1,1)</f>
        <v>40746.068807870368</v>
      </c>
    </row>
    <row r="1682" spans="1:19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1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8281</v>
      </c>
      <c r="O1682" t="s">
        <v>8302</v>
      </c>
      <c r="P1682" s="12">
        <f>ROUND(Table1[[#This Row],[pledged]]/Table1[[#This Row],[goal]],2)</f>
        <v>1.18</v>
      </c>
      <c r="Q1682" s="14">
        <f>IFERROR(Table1[[#This Row],[pledged]]/Table1[[#This Row],[backers_count]],0)</f>
        <v>47</v>
      </c>
      <c r="R1682" s="19">
        <f>(((J1682/60)/60)/24)+DATE(1970,1,1)</f>
        <v>41802.757719907408</v>
      </c>
      <c r="S1682" s="19">
        <f>(((I1682/60)/60)/24)+DATE(1970,1,1)</f>
        <v>41832.757719907408</v>
      </c>
    </row>
    <row r="1683" spans="1:19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1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8281</v>
      </c>
      <c r="O1683" t="s">
        <v>8303</v>
      </c>
      <c r="P1683" s="12">
        <f>ROUND(Table1[[#This Row],[pledged]]/Table1[[#This Row],[goal]],2)</f>
        <v>1.01</v>
      </c>
      <c r="Q1683" s="14">
        <f>IFERROR(Table1[[#This Row],[pledged]]/Table1[[#This Row],[backers_count]],0)</f>
        <v>74.575090497737563</v>
      </c>
      <c r="R1683" s="19">
        <f>(((J1683/60)/60)/24)+DATE(1970,1,1)</f>
        <v>42774.121342592596</v>
      </c>
      <c r="S1683" s="19">
        <f>(((I1683/60)/60)/24)+DATE(1970,1,1)</f>
        <v>42823.083333333328</v>
      </c>
    </row>
    <row r="1684" spans="1:19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1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8281</v>
      </c>
      <c r="O1684" t="s">
        <v>8303</v>
      </c>
      <c r="P1684" s="12">
        <f>ROUND(Table1[[#This Row],[pledged]]/Table1[[#This Row],[goal]],2)</f>
        <v>0</v>
      </c>
      <c r="Q1684" s="14">
        <f>IFERROR(Table1[[#This Row],[pledged]]/Table1[[#This Row],[backers_count]],0)</f>
        <v>0</v>
      </c>
      <c r="R1684" s="19">
        <f>(((J1684/60)/60)/24)+DATE(1970,1,1)</f>
        <v>42779.21365740741</v>
      </c>
      <c r="S1684" s="19">
        <f>(((I1684/60)/60)/24)+DATE(1970,1,1)</f>
        <v>42839.171990740739</v>
      </c>
    </row>
    <row r="1685" spans="1:19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1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8281</v>
      </c>
      <c r="O1685" t="s">
        <v>8303</v>
      </c>
      <c r="P1685" s="12">
        <f>ROUND(Table1[[#This Row],[pledged]]/Table1[[#This Row],[goal]],2)</f>
        <v>0.22</v>
      </c>
      <c r="Q1685" s="14">
        <f>IFERROR(Table1[[#This Row],[pledged]]/Table1[[#This Row],[backers_count]],0)</f>
        <v>76</v>
      </c>
      <c r="R1685" s="19">
        <f>(((J1685/60)/60)/24)+DATE(1970,1,1)</f>
        <v>42808.781689814816</v>
      </c>
      <c r="S1685" s="19">
        <f>(((I1685/60)/60)/24)+DATE(1970,1,1)</f>
        <v>42832.781689814816</v>
      </c>
    </row>
    <row r="1686" spans="1:19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1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8281</v>
      </c>
      <c r="O1686" t="s">
        <v>8303</v>
      </c>
      <c r="P1686" s="12">
        <f>ROUND(Table1[[#This Row],[pledged]]/Table1[[#This Row],[goal]],2)</f>
        <v>1.0900000000000001</v>
      </c>
      <c r="Q1686" s="14">
        <f>IFERROR(Table1[[#This Row],[pledged]]/Table1[[#This Row],[backers_count]],0)</f>
        <v>86.43564356435644</v>
      </c>
      <c r="R1686" s="19">
        <f>(((J1686/60)/60)/24)+DATE(1970,1,1)</f>
        <v>42783.815289351856</v>
      </c>
      <c r="S1686" s="19">
        <f>(((I1686/60)/60)/24)+DATE(1970,1,1)</f>
        <v>42811.773622685185</v>
      </c>
    </row>
    <row r="1687" spans="1:19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1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8281</v>
      </c>
      <c r="O1687" t="s">
        <v>8303</v>
      </c>
      <c r="P1687" s="12">
        <f>ROUND(Table1[[#This Row],[pledged]]/Table1[[#This Row],[goal]],2)</f>
        <v>1.03</v>
      </c>
      <c r="Q1687" s="14">
        <f>IFERROR(Table1[[#This Row],[pledged]]/Table1[[#This Row],[backers_count]],0)</f>
        <v>24</v>
      </c>
      <c r="R1687" s="19">
        <f>(((J1687/60)/60)/24)+DATE(1970,1,1)</f>
        <v>42788.2502662037</v>
      </c>
      <c r="S1687" s="19">
        <f>(((I1687/60)/60)/24)+DATE(1970,1,1)</f>
        <v>42818.208599537036</v>
      </c>
    </row>
    <row r="1688" spans="1:19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1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8281</v>
      </c>
      <c r="O1688" t="s">
        <v>8303</v>
      </c>
      <c r="P1688" s="12">
        <f>ROUND(Table1[[#This Row],[pledged]]/Table1[[#This Row],[goal]],2)</f>
        <v>0</v>
      </c>
      <c r="Q1688" s="14">
        <f>IFERROR(Table1[[#This Row],[pledged]]/Table1[[#This Row],[backers_count]],0)</f>
        <v>18</v>
      </c>
      <c r="R1688" s="19">
        <f>(((J1688/60)/60)/24)+DATE(1970,1,1)</f>
        <v>42792.843969907408</v>
      </c>
      <c r="S1688" s="19">
        <f>(((I1688/60)/60)/24)+DATE(1970,1,1)</f>
        <v>42852.802303240736</v>
      </c>
    </row>
    <row r="1689" spans="1:19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1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8281</v>
      </c>
      <c r="O1689" t="s">
        <v>8303</v>
      </c>
      <c r="P1689" s="12">
        <f>ROUND(Table1[[#This Row],[pledged]]/Table1[[#This Row],[goal]],2)</f>
        <v>0.31</v>
      </c>
      <c r="Q1689" s="14">
        <f>IFERROR(Table1[[#This Row],[pledged]]/Table1[[#This Row],[backers_count]],0)</f>
        <v>80.128205128205124</v>
      </c>
      <c r="R1689" s="19">
        <f>(((J1689/60)/60)/24)+DATE(1970,1,1)</f>
        <v>42802.046817129631</v>
      </c>
      <c r="S1689" s="19">
        <f>(((I1689/60)/60)/24)+DATE(1970,1,1)</f>
        <v>42835.84375</v>
      </c>
    </row>
    <row r="1690" spans="1:19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1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8281</v>
      </c>
      <c r="O1690" t="s">
        <v>8303</v>
      </c>
      <c r="P1690" s="12">
        <f>ROUND(Table1[[#This Row],[pledged]]/Table1[[#This Row],[goal]],2)</f>
        <v>0.44</v>
      </c>
      <c r="Q1690" s="14">
        <f>IFERROR(Table1[[#This Row],[pledged]]/Table1[[#This Row],[backers_count]],0)</f>
        <v>253.14285714285714</v>
      </c>
      <c r="R1690" s="19">
        <f>(((J1690/60)/60)/24)+DATE(1970,1,1)</f>
        <v>42804.534652777773</v>
      </c>
      <c r="S1690" s="19">
        <f>(((I1690/60)/60)/24)+DATE(1970,1,1)</f>
        <v>42834.492986111116</v>
      </c>
    </row>
    <row r="1691" spans="1:19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1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8281</v>
      </c>
      <c r="O1691" t="s">
        <v>8303</v>
      </c>
      <c r="P1691" s="12">
        <f>ROUND(Table1[[#This Row],[pledged]]/Table1[[#This Row],[goal]],2)</f>
        <v>1</v>
      </c>
      <c r="Q1691" s="14">
        <f>IFERROR(Table1[[#This Row],[pledged]]/Table1[[#This Row],[backers_count]],0)</f>
        <v>171.42857142857142</v>
      </c>
      <c r="R1691" s="19">
        <f>(((J1691/60)/60)/24)+DATE(1970,1,1)</f>
        <v>42780.942476851851</v>
      </c>
      <c r="S1691" s="19">
        <f>(((I1691/60)/60)/24)+DATE(1970,1,1)</f>
        <v>42810.900810185187</v>
      </c>
    </row>
    <row r="1692" spans="1:19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1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8281</v>
      </c>
      <c r="O1692" t="s">
        <v>8303</v>
      </c>
      <c r="P1692" s="12">
        <f>ROUND(Table1[[#This Row],[pledged]]/Table1[[#This Row],[goal]],2)</f>
        <v>0.25</v>
      </c>
      <c r="Q1692" s="14">
        <f>IFERROR(Table1[[#This Row],[pledged]]/Table1[[#This Row],[backers_count]],0)</f>
        <v>57.727272727272727</v>
      </c>
      <c r="R1692" s="19">
        <f>(((J1692/60)/60)/24)+DATE(1970,1,1)</f>
        <v>42801.43104166667</v>
      </c>
      <c r="S1692" s="19">
        <f>(((I1692/60)/60)/24)+DATE(1970,1,1)</f>
        <v>42831.389374999999</v>
      </c>
    </row>
    <row r="1693" spans="1:19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1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8281</v>
      </c>
      <c r="O1693" t="s">
        <v>8303</v>
      </c>
      <c r="P1693" s="12">
        <f>ROUND(Table1[[#This Row],[pledged]]/Table1[[#This Row],[goal]],2)</f>
        <v>0.33</v>
      </c>
      <c r="Q1693" s="14">
        <f>IFERROR(Table1[[#This Row],[pledged]]/Table1[[#This Row],[backers_count]],0)</f>
        <v>264.26315789473682</v>
      </c>
      <c r="R1693" s="19">
        <f>(((J1693/60)/60)/24)+DATE(1970,1,1)</f>
        <v>42795.701481481476</v>
      </c>
      <c r="S1693" s="19">
        <f>(((I1693/60)/60)/24)+DATE(1970,1,1)</f>
        <v>42828.041666666672</v>
      </c>
    </row>
    <row r="1694" spans="1:19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1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8281</v>
      </c>
      <c r="O1694" t="s">
        <v>8303</v>
      </c>
      <c r="P1694" s="12">
        <f>ROUND(Table1[[#This Row],[pledged]]/Table1[[#This Row],[goal]],2)</f>
        <v>0.48</v>
      </c>
      <c r="Q1694" s="14">
        <f>IFERROR(Table1[[#This Row],[pledged]]/Table1[[#This Row],[backers_count]],0)</f>
        <v>159.33333333333334</v>
      </c>
      <c r="R1694" s="19">
        <f>(((J1694/60)/60)/24)+DATE(1970,1,1)</f>
        <v>42788.151238425926</v>
      </c>
      <c r="S1694" s="19">
        <f>(((I1694/60)/60)/24)+DATE(1970,1,1)</f>
        <v>42820.999305555553</v>
      </c>
    </row>
    <row r="1695" spans="1:19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1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8281</v>
      </c>
      <c r="O1695" t="s">
        <v>8303</v>
      </c>
      <c r="P1695" s="12">
        <f>ROUND(Table1[[#This Row],[pledged]]/Table1[[#This Row],[goal]],2)</f>
        <v>0.09</v>
      </c>
      <c r="Q1695" s="14">
        <f>IFERROR(Table1[[#This Row],[pledged]]/Table1[[#This Row],[backers_count]],0)</f>
        <v>35</v>
      </c>
      <c r="R1695" s="19">
        <f>(((J1695/60)/60)/24)+DATE(1970,1,1)</f>
        <v>42803.920277777783</v>
      </c>
      <c r="S1695" s="19">
        <f>(((I1695/60)/60)/24)+DATE(1970,1,1)</f>
        <v>42834.833333333328</v>
      </c>
    </row>
    <row r="1696" spans="1:19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1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8281</v>
      </c>
      <c r="O1696" t="s">
        <v>8303</v>
      </c>
      <c r="P1696" s="12">
        <f>ROUND(Table1[[#This Row],[pledged]]/Table1[[#This Row],[goal]],2)</f>
        <v>0</v>
      </c>
      <c r="Q1696" s="14">
        <f>IFERROR(Table1[[#This Row],[pledged]]/Table1[[#This Row],[backers_count]],0)</f>
        <v>5</v>
      </c>
      <c r="R1696" s="19">
        <f>(((J1696/60)/60)/24)+DATE(1970,1,1)</f>
        <v>42791.669837962967</v>
      </c>
      <c r="S1696" s="19">
        <f>(((I1696/60)/60)/24)+DATE(1970,1,1)</f>
        <v>42821.191666666666</v>
      </c>
    </row>
    <row r="1697" spans="1:19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1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8281</v>
      </c>
      <c r="O1697" t="s">
        <v>8303</v>
      </c>
      <c r="P1697" s="12">
        <f>ROUND(Table1[[#This Row],[pledged]]/Table1[[#This Row],[goal]],2)</f>
        <v>0.12</v>
      </c>
      <c r="Q1697" s="14">
        <f>IFERROR(Table1[[#This Row],[pledged]]/Table1[[#This Row],[backers_count]],0)</f>
        <v>61.086956521739133</v>
      </c>
      <c r="R1697" s="19">
        <f>(((J1697/60)/60)/24)+DATE(1970,1,1)</f>
        <v>42801.031412037039</v>
      </c>
      <c r="S1697" s="19">
        <f>(((I1697/60)/60)/24)+DATE(1970,1,1)</f>
        <v>42835.041666666672</v>
      </c>
    </row>
    <row r="1698" spans="1:19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1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8281</v>
      </c>
      <c r="O1698" t="s">
        <v>8303</v>
      </c>
      <c r="P1698" s="12">
        <f>ROUND(Table1[[#This Row],[pledged]]/Table1[[#This Row],[goal]],2)</f>
        <v>0</v>
      </c>
      <c r="Q1698" s="14">
        <f>IFERROR(Table1[[#This Row],[pledged]]/Table1[[#This Row],[backers_count]],0)</f>
        <v>0</v>
      </c>
      <c r="R1698" s="19">
        <f>(((J1698/60)/60)/24)+DATE(1970,1,1)</f>
        <v>42796.069571759261</v>
      </c>
      <c r="S1698" s="19">
        <f>(((I1698/60)/60)/24)+DATE(1970,1,1)</f>
        <v>42826.027905092589</v>
      </c>
    </row>
    <row r="1699" spans="1:19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1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8281</v>
      </c>
      <c r="O1699" t="s">
        <v>8303</v>
      </c>
      <c r="P1699" s="12">
        <f>ROUND(Table1[[#This Row],[pledged]]/Table1[[#This Row],[goal]],2)</f>
        <v>0.2</v>
      </c>
      <c r="Q1699" s="14">
        <f>IFERROR(Table1[[#This Row],[pledged]]/Table1[[#This Row],[backers_count]],0)</f>
        <v>114.81818181818181</v>
      </c>
      <c r="R1699" s="19">
        <f>(((J1699/60)/60)/24)+DATE(1970,1,1)</f>
        <v>42805.032962962956</v>
      </c>
      <c r="S1699" s="19">
        <f>(((I1699/60)/60)/24)+DATE(1970,1,1)</f>
        <v>42834.991296296299</v>
      </c>
    </row>
    <row r="1700" spans="1:19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1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8281</v>
      </c>
      <c r="O1700" t="s">
        <v>8303</v>
      </c>
      <c r="P1700" s="12">
        <f>ROUND(Table1[[#This Row],[pledged]]/Table1[[#This Row],[goal]],2)</f>
        <v>0</v>
      </c>
      <c r="Q1700" s="14">
        <f>IFERROR(Table1[[#This Row],[pledged]]/Table1[[#This Row],[backers_count]],0)</f>
        <v>0</v>
      </c>
      <c r="R1700" s="19">
        <f>(((J1700/60)/60)/24)+DATE(1970,1,1)</f>
        <v>42796.207870370374</v>
      </c>
      <c r="S1700" s="19">
        <f>(((I1700/60)/60)/24)+DATE(1970,1,1)</f>
        <v>42820.147916666669</v>
      </c>
    </row>
    <row r="1701" spans="1:19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1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8281</v>
      </c>
      <c r="O1701" t="s">
        <v>8303</v>
      </c>
      <c r="P1701" s="12">
        <f>ROUND(Table1[[#This Row],[pledged]]/Table1[[#This Row],[goal]],2)</f>
        <v>0.04</v>
      </c>
      <c r="Q1701" s="14">
        <f>IFERROR(Table1[[#This Row],[pledged]]/Table1[[#This Row],[backers_count]],0)</f>
        <v>54</v>
      </c>
      <c r="R1701" s="19">
        <f>(((J1701/60)/60)/24)+DATE(1970,1,1)</f>
        <v>42806.863946759258</v>
      </c>
      <c r="S1701" s="19">
        <f>(((I1701/60)/60)/24)+DATE(1970,1,1)</f>
        <v>42836.863946759258</v>
      </c>
    </row>
    <row r="1702" spans="1:19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1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8281</v>
      </c>
      <c r="O1702" t="s">
        <v>8303</v>
      </c>
      <c r="P1702" s="12">
        <f>ROUND(Table1[[#This Row],[pledged]]/Table1[[#This Row],[goal]],2)</f>
        <v>0.26</v>
      </c>
      <c r="Q1702" s="14">
        <f>IFERROR(Table1[[#This Row],[pledged]]/Table1[[#This Row],[backers_count]],0)</f>
        <v>65.974683544303801</v>
      </c>
      <c r="R1702" s="19">
        <f>(((J1702/60)/60)/24)+DATE(1970,1,1)</f>
        <v>42796.071643518517</v>
      </c>
      <c r="S1702" s="19">
        <f>(((I1702/60)/60)/24)+DATE(1970,1,1)</f>
        <v>42826.166666666672</v>
      </c>
    </row>
    <row r="1703" spans="1:19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1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8281</v>
      </c>
      <c r="O1703" t="s">
        <v>8303</v>
      </c>
      <c r="P1703" s="12">
        <f>ROUND(Table1[[#This Row],[pledged]]/Table1[[#This Row],[goal]],2)</f>
        <v>0</v>
      </c>
      <c r="Q1703" s="14">
        <f>IFERROR(Table1[[#This Row],[pledged]]/Table1[[#This Row],[backers_count]],0)</f>
        <v>5</v>
      </c>
      <c r="R1703" s="19">
        <f>(((J1703/60)/60)/24)+DATE(1970,1,1)</f>
        <v>41989.664409722223</v>
      </c>
      <c r="S1703" s="19">
        <f>(((I1703/60)/60)/24)+DATE(1970,1,1)</f>
        <v>42019.664409722223</v>
      </c>
    </row>
    <row r="1704" spans="1:19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1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8281</v>
      </c>
      <c r="O1704" t="s">
        <v>8303</v>
      </c>
      <c r="P1704" s="12">
        <f>ROUND(Table1[[#This Row],[pledged]]/Table1[[#This Row],[goal]],2)</f>
        <v>0</v>
      </c>
      <c r="Q1704" s="14">
        <f>IFERROR(Table1[[#This Row],[pledged]]/Table1[[#This Row],[backers_count]],0)</f>
        <v>1</v>
      </c>
      <c r="R1704" s="19">
        <f>(((J1704/60)/60)/24)+DATE(1970,1,1)</f>
        <v>42063.869791666672</v>
      </c>
      <c r="S1704" s="19">
        <f>(((I1704/60)/60)/24)+DATE(1970,1,1)</f>
        <v>42093.828125</v>
      </c>
    </row>
    <row r="1705" spans="1:19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1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8281</v>
      </c>
      <c r="O1705" t="s">
        <v>8303</v>
      </c>
      <c r="P1705" s="12">
        <f>ROUND(Table1[[#This Row],[pledged]]/Table1[[#This Row],[goal]],2)</f>
        <v>0.01</v>
      </c>
      <c r="Q1705" s="14">
        <f>IFERROR(Table1[[#This Row],[pledged]]/Table1[[#This Row],[backers_count]],0)</f>
        <v>25.5</v>
      </c>
      <c r="R1705" s="19">
        <f>(((J1705/60)/60)/24)+DATE(1970,1,1)</f>
        <v>42187.281678240746</v>
      </c>
      <c r="S1705" s="19">
        <f>(((I1705/60)/60)/24)+DATE(1970,1,1)</f>
        <v>42247.281678240746</v>
      </c>
    </row>
    <row r="1706" spans="1:19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1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8281</v>
      </c>
      <c r="O1706" t="s">
        <v>8303</v>
      </c>
      <c r="P1706" s="12">
        <f>ROUND(Table1[[#This Row],[pledged]]/Table1[[#This Row],[goal]],2)</f>
        <v>0.65</v>
      </c>
      <c r="Q1706" s="14">
        <f>IFERROR(Table1[[#This Row],[pledged]]/Table1[[#This Row],[backers_count]],0)</f>
        <v>118.36363636363636</v>
      </c>
      <c r="R1706" s="19">
        <f>(((J1706/60)/60)/24)+DATE(1970,1,1)</f>
        <v>42021.139733796299</v>
      </c>
      <c r="S1706" s="19">
        <f>(((I1706/60)/60)/24)+DATE(1970,1,1)</f>
        <v>42051.139733796299</v>
      </c>
    </row>
    <row r="1707" spans="1:19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1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8281</v>
      </c>
      <c r="O1707" t="s">
        <v>8303</v>
      </c>
      <c r="P1707" s="12">
        <f>ROUND(Table1[[#This Row],[pledged]]/Table1[[#This Row],[goal]],2)</f>
        <v>0</v>
      </c>
      <c r="Q1707" s="14">
        <f>IFERROR(Table1[[#This Row],[pledged]]/Table1[[#This Row],[backers_count]],0)</f>
        <v>0</v>
      </c>
      <c r="R1707" s="19">
        <f>(((J1707/60)/60)/24)+DATE(1970,1,1)</f>
        <v>42245.016736111109</v>
      </c>
      <c r="S1707" s="19">
        <f>(((I1707/60)/60)/24)+DATE(1970,1,1)</f>
        <v>42256.666666666672</v>
      </c>
    </row>
    <row r="1708" spans="1:19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1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8281</v>
      </c>
      <c r="O1708" t="s">
        <v>8303</v>
      </c>
      <c r="P1708" s="12">
        <f>ROUND(Table1[[#This Row],[pledged]]/Table1[[#This Row],[goal]],2)</f>
        <v>0</v>
      </c>
      <c r="Q1708" s="14">
        <f>IFERROR(Table1[[#This Row],[pledged]]/Table1[[#This Row],[backers_count]],0)</f>
        <v>0</v>
      </c>
      <c r="R1708" s="19">
        <f>(((J1708/60)/60)/24)+DATE(1970,1,1)</f>
        <v>42179.306388888886</v>
      </c>
      <c r="S1708" s="19">
        <f>(((I1708/60)/60)/24)+DATE(1970,1,1)</f>
        <v>42239.306388888886</v>
      </c>
    </row>
    <row r="1709" spans="1:19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1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8281</v>
      </c>
      <c r="O1709" t="s">
        <v>8303</v>
      </c>
      <c r="P1709" s="12">
        <f>ROUND(Table1[[#This Row],[pledged]]/Table1[[#This Row],[goal]],2)</f>
        <v>0.1</v>
      </c>
      <c r="Q1709" s="14">
        <f>IFERROR(Table1[[#This Row],[pledged]]/Table1[[#This Row],[backers_count]],0)</f>
        <v>54.111111111111114</v>
      </c>
      <c r="R1709" s="19">
        <f>(((J1709/60)/60)/24)+DATE(1970,1,1)</f>
        <v>42427.721006944441</v>
      </c>
      <c r="S1709" s="19">
        <f>(((I1709/60)/60)/24)+DATE(1970,1,1)</f>
        <v>42457.679340277777</v>
      </c>
    </row>
    <row r="1710" spans="1:19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1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8281</v>
      </c>
      <c r="O1710" t="s">
        <v>8303</v>
      </c>
      <c r="P1710" s="12">
        <f>ROUND(Table1[[#This Row],[pledged]]/Table1[[#This Row],[goal]],2)</f>
        <v>0</v>
      </c>
      <c r="Q1710" s="14">
        <f>IFERROR(Table1[[#This Row],[pledged]]/Table1[[#This Row],[backers_count]],0)</f>
        <v>0</v>
      </c>
      <c r="R1710" s="19">
        <f>(((J1710/60)/60)/24)+DATE(1970,1,1)</f>
        <v>42451.866967592592</v>
      </c>
      <c r="S1710" s="19">
        <f>(((I1710/60)/60)/24)+DATE(1970,1,1)</f>
        <v>42491.866967592592</v>
      </c>
    </row>
    <row r="1711" spans="1:19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1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8281</v>
      </c>
      <c r="O1711" t="s">
        <v>8303</v>
      </c>
      <c r="P1711" s="12">
        <f>ROUND(Table1[[#This Row],[pledged]]/Table1[[#This Row],[goal]],2)</f>
        <v>0.05</v>
      </c>
      <c r="Q1711" s="14">
        <f>IFERROR(Table1[[#This Row],[pledged]]/Table1[[#This Row],[backers_count]],0)</f>
        <v>21.25</v>
      </c>
      <c r="R1711" s="19">
        <f>(((J1711/60)/60)/24)+DATE(1970,1,1)</f>
        <v>41841.56381944444</v>
      </c>
      <c r="S1711" s="19">
        <f>(((I1711/60)/60)/24)+DATE(1970,1,1)</f>
        <v>41882.818749999999</v>
      </c>
    </row>
    <row r="1712" spans="1:19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1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8281</v>
      </c>
      <c r="O1712" t="s">
        <v>8303</v>
      </c>
      <c r="P1712" s="12">
        <f>ROUND(Table1[[#This Row],[pledged]]/Table1[[#This Row],[goal]],2)</f>
        <v>0.01</v>
      </c>
      <c r="Q1712" s="14">
        <f>IFERROR(Table1[[#This Row],[pledged]]/Table1[[#This Row],[backers_count]],0)</f>
        <v>34</v>
      </c>
      <c r="R1712" s="19">
        <f>(((J1712/60)/60)/24)+DATE(1970,1,1)</f>
        <v>42341.59129629629</v>
      </c>
      <c r="S1712" s="19">
        <f>(((I1712/60)/60)/24)+DATE(1970,1,1)</f>
        <v>42387.541666666672</v>
      </c>
    </row>
    <row r="1713" spans="1:19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1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8281</v>
      </c>
      <c r="O1713" t="s">
        <v>8303</v>
      </c>
      <c r="P1713" s="12">
        <f>ROUND(Table1[[#This Row],[pledged]]/Table1[[#This Row],[goal]],2)</f>
        <v>0.11</v>
      </c>
      <c r="Q1713" s="14">
        <f>IFERROR(Table1[[#This Row],[pledged]]/Table1[[#This Row],[backers_count]],0)</f>
        <v>525</v>
      </c>
      <c r="R1713" s="19">
        <f>(((J1713/60)/60)/24)+DATE(1970,1,1)</f>
        <v>41852.646226851852</v>
      </c>
      <c r="S1713" s="19">
        <f>(((I1713/60)/60)/24)+DATE(1970,1,1)</f>
        <v>41883.646226851852</v>
      </c>
    </row>
    <row r="1714" spans="1:19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8281</v>
      </c>
      <c r="O1714" t="s">
        <v>8303</v>
      </c>
      <c r="P1714" s="12">
        <f>ROUND(Table1[[#This Row],[pledged]]/Table1[[#This Row],[goal]],2)</f>
        <v>0</v>
      </c>
      <c r="Q1714" s="14">
        <f>IFERROR(Table1[[#This Row],[pledged]]/Table1[[#This Row],[backers_count]],0)</f>
        <v>0</v>
      </c>
      <c r="R1714" s="19">
        <f>(((J1714/60)/60)/24)+DATE(1970,1,1)</f>
        <v>42125.913807870369</v>
      </c>
      <c r="S1714" s="19">
        <f>(((I1714/60)/60)/24)+DATE(1970,1,1)</f>
        <v>42185.913807870369</v>
      </c>
    </row>
    <row r="1715" spans="1:19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1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8281</v>
      </c>
      <c r="O1715" t="s">
        <v>8303</v>
      </c>
      <c r="P1715" s="12">
        <f>ROUND(Table1[[#This Row],[pledged]]/Table1[[#This Row],[goal]],2)</f>
        <v>0.02</v>
      </c>
      <c r="Q1715" s="14">
        <f>IFERROR(Table1[[#This Row],[pledged]]/Table1[[#This Row],[backers_count]],0)</f>
        <v>50</v>
      </c>
      <c r="R1715" s="19">
        <f>(((J1715/60)/60)/24)+DATE(1970,1,1)</f>
        <v>41887.801064814819</v>
      </c>
      <c r="S1715" s="19">
        <f>(((I1715/60)/60)/24)+DATE(1970,1,1)</f>
        <v>41917.801064814819</v>
      </c>
    </row>
    <row r="1716" spans="1:19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1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8281</v>
      </c>
      <c r="O1716" t="s">
        <v>8303</v>
      </c>
      <c r="P1716" s="12">
        <f>ROUND(Table1[[#This Row],[pledged]]/Table1[[#This Row],[goal]],2)</f>
        <v>0.08</v>
      </c>
      <c r="Q1716" s="14">
        <f>IFERROR(Table1[[#This Row],[pledged]]/Table1[[#This Row],[backers_count]],0)</f>
        <v>115.70588235294117</v>
      </c>
      <c r="R1716" s="19">
        <f>(((J1716/60)/60)/24)+DATE(1970,1,1)</f>
        <v>42095.918530092589</v>
      </c>
      <c r="S1716" s="19">
        <f>(((I1716/60)/60)/24)+DATE(1970,1,1)</f>
        <v>42125.918530092589</v>
      </c>
    </row>
    <row r="1717" spans="1:19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1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8281</v>
      </c>
      <c r="O1717" t="s">
        <v>8303</v>
      </c>
      <c r="P1717" s="12">
        <f>ROUND(Table1[[#This Row],[pledged]]/Table1[[#This Row],[goal]],2)</f>
        <v>0</v>
      </c>
      <c r="Q1717" s="14">
        <f>IFERROR(Table1[[#This Row],[pledged]]/Table1[[#This Row],[backers_count]],0)</f>
        <v>5.5</v>
      </c>
      <c r="R1717" s="19">
        <f>(((J1717/60)/60)/24)+DATE(1970,1,1)</f>
        <v>42064.217418981483</v>
      </c>
      <c r="S1717" s="19">
        <f>(((I1717/60)/60)/24)+DATE(1970,1,1)</f>
        <v>42094.140277777777</v>
      </c>
    </row>
    <row r="1718" spans="1:19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1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8281</v>
      </c>
      <c r="O1718" t="s">
        <v>8303</v>
      </c>
      <c r="P1718" s="12">
        <f>ROUND(Table1[[#This Row],[pledged]]/Table1[[#This Row],[goal]],2)</f>
        <v>0.08</v>
      </c>
      <c r="Q1718" s="14">
        <f>IFERROR(Table1[[#This Row],[pledged]]/Table1[[#This Row],[backers_count]],0)</f>
        <v>50</v>
      </c>
      <c r="R1718" s="19">
        <f>(((J1718/60)/60)/24)+DATE(1970,1,1)</f>
        <v>42673.577534722222</v>
      </c>
      <c r="S1718" s="19">
        <f>(((I1718/60)/60)/24)+DATE(1970,1,1)</f>
        <v>42713.619201388887</v>
      </c>
    </row>
    <row r="1719" spans="1:19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1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8281</v>
      </c>
      <c r="O1719" t="s">
        <v>8303</v>
      </c>
      <c r="P1719" s="12">
        <f>ROUND(Table1[[#This Row],[pledged]]/Table1[[#This Row],[goal]],2)</f>
        <v>0.43</v>
      </c>
      <c r="Q1719" s="14">
        <f>IFERROR(Table1[[#This Row],[pledged]]/Table1[[#This Row],[backers_count]],0)</f>
        <v>34.024390243902438</v>
      </c>
      <c r="R1719" s="19">
        <f>(((J1719/60)/60)/24)+DATE(1970,1,1)</f>
        <v>42460.98192129629</v>
      </c>
      <c r="S1719" s="19">
        <f>(((I1719/60)/60)/24)+DATE(1970,1,1)</f>
        <v>42481.166666666672</v>
      </c>
    </row>
    <row r="1720" spans="1:19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1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8281</v>
      </c>
      <c r="O1720" t="s">
        <v>8303</v>
      </c>
      <c r="P1720" s="12">
        <f>ROUND(Table1[[#This Row],[pledged]]/Table1[[#This Row],[goal]],2)</f>
        <v>0</v>
      </c>
      <c r="Q1720" s="14">
        <f>IFERROR(Table1[[#This Row],[pledged]]/Table1[[#This Row],[backers_count]],0)</f>
        <v>37.5</v>
      </c>
      <c r="R1720" s="19">
        <f>(((J1720/60)/60)/24)+DATE(1970,1,1)</f>
        <v>42460.610520833332</v>
      </c>
      <c r="S1720" s="19">
        <f>(((I1720/60)/60)/24)+DATE(1970,1,1)</f>
        <v>42504.207638888889</v>
      </c>
    </row>
    <row r="1721" spans="1:19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1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8281</v>
      </c>
      <c r="O1721" t="s">
        <v>8303</v>
      </c>
      <c r="P1721" s="12">
        <f>ROUND(Table1[[#This Row],[pledged]]/Table1[[#This Row],[goal]],2)</f>
        <v>0.01</v>
      </c>
      <c r="Q1721" s="14">
        <f>IFERROR(Table1[[#This Row],[pledged]]/Table1[[#This Row],[backers_count]],0)</f>
        <v>11.666666666666666</v>
      </c>
      <c r="R1721" s="19">
        <f>(((J1721/60)/60)/24)+DATE(1970,1,1)</f>
        <v>41869.534618055557</v>
      </c>
      <c r="S1721" s="19">
        <f>(((I1721/60)/60)/24)+DATE(1970,1,1)</f>
        <v>41899.534618055557</v>
      </c>
    </row>
    <row r="1722" spans="1:19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1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8281</v>
      </c>
      <c r="O1722" t="s">
        <v>8303</v>
      </c>
      <c r="P1722" s="12">
        <f>ROUND(Table1[[#This Row],[pledged]]/Table1[[#This Row],[goal]],2)</f>
        <v>0.06</v>
      </c>
      <c r="Q1722" s="14">
        <f>IFERROR(Table1[[#This Row],[pledged]]/Table1[[#This Row],[backers_count]],0)</f>
        <v>28.125</v>
      </c>
      <c r="R1722" s="19">
        <f>(((J1722/60)/60)/24)+DATE(1970,1,1)</f>
        <v>41922.783229166671</v>
      </c>
      <c r="S1722" s="19">
        <f>(((I1722/60)/60)/24)+DATE(1970,1,1)</f>
        <v>41952.824895833335</v>
      </c>
    </row>
    <row r="1723" spans="1:19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1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8281</v>
      </c>
      <c r="O1723" t="s">
        <v>8303</v>
      </c>
      <c r="P1723" s="12">
        <f>ROUND(Table1[[#This Row],[pledged]]/Table1[[#This Row],[goal]],2)</f>
        <v>0</v>
      </c>
      <c r="Q1723" s="14">
        <f>IFERROR(Table1[[#This Row],[pledged]]/Table1[[#This Row],[backers_count]],0)</f>
        <v>0</v>
      </c>
      <c r="R1723" s="19">
        <f>(((J1723/60)/60)/24)+DATE(1970,1,1)</f>
        <v>42319.461377314816</v>
      </c>
      <c r="S1723" s="19">
        <f>(((I1723/60)/60)/24)+DATE(1970,1,1)</f>
        <v>42349.461377314816</v>
      </c>
    </row>
    <row r="1724" spans="1:19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1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8281</v>
      </c>
      <c r="O1724" t="s">
        <v>8303</v>
      </c>
      <c r="P1724" s="12">
        <f>ROUND(Table1[[#This Row],[pledged]]/Table1[[#This Row],[goal]],2)</f>
        <v>0</v>
      </c>
      <c r="Q1724" s="14">
        <f>IFERROR(Table1[[#This Row],[pledged]]/Table1[[#This Row],[backers_count]],0)</f>
        <v>1</v>
      </c>
      <c r="R1724" s="19">
        <f>(((J1724/60)/60)/24)+DATE(1970,1,1)</f>
        <v>42425.960983796293</v>
      </c>
      <c r="S1724" s="19">
        <f>(((I1724/60)/60)/24)+DATE(1970,1,1)</f>
        <v>42463.006944444445</v>
      </c>
    </row>
    <row r="1725" spans="1:19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1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8281</v>
      </c>
      <c r="O1725" t="s">
        <v>8303</v>
      </c>
      <c r="P1725" s="12">
        <f>ROUND(Table1[[#This Row],[pledged]]/Table1[[#This Row],[goal]],2)</f>
        <v>7.0000000000000007E-2</v>
      </c>
      <c r="Q1725" s="14">
        <f>IFERROR(Table1[[#This Row],[pledged]]/Table1[[#This Row],[backers_count]],0)</f>
        <v>216.66666666666666</v>
      </c>
      <c r="R1725" s="19">
        <f>(((J1725/60)/60)/24)+DATE(1970,1,1)</f>
        <v>42129.82540509259</v>
      </c>
      <c r="S1725" s="19">
        <f>(((I1725/60)/60)/24)+DATE(1970,1,1)</f>
        <v>42186.25</v>
      </c>
    </row>
    <row r="1726" spans="1:19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1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8281</v>
      </c>
      <c r="O1726" t="s">
        <v>8303</v>
      </c>
      <c r="P1726" s="12">
        <f>ROUND(Table1[[#This Row],[pledged]]/Table1[[#This Row],[goal]],2)</f>
        <v>0.01</v>
      </c>
      <c r="Q1726" s="14">
        <f>IFERROR(Table1[[#This Row],[pledged]]/Table1[[#This Row],[backers_count]],0)</f>
        <v>8.75</v>
      </c>
      <c r="R1726" s="19">
        <f>(((J1726/60)/60)/24)+DATE(1970,1,1)</f>
        <v>41912.932430555556</v>
      </c>
      <c r="S1726" s="19">
        <f>(((I1726/60)/60)/24)+DATE(1970,1,1)</f>
        <v>41942.932430555556</v>
      </c>
    </row>
    <row r="1727" spans="1:19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1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8281</v>
      </c>
      <c r="O1727" t="s">
        <v>8303</v>
      </c>
      <c r="P1727" s="12">
        <f>ROUND(Table1[[#This Row],[pledged]]/Table1[[#This Row],[goal]],2)</f>
        <v>0.1</v>
      </c>
      <c r="Q1727" s="14">
        <f>IFERROR(Table1[[#This Row],[pledged]]/Table1[[#This Row],[backers_count]],0)</f>
        <v>62.222222222222221</v>
      </c>
      <c r="R1727" s="19">
        <f>(((J1727/60)/60)/24)+DATE(1970,1,1)</f>
        <v>41845.968159722222</v>
      </c>
      <c r="S1727" s="19">
        <f>(((I1727/60)/60)/24)+DATE(1970,1,1)</f>
        <v>41875.968159722222</v>
      </c>
    </row>
    <row r="1728" spans="1:19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1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8281</v>
      </c>
      <c r="O1728" t="s">
        <v>8303</v>
      </c>
      <c r="P1728" s="12">
        <f>ROUND(Table1[[#This Row],[pledged]]/Table1[[#This Row],[goal]],2)</f>
        <v>0.34</v>
      </c>
      <c r="Q1728" s="14">
        <f>IFERROR(Table1[[#This Row],[pledged]]/Table1[[#This Row],[backers_count]],0)</f>
        <v>137.25</v>
      </c>
      <c r="R1728" s="19">
        <f>(((J1728/60)/60)/24)+DATE(1970,1,1)</f>
        <v>41788.919722222221</v>
      </c>
      <c r="S1728" s="19">
        <f>(((I1728/60)/60)/24)+DATE(1970,1,1)</f>
        <v>41817.919722222221</v>
      </c>
    </row>
    <row r="1729" spans="1:19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1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8281</v>
      </c>
      <c r="O1729" t="s">
        <v>8303</v>
      </c>
      <c r="P1729" s="12">
        <f>ROUND(Table1[[#This Row],[pledged]]/Table1[[#This Row],[goal]],2)</f>
        <v>0</v>
      </c>
      <c r="Q1729" s="14">
        <f>IFERROR(Table1[[#This Row],[pledged]]/Table1[[#This Row],[backers_count]],0)</f>
        <v>1</v>
      </c>
      <c r="R1729" s="19">
        <f>(((J1729/60)/60)/24)+DATE(1970,1,1)</f>
        <v>42044.927974537044</v>
      </c>
      <c r="S1729" s="19">
        <f>(((I1729/60)/60)/24)+DATE(1970,1,1)</f>
        <v>42099.458333333328</v>
      </c>
    </row>
    <row r="1730" spans="1:19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1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8281</v>
      </c>
      <c r="O1730" t="s">
        <v>8303</v>
      </c>
      <c r="P1730" s="12">
        <f>ROUND(Table1[[#This Row],[pledged]]/Table1[[#This Row],[goal]],2)</f>
        <v>0.68</v>
      </c>
      <c r="Q1730" s="14">
        <f>IFERROR(Table1[[#This Row],[pledged]]/Table1[[#This Row],[backers_count]],0)</f>
        <v>122.14285714285714</v>
      </c>
      <c r="R1730" s="19">
        <f>(((J1730/60)/60)/24)+DATE(1970,1,1)</f>
        <v>42268.625856481478</v>
      </c>
      <c r="S1730" s="19">
        <f>(((I1730/60)/60)/24)+DATE(1970,1,1)</f>
        <v>42298.625856481478</v>
      </c>
    </row>
    <row r="1731" spans="1:19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1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8281</v>
      </c>
      <c r="O1731" t="s">
        <v>8303</v>
      </c>
      <c r="P1731" s="12">
        <f>ROUND(Table1[[#This Row],[pledged]]/Table1[[#This Row],[goal]],2)</f>
        <v>0</v>
      </c>
      <c r="Q1731" s="14">
        <f>IFERROR(Table1[[#This Row],[pledged]]/Table1[[#This Row],[backers_count]],0)</f>
        <v>0</v>
      </c>
      <c r="R1731" s="19">
        <f>(((J1731/60)/60)/24)+DATE(1970,1,1)</f>
        <v>42471.052152777775</v>
      </c>
      <c r="S1731" s="19">
        <f>(((I1731/60)/60)/24)+DATE(1970,1,1)</f>
        <v>42531.052152777775</v>
      </c>
    </row>
    <row r="1732" spans="1:19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1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8281</v>
      </c>
      <c r="O1732" t="s">
        <v>8303</v>
      </c>
      <c r="P1732" s="12">
        <f>ROUND(Table1[[#This Row],[pledged]]/Table1[[#This Row],[goal]],2)</f>
        <v>0</v>
      </c>
      <c r="Q1732" s="14">
        <f>IFERROR(Table1[[#This Row],[pledged]]/Table1[[#This Row],[backers_count]],0)</f>
        <v>0</v>
      </c>
      <c r="R1732" s="19">
        <f>(((J1732/60)/60)/24)+DATE(1970,1,1)</f>
        <v>42272.087766203709</v>
      </c>
      <c r="S1732" s="19">
        <f>(((I1732/60)/60)/24)+DATE(1970,1,1)</f>
        <v>42302.087766203709</v>
      </c>
    </row>
    <row r="1733" spans="1:19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1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8281</v>
      </c>
      <c r="O1733" t="s">
        <v>8303</v>
      </c>
      <c r="P1733" s="12">
        <f>ROUND(Table1[[#This Row],[pledged]]/Table1[[#This Row],[goal]],2)</f>
        <v>0</v>
      </c>
      <c r="Q1733" s="14">
        <f>IFERROR(Table1[[#This Row],[pledged]]/Table1[[#This Row],[backers_count]],0)</f>
        <v>0</v>
      </c>
      <c r="R1733" s="19">
        <f>(((J1733/60)/60)/24)+DATE(1970,1,1)</f>
        <v>42152.906851851847</v>
      </c>
      <c r="S1733" s="19">
        <f>(((I1733/60)/60)/24)+DATE(1970,1,1)</f>
        <v>42166.625</v>
      </c>
    </row>
    <row r="1734" spans="1:19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1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8281</v>
      </c>
      <c r="O1734" t="s">
        <v>8303</v>
      </c>
      <c r="P1734" s="12">
        <f>ROUND(Table1[[#This Row],[pledged]]/Table1[[#This Row],[goal]],2)</f>
        <v>0</v>
      </c>
      <c r="Q1734" s="14">
        <f>IFERROR(Table1[[#This Row],[pledged]]/Table1[[#This Row],[backers_count]],0)</f>
        <v>0</v>
      </c>
      <c r="R1734" s="19">
        <f>(((J1734/60)/60)/24)+DATE(1970,1,1)</f>
        <v>42325.683807870373</v>
      </c>
      <c r="S1734" s="19">
        <f>(((I1734/60)/60)/24)+DATE(1970,1,1)</f>
        <v>42385.208333333328</v>
      </c>
    </row>
    <row r="1735" spans="1:19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1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8281</v>
      </c>
      <c r="O1735" t="s">
        <v>8303</v>
      </c>
      <c r="P1735" s="12">
        <f>ROUND(Table1[[#This Row],[pledged]]/Table1[[#This Row],[goal]],2)</f>
        <v>0</v>
      </c>
      <c r="Q1735" s="14">
        <f>IFERROR(Table1[[#This Row],[pledged]]/Table1[[#This Row],[backers_count]],0)</f>
        <v>0</v>
      </c>
      <c r="R1735" s="19">
        <f>(((J1735/60)/60)/24)+DATE(1970,1,1)</f>
        <v>42614.675625000003</v>
      </c>
      <c r="S1735" s="19">
        <f>(((I1735/60)/60)/24)+DATE(1970,1,1)</f>
        <v>42626.895833333328</v>
      </c>
    </row>
    <row r="1736" spans="1:19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1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8281</v>
      </c>
      <c r="O1736" t="s">
        <v>8303</v>
      </c>
      <c r="P1736" s="12">
        <f>ROUND(Table1[[#This Row],[pledged]]/Table1[[#This Row],[goal]],2)</f>
        <v>0</v>
      </c>
      <c r="Q1736" s="14">
        <f>IFERROR(Table1[[#This Row],[pledged]]/Table1[[#This Row],[backers_count]],0)</f>
        <v>1</v>
      </c>
      <c r="R1736" s="19">
        <f>(((J1736/60)/60)/24)+DATE(1970,1,1)</f>
        <v>42102.036527777775</v>
      </c>
      <c r="S1736" s="19">
        <f>(((I1736/60)/60)/24)+DATE(1970,1,1)</f>
        <v>42132.036527777775</v>
      </c>
    </row>
    <row r="1737" spans="1:19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1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8281</v>
      </c>
      <c r="O1737" t="s">
        <v>8303</v>
      </c>
      <c r="P1737" s="12">
        <f>ROUND(Table1[[#This Row],[pledged]]/Table1[[#This Row],[goal]],2)</f>
        <v>0.11</v>
      </c>
      <c r="Q1737" s="14">
        <f>IFERROR(Table1[[#This Row],[pledged]]/Table1[[#This Row],[backers_count]],0)</f>
        <v>55</v>
      </c>
      <c r="R1737" s="19">
        <f>(((J1737/60)/60)/24)+DATE(1970,1,1)</f>
        <v>42559.814178240747</v>
      </c>
      <c r="S1737" s="19">
        <f>(((I1737/60)/60)/24)+DATE(1970,1,1)</f>
        <v>42589.814178240747</v>
      </c>
    </row>
    <row r="1738" spans="1:19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1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8281</v>
      </c>
      <c r="O1738" t="s">
        <v>8303</v>
      </c>
      <c r="P1738" s="12">
        <f>ROUND(Table1[[#This Row],[pledged]]/Table1[[#This Row],[goal]],2)</f>
        <v>0.01</v>
      </c>
      <c r="Q1738" s="14">
        <f>IFERROR(Table1[[#This Row],[pledged]]/Table1[[#This Row],[backers_count]],0)</f>
        <v>22</v>
      </c>
      <c r="R1738" s="19">
        <f>(((J1738/60)/60)/24)+DATE(1970,1,1)</f>
        <v>42286.861493055556</v>
      </c>
      <c r="S1738" s="19">
        <f>(((I1738/60)/60)/24)+DATE(1970,1,1)</f>
        <v>42316.90315972222</v>
      </c>
    </row>
    <row r="1739" spans="1:19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1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8281</v>
      </c>
      <c r="O1739" t="s">
        <v>8303</v>
      </c>
      <c r="P1739" s="12">
        <f>ROUND(Table1[[#This Row],[pledged]]/Table1[[#This Row],[goal]],2)</f>
        <v>0.21</v>
      </c>
      <c r="Q1739" s="14">
        <f>IFERROR(Table1[[#This Row],[pledged]]/Table1[[#This Row],[backers_count]],0)</f>
        <v>56.666666666666664</v>
      </c>
      <c r="R1739" s="19">
        <f>(((J1739/60)/60)/24)+DATE(1970,1,1)</f>
        <v>42175.948981481488</v>
      </c>
      <c r="S1739" s="19">
        <f>(((I1739/60)/60)/24)+DATE(1970,1,1)</f>
        <v>42205.948981481488</v>
      </c>
    </row>
    <row r="1740" spans="1:19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1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8281</v>
      </c>
      <c r="O1740" t="s">
        <v>8303</v>
      </c>
      <c r="P1740" s="12">
        <f>ROUND(Table1[[#This Row],[pledged]]/Table1[[#This Row],[goal]],2)</f>
        <v>0</v>
      </c>
      <c r="Q1740" s="14">
        <f>IFERROR(Table1[[#This Row],[pledged]]/Table1[[#This Row],[backers_count]],0)</f>
        <v>20</v>
      </c>
      <c r="R1740" s="19">
        <f>(((J1740/60)/60)/24)+DATE(1970,1,1)</f>
        <v>41884.874328703707</v>
      </c>
      <c r="S1740" s="19">
        <f>(((I1740/60)/60)/24)+DATE(1970,1,1)</f>
        <v>41914.874328703707</v>
      </c>
    </row>
    <row r="1741" spans="1:19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1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8281</v>
      </c>
      <c r="O1741" t="s">
        <v>8303</v>
      </c>
      <c r="P1741" s="12">
        <f>ROUND(Table1[[#This Row],[pledged]]/Table1[[#This Row],[goal]],2)</f>
        <v>0</v>
      </c>
      <c r="Q1741" s="14">
        <f>IFERROR(Table1[[#This Row],[pledged]]/Table1[[#This Row],[backers_count]],0)</f>
        <v>1</v>
      </c>
      <c r="R1741" s="19">
        <f>(((J1741/60)/60)/24)+DATE(1970,1,1)</f>
        <v>42435.874212962968</v>
      </c>
      <c r="S1741" s="19">
        <f>(((I1741/60)/60)/24)+DATE(1970,1,1)</f>
        <v>42494.832546296297</v>
      </c>
    </row>
    <row r="1742" spans="1:19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1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8281</v>
      </c>
      <c r="O1742" t="s">
        <v>8303</v>
      </c>
      <c r="P1742" s="12">
        <f>ROUND(Table1[[#This Row],[pledged]]/Table1[[#This Row],[goal]],2)</f>
        <v>0</v>
      </c>
      <c r="Q1742" s="14">
        <f>IFERROR(Table1[[#This Row],[pledged]]/Table1[[#This Row],[backers_count]],0)</f>
        <v>0</v>
      </c>
      <c r="R1742" s="19">
        <f>(((J1742/60)/60)/24)+DATE(1970,1,1)</f>
        <v>42171.817384259266</v>
      </c>
      <c r="S1742" s="19">
        <f>(((I1742/60)/60)/24)+DATE(1970,1,1)</f>
        <v>42201.817384259266</v>
      </c>
    </row>
    <row r="1743" spans="1:19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1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8294</v>
      </c>
      <c r="O1743" t="s">
        <v>8295</v>
      </c>
      <c r="P1743" s="12">
        <f>ROUND(Table1[[#This Row],[pledged]]/Table1[[#This Row],[goal]],2)</f>
        <v>1.1100000000000001</v>
      </c>
      <c r="Q1743" s="14">
        <f>IFERROR(Table1[[#This Row],[pledged]]/Table1[[#This Row],[backers_count]],0)</f>
        <v>25.576923076923077</v>
      </c>
      <c r="R1743" s="19">
        <f>(((J1743/60)/60)/24)+DATE(1970,1,1)</f>
        <v>42120.628136574072</v>
      </c>
      <c r="S1743" s="19">
        <f>(((I1743/60)/60)/24)+DATE(1970,1,1)</f>
        <v>42165.628136574072</v>
      </c>
    </row>
    <row r="1744" spans="1:19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1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8294</v>
      </c>
      <c r="O1744" t="s">
        <v>8295</v>
      </c>
      <c r="P1744" s="12">
        <f>ROUND(Table1[[#This Row],[pledged]]/Table1[[#This Row],[goal]],2)</f>
        <v>1.0900000000000001</v>
      </c>
      <c r="Q1744" s="14">
        <f>IFERROR(Table1[[#This Row],[pledged]]/Table1[[#This Row],[backers_count]],0)</f>
        <v>63.970588235294116</v>
      </c>
      <c r="R1744" s="19">
        <f>(((J1744/60)/60)/24)+DATE(1970,1,1)</f>
        <v>42710.876967592587</v>
      </c>
      <c r="S1744" s="19">
        <f>(((I1744/60)/60)/24)+DATE(1970,1,1)</f>
        <v>42742.875</v>
      </c>
    </row>
    <row r="1745" spans="1:19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1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8294</v>
      </c>
      <c r="O1745" t="s">
        <v>8295</v>
      </c>
      <c r="P1745" s="12">
        <f>ROUND(Table1[[#This Row],[pledged]]/Table1[[#This Row],[goal]],2)</f>
        <v>1</v>
      </c>
      <c r="Q1745" s="14">
        <f>IFERROR(Table1[[#This Row],[pledged]]/Table1[[#This Row],[backers_count]],0)</f>
        <v>89.925373134328353</v>
      </c>
      <c r="R1745" s="19">
        <f>(((J1745/60)/60)/24)+DATE(1970,1,1)</f>
        <v>42586.925636574073</v>
      </c>
      <c r="S1745" s="19">
        <f>(((I1745/60)/60)/24)+DATE(1970,1,1)</f>
        <v>42609.165972222225</v>
      </c>
    </row>
    <row r="1746" spans="1:19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1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8294</v>
      </c>
      <c r="O1746" t="s">
        <v>8295</v>
      </c>
      <c r="P1746" s="12">
        <f>ROUND(Table1[[#This Row],[pledged]]/Table1[[#This Row],[goal]],2)</f>
        <v>1.18</v>
      </c>
      <c r="Q1746" s="14">
        <f>IFERROR(Table1[[#This Row],[pledged]]/Table1[[#This Row],[backers_count]],0)</f>
        <v>93.071428571428569</v>
      </c>
      <c r="R1746" s="19">
        <f>(((J1746/60)/60)/24)+DATE(1970,1,1)</f>
        <v>42026.605057870373</v>
      </c>
      <c r="S1746" s="19">
        <f>(((I1746/60)/60)/24)+DATE(1970,1,1)</f>
        <v>42071.563391203701</v>
      </c>
    </row>
    <row r="1747" spans="1:19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1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8294</v>
      </c>
      <c r="O1747" t="s">
        <v>8295</v>
      </c>
      <c r="P1747" s="12">
        <f>ROUND(Table1[[#This Row],[pledged]]/Table1[[#This Row],[goal]],2)</f>
        <v>1.1399999999999999</v>
      </c>
      <c r="Q1747" s="14">
        <f>IFERROR(Table1[[#This Row],[pledged]]/Table1[[#This Row],[backers_count]],0)</f>
        <v>89.674157303370791</v>
      </c>
      <c r="R1747" s="19">
        <f>(((J1747/60)/60)/24)+DATE(1970,1,1)</f>
        <v>42690.259699074071</v>
      </c>
      <c r="S1747" s="19">
        <f>(((I1747/60)/60)/24)+DATE(1970,1,1)</f>
        <v>42726.083333333328</v>
      </c>
    </row>
    <row r="1748" spans="1:19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1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8294</v>
      </c>
      <c r="O1748" t="s">
        <v>8295</v>
      </c>
      <c r="P1748" s="12">
        <f>ROUND(Table1[[#This Row],[pledged]]/Table1[[#This Row],[goal]],2)</f>
        <v>1.48</v>
      </c>
      <c r="Q1748" s="14">
        <f>IFERROR(Table1[[#This Row],[pledged]]/Table1[[#This Row],[backers_count]],0)</f>
        <v>207.61682242990653</v>
      </c>
      <c r="R1748" s="19">
        <f>(((J1748/60)/60)/24)+DATE(1970,1,1)</f>
        <v>42668.176701388889</v>
      </c>
      <c r="S1748" s="19">
        <f>(((I1748/60)/60)/24)+DATE(1970,1,1)</f>
        <v>42698.083333333328</v>
      </c>
    </row>
    <row r="1749" spans="1:19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1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8294</v>
      </c>
      <c r="O1749" t="s">
        <v>8295</v>
      </c>
      <c r="P1749" s="12">
        <f>ROUND(Table1[[#This Row],[pledged]]/Table1[[#This Row],[goal]],2)</f>
        <v>1.05</v>
      </c>
      <c r="Q1749" s="14">
        <f>IFERROR(Table1[[#This Row],[pledged]]/Table1[[#This Row],[backers_count]],0)</f>
        <v>59.408805031446541</v>
      </c>
      <c r="R1749" s="19">
        <f>(((J1749/60)/60)/24)+DATE(1970,1,1)</f>
        <v>42292.435532407413</v>
      </c>
      <c r="S1749" s="19">
        <f>(((I1749/60)/60)/24)+DATE(1970,1,1)</f>
        <v>42321.625</v>
      </c>
    </row>
    <row r="1750" spans="1:19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1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8294</v>
      </c>
      <c r="O1750" t="s">
        <v>8295</v>
      </c>
      <c r="P1750" s="12">
        <f>ROUND(Table1[[#This Row],[pledged]]/Table1[[#This Row],[goal]],2)</f>
        <v>1.3</v>
      </c>
      <c r="Q1750" s="14">
        <f>IFERROR(Table1[[#This Row],[pledged]]/Table1[[#This Row],[backers_count]],0)</f>
        <v>358.97237569060775</v>
      </c>
      <c r="R1750" s="19">
        <f>(((J1750/60)/60)/24)+DATE(1970,1,1)</f>
        <v>42219.950729166667</v>
      </c>
      <c r="S1750" s="19">
        <f>(((I1750/60)/60)/24)+DATE(1970,1,1)</f>
        <v>42249.950729166667</v>
      </c>
    </row>
    <row r="1751" spans="1:19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1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8294</v>
      </c>
      <c r="O1751" t="s">
        <v>8295</v>
      </c>
      <c r="P1751" s="12">
        <f>ROUND(Table1[[#This Row],[pledged]]/Table1[[#This Row],[goal]],2)</f>
        <v>1.23</v>
      </c>
      <c r="Q1751" s="14">
        <f>IFERROR(Table1[[#This Row],[pledged]]/Table1[[#This Row],[backers_count]],0)</f>
        <v>94.736641221374043</v>
      </c>
      <c r="R1751" s="19">
        <f>(((J1751/60)/60)/24)+DATE(1970,1,1)</f>
        <v>42758.975937499999</v>
      </c>
      <c r="S1751" s="19">
        <f>(((I1751/60)/60)/24)+DATE(1970,1,1)</f>
        <v>42795.791666666672</v>
      </c>
    </row>
    <row r="1752" spans="1:19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1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8294</v>
      </c>
      <c r="O1752" t="s">
        <v>8295</v>
      </c>
      <c r="P1752" s="12">
        <f>ROUND(Table1[[#This Row],[pledged]]/Table1[[#This Row],[goal]],2)</f>
        <v>2.02</v>
      </c>
      <c r="Q1752" s="14">
        <f>IFERROR(Table1[[#This Row],[pledged]]/Table1[[#This Row],[backers_count]],0)</f>
        <v>80.647999999999996</v>
      </c>
      <c r="R1752" s="19">
        <f>(((J1752/60)/60)/24)+DATE(1970,1,1)</f>
        <v>42454.836851851855</v>
      </c>
      <c r="S1752" s="19">
        <f>(((I1752/60)/60)/24)+DATE(1970,1,1)</f>
        <v>42479.836851851855</v>
      </c>
    </row>
    <row r="1753" spans="1:19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1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8294</v>
      </c>
      <c r="O1753" t="s">
        <v>8295</v>
      </c>
      <c r="P1753" s="12">
        <f>ROUND(Table1[[#This Row],[pledged]]/Table1[[#This Row],[goal]],2)</f>
        <v>1.03</v>
      </c>
      <c r="Q1753" s="14">
        <f>IFERROR(Table1[[#This Row],[pledged]]/Table1[[#This Row],[backers_count]],0)</f>
        <v>168.68852459016392</v>
      </c>
      <c r="R1753" s="19">
        <f>(((J1753/60)/60)/24)+DATE(1970,1,1)</f>
        <v>42052.7815162037</v>
      </c>
      <c r="S1753" s="19">
        <f>(((I1753/60)/60)/24)+DATE(1970,1,1)</f>
        <v>42082.739849537036</v>
      </c>
    </row>
    <row r="1754" spans="1:19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1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8294</v>
      </c>
      <c r="O1754" t="s">
        <v>8295</v>
      </c>
      <c r="P1754" s="12">
        <f>ROUND(Table1[[#This Row],[pledged]]/Table1[[#This Row],[goal]],2)</f>
        <v>2.6</v>
      </c>
      <c r="Q1754" s="14">
        <f>IFERROR(Table1[[#This Row],[pledged]]/Table1[[#This Row],[backers_count]],0)</f>
        <v>34.68888888888889</v>
      </c>
      <c r="R1754" s="19">
        <f>(((J1754/60)/60)/24)+DATE(1970,1,1)</f>
        <v>42627.253263888888</v>
      </c>
      <c r="S1754" s="19">
        <f>(((I1754/60)/60)/24)+DATE(1970,1,1)</f>
        <v>42657.253263888888</v>
      </c>
    </row>
    <row r="1755" spans="1:19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1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8294</v>
      </c>
      <c r="O1755" t="s">
        <v>8295</v>
      </c>
      <c r="P1755" s="12">
        <f>ROUND(Table1[[#This Row],[pledged]]/Table1[[#This Row],[goal]],2)</f>
        <v>1.08</v>
      </c>
      <c r="Q1755" s="14">
        <f>IFERROR(Table1[[#This Row],[pledged]]/Table1[[#This Row],[backers_count]],0)</f>
        <v>462.85714285714283</v>
      </c>
      <c r="R1755" s="19">
        <f>(((J1755/60)/60)/24)+DATE(1970,1,1)</f>
        <v>42420.74962962963</v>
      </c>
      <c r="S1755" s="19">
        <f>(((I1755/60)/60)/24)+DATE(1970,1,1)</f>
        <v>42450.707962962959</v>
      </c>
    </row>
    <row r="1756" spans="1:19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1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8294</v>
      </c>
      <c r="O1756" t="s">
        <v>8295</v>
      </c>
      <c r="P1756" s="12">
        <f>ROUND(Table1[[#This Row],[pledged]]/Table1[[#This Row],[goal]],2)</f>
        <v>1.1100000000000001</v>
      </c>
      <c r="Q1756" s="14">
        <f>IFERROR(Table1[[#This Row],[pledged]]/Table1[[#This Row],[backers_count]],0)</f>
        <v>104.38888888888889</v>
      </c>
      <c r="R1756" s="19">
        <f>(((J1756/60)/60)/24)+DATE(1970,1,1)</f>
        <v>42067.876770833333</v>
      </c>
      <c r="S1756" s="19">
        <f>(((I1756/60)/60)/24)+DATE(1970,1,1)</f>
        <v>42097.835104166668</v>
      </c>
    </row>
    <row r="1757" spans="1:19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1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8294</v>
      </c>
      <c r="O1757" t="s">
        <v>8295</v>
      </c>
      <c r="P1757" s="12">
        <f>ROUND(Table1[[#This Row],[pledged]]/Table1[[#This Row],[goal]],2)</f>
        <v>1.2</v>
      </c>
      <c r="Q1757" s="14">
        <f>IFERROR(Table1[[#This Row],[pledged]]/Table1[[#This Row],[backers_count]],0)</f>
        <v>7.5</v>
      </c>
      <c r="R1757" s="19">
        <f>(((J1757/60)/60)/24)+DATE(1970,1,1)</f>
        <v>42252.788900462961</v>
      </c>
      <c r="S1757" s="19">
        <f>(((I1757/60)/60)/24)+DATE(1970,1,1)</f>
        <v>42282.788900462961</v>
      </c>
    </row>
    <row r="1758" spans="1:19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1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8294</v>
      </c>
      <c r="O1758" t="s">
        <v>8295</v>
      </c>
      <c r="P1758" s="12">
        <f>ROUND(Table1[[#This Row],[pledged]]/Table1[[#This Row],[goal]],2)</f>
        <v>1.03</v>
      </c>
      <c r="Q1758" s="14">
        <f>IFERROR(Table1[[#This Row],[pledged]]/Table1[[#This Row],[backers_count]],0)</f>
        <v>47.13</v>
      </c>
      <c r="R1758" s="19">
        <f>(((J1758/60)/60)/24)+DATE(1970,1,1)</f>
        <v>42571.167465277773</v>
      </c>
      <c r="S1758" s="19">
        <f>(((I1758/60)/60)/24)+DATE(1970,1,1)</f>
        <v>42611.167465277773</v>
      </c>
    </row>
    <row r="1759" spans="1:19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1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8294</v>
      </c>
      <c r="O1759" t="s">
        <v>8295</v>
      </c>
      <c r="P1759" s="12">
        <f>ROUND(Table1[[#This Row],[pledged]]/Table1[[#This Row],[goal]],2)</f>
        <v>1.1599999999999999</v>
      </c>
      <c r="Q1759" s="14">
        <f>IFERROR(Table1[[#This Row],[pledged]]/Table1[[#This Row],[backers_count]],0)</f>
        <v>414.28571428571428</v>
      </c>
      <c r="R1759" s="19">
        <f>(((J1759/60)/60)/24)+DATE(1970,1,1)</f>
        <v>42733.827349537038</v>
      </c>
      <c r="S1759" s="19">
        <f>(((I1759/60)/60)/24)+DATE(1970,1,1)</f>
        <v>42763.811805555553</v>
      </c>
    </row>
    <row r="1760" spans="1:19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1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8294</v>
      </c>
      <c r="O1760" t="s">
        <v>8295</v>
      </c>
      <c r="P1760" s="12">
        <f>ROUND(Table1[[#This Row],[pledged]]/Table1[[#This Row],[goal]],2)</f>
        <v>1.1499999999999999</v>
      </c>
      <c r="Q1760" s="14">
        <f>IFERROR(Table1[[#This Row],[pledged]]/Table1[[#This Row],[backers_count]],0)</f>
        <v>42.481481481481481</v>
      </c>
      <c r="R1760" s="19">
        <f>(((J1760/60)/60)/24)+DATE(1970,1,1)</f>
        <v>42505.955925925926</v>
      </c>
      <c r="S1760" s="19">
        <f>(((I1760/60)/60)/24)+DATE(1970,1,1)</f>
        <v>42565.955925925926</v>
      </c>
    </row>
    <row r="1761" spans="1:19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1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8294</v>
      </c>
      <c r="O1761" t="s">
        <v>8295</v>
      </c>
      <c r="P1761" s="12">
        <f>ROUND(Table1[[#This Row],[pledged]]/Table1[[#This Row],[goal]],2)</f>
        <v>1.07</v>
      </c>
      <c r="Q1761" s="14">
        <f>IFERROR(Table1[[#This Row],[pledged]]/Table1[[#This Row],[backers_count]],0)</f>
        <v>108.77551020408163</v>
      </c>
      <c r="R1761" s="19">
        <f>(((J1761/60)/60)/24)+DATE(1970,1,1)</f>
        <v>42068.829039351855</v>
      </c>
      <c r="S1761" s="19">
        <f>(((I1761/60)/60)/24)+DATE(1970,1,1)</f>
        <v>42088.787372685183</v>
      </c>
    </row>
    <row r="1762" spans="1:19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1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8294</v>
      </c>
      <c r="O1762" t="s">
        <v>8295</v>
      </c>
      <c r="P1762" s="12">
        <f>ROUND(Table1[[#This Row],[pledged]]/Table1[[#This Row],[goal]],2)</f>
        <v>1.65</v>
      </c>
      <c r="Q1762" s="14">
        <f>IFERROR(Table1[[#This Row],[pledged]]/Table1[[#This Row],[backers_count]],0)</f>
        <v>81.098039215686271</v>
      </c>
      <c r="R1762" s="19">
        <f>(((J1762/60)/60)/24)+DATE(1970,1,1)</f>
        <v>42405.67260416667</v>
      </c>
      <c r="S1762" s="19">
        <f>(((I1762/60)/60)/24)+DATE(1970,1,1)</f>
        <v>42425.67260416667</v>
      </c>
    </row>
    <row r="1763" spans="1:19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1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8294</v>
      </c>
      <c r="O1763" t="s">
        <v>8295</v>
      </c>
      <c r="P1763" s="12">
        <f>ROUND(Table1[[#This Row],[pledged]]/Table1[[#This Row],[goal]],2)</f>
        <v>1.55</v>
      </c>
      <c r="Q1763" s="14">
        <f>IFERROR(Table1[[#This Row],[pledged]]/Table1[[#This Row],[backers_count]],0)</f>
        <v>51.666666666666664</v>
      </c>
      <c r="R1763" s="19">
        <f>(((J1763/60)/60)/24)+DATE(1970,1,1)</f>
        <v>42209.567824074074</v>
      </c>
      <c r="S1763" s="19">
        <f>(((I1763/60)/60)/24)+DATE(1970,1,1)</f>
        <v>42259.567824074074</v>
      </c>
    </row>
    <row r="1764" spans="1:19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1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8294</v>
      </c>
      <c r="O1764" t="s">
        <v>8295</v>
      </c>
      <c r="P1764" s="12">
        <f>ROUND(Table1[[#This Row],[pledged]]/Table1[[#This Row],[goal]],2)</f>
        <v>8.85</v>
      </c>
      <c r="Q1764" s="14">
        <f>IFERROR(Table1[[#This Row],[pledged]]/Table1[[#This Row],[backers_count]],0)</f>
        <v>35.4</v>
      </c>
      <c r="R1764" s="19">
        <f>(((J1764/60)/60)/24)+DATE(1970,1,1)</f>
        <v>42410.982002314813</v>
      </c>
      <c r="S1764" s="19">
        <f>(((I1764/60)/60)/24)+DATE(1970,1,1)</f>
        <v>42440.982002314813</v>
      </c>
    </row>
    <row r="1765" spans="1:19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1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8294</v>
      </c>
      <c r="O1765" t="s">
        <v>8295</v>
      </c>
      <c r="P1765" s="12">
        <f>ROUND(Table1[[#This Row],[pledged]]/Table1[[#This Row],[goal]],2)</f>
        <v>1.02</v>
      </c>
      <c r="Q1765" s="14">
        <f>IFERROR(Table1[[#This Row],[pledged]]/Table1[[#This Row],[backers_count]],0)</f>
        <v>103.63559322033899</v>
      </c>
      <c r="R1765" s="19">
        <f>(((J1765/60)/60)/24)+DATE(1970,1,1)</f>
        <v>42636.868518518517</v>
      </c>
      <c r="S1765" s="19">
        <f>(((I1765/60)/60)/24)+DATE(1970,1,1)</f>
        <v>42666.868518518517</v>
      </c>
    </row>
    <row r="1766" spans="1:19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1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8294</v>
      </c>
      <c r="O1766" t="s">
        <v>8295</v>
      </c>
      <c r="P1766" s="12">
        <f>ROUND(Table1[[#This Row],[pledged]]/Table1[[#This Row],[goal]],2)</f>
        <v>0.2</v>
      </c>
      <c r="Q1766" s="14">
        <f>IFERROR(Table1[[#This Row],[pledged]]/Table1[[#This Row],[backers_count]],0)</f>
        <v>55.282051282051285</v>
      </c>
      <c r="R1766" s="19">
        <f>(((J1766/60)/60)/24)+DATE(1970,1,1)</f>
        <v>41825.485868055555</v>
      </c>
      <c r="S1766" s="19">
        <f>(((I1766/60)/60)/24)+DATE(1970,1,1)</f>
        <v>41854.485868055555</v>
      </c>
    </row>
    <row r="1767" spans="1:19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1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8294</v>
      </c>
      <c r="O1767" t="s">
        <v>8295</v>
      </c>
      <c r="P1767" s="12">
        <f>ROUND(Table1[[#This Row],[pledged]]/Table1[[#This Row],[goal]],2)</f>
        <v>0.59</v>
      </c>
      <c r="Q1767" s="14">
        <f>IFERROR(Table1[[#This Row],[pledged]]/Table1[[#This Row],[backers_count]],0)</f>
        <v>72.16970873786407</v>
      </c>
      <c r="R1767" s="19">
        <f>(((J1767/60)/60)/24)+DATE(1970,1,1)</f>
        <v>41834.980462962965</v>
      </c>
      <c r="S1767" s="19">
        <f>(((I1767/60)/60)/24)+DATE(1970,1,1)</f>
        <v>41864.980462962965</v>
      </c>
    </row>
    <row r="1768" spans="1:19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1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8294</v>
      </c>
      <c r="O1768" t="s">
        <v>8295</v>
      </c>
      <c r="P1768" s="12">
        <f>ROUND(Table1[[#This Row],[pledged]]/Table1[[#This Row],[goal]],2)</f>
        <v>0</v>
      </c>
      <c r="Q1768" s="14">
        <f>IFERROR(Table1[[#This Row],[pledged]]/Table1[[#This Row],[backers_count]],0)</f>
        <v>0</v>
      </c>
      <c r="R1768" s="19">
        <f>(((J1768/60)/60)/24)+DATE(1970,1,1)</f>
        <v>41855.859814814816</v>
      </c>
      <c r="S1768" s="19">
        <f>(((I1768/60)/60)/24)+DATE(1970,1,1)</f>
        <v>41876.859814814816</v>
      </c>
    </row>
    <row r="1769" spans="1:19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1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8294</v>
      </c>
      <c r="O1769" t="s">
        <v>8295</v>
      </c>
      <c r="P1769" s="12">
        <f>ROUND(Table1[[#This Row],[pledged]]/Table1[[#This Row],[goal]],2)</f>
        <v>0.46</v>
      </c>
      <c r="Q1769" s="14">
        <f>IFERROR(Table1[[#This Row],[pledged]]/Table1[[#This Row],[backers_count]],0)</f>
        <v>58.615384615384613</v>
      </c>
      <c r="R1769" s="19">
        <f>(((J1769/60)/60)/24)+DATE(1970,1,1)</f>
        <v>41824.658379629633</v>
      </c>
      <c r="S1769" s="19">
        <f>(((I1769/60)/60)/24)+DATE(1970,1,1)</f>
        <v>41854.658379629633</v>
      </c>
    </row>
    <row r="1770" spans="1:19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1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8294</v>
      </c>
      <c r="O1770" t="s">
        <v>8295</v>
      </c>
      <c r="P1770" s="12">
        <f>ROUND(Table1[[#This Row],[pledged]]/Table1[[#This Row],[goal]],2)</f>
        <v>0.04</v>
      </c>
      <c r="Q1770" s="14">
        <f>IFERROR(Table1[[#This Row],[pledged]]/Table1[[#This Row],[backers_count]],0)</f>
        <v>12.466666666666667</v>
      </c>
      <c r="R1770" s="19">
        <f>(((J1770/60)/60)/24)+DATE(1970,1,1)</f>
        <v>41849.560694444444</v>
      </c>
      <c r="S1770" s="19">
        <f>(((I1770/60)/60)/24)+DATE(1970,1,1)</f>
        <v>41909.560694444444</v>
      </c>
    </row>
    <row r="1771" spans="1:19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1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8294</v>
      </c>
      <c r="O1771" t="s">
        <v>8295</v>
      </c>
      <c r="P1771" s="12">
        <f>ROUND(Table1[[#This Row],[pledged]]/Table1[[#This Row],[goal]],2)</f>
        <v>0.03</v>
      </c>
      <c r="Q1771" s="14">
        <f>IFERROR(Table1[[#This Row],[pledged]]/Table1[[#This Row],[backers_count]],0)</f>
        <v>49.136363636363633</v>
      </c>
      <c r="R1771" s="19">
        <f>(((J1771/60)/60)/24)+DATE(1970,1,1)</f>
        <v>41987.818969907406</v>
      </c>
      <c r="S1771" s="19">
        <f>(((I1771/60)/60)/24)+DATE(1970,1,1)</f>
        <v>42017.818969907406</v>
      </c>
    </row>
    <row r="1772" spans="1:19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1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8294</v>
      </c>
      <c r="O1772" t="s">
        <v>8295</v>
      </c>
      <c r="P1772" s="12">
        <f>ROUND(Table1[[#This Row],[pledged]]/Table1[[#This Row],[goal]],2)</f>
        <v>0.56999999999999995</v>
      </c>
      <c r="Q1772" s="14">
        <f>IFERROR(Table1[[#This Row],[pledged]]/Table1[[#This Row],[backers_count]],0)</f>
        <v>150.5</v>
      </c>
      <c r="R1772" s="19">
        <f>(((J1772/60)/60)/24)+DATE(1970,1,1)</f>
        <v>41891.780023148152</v>
      </c>
      <c r="S1772" s="19">
        <f>(((I1772/60)/60)/24)+DATE(1970,1,1)</f>
        <v>41926.780023148152</v>
      </c>
    </row>
    <row r="1773" spans="1:19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1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8294</v>
      </c>
      <c r="O1773" t="s">
        <v>8295</v>
      </c>
      <c r="P1773" s="12">
        <f>ROUND(Table1[[#This Row],[pledged]]/Table1[[#This Row],[goal]],2)</f>
        <v>0.21</v>
      </c>
      <c r="Q1773" s="14">
        <f>IFERROR(Table1[[#This Row],[pledged]]/Table1[[#This Row],[backers_count]],0)</f>
        <v>35.799999999999997</v>
      </c>
      <c r="R1773" s="19">
        <f>(((J1773/60)/60)/24)+DATE(1970,1,1)</f>
        <v>41905.979629629634</v>
      </c>
      <c r="S1773" s="19">
        <f>(((I1773/60)/60)/24)+DATE(1970,1,1)</f>
        <v>41935.979629629634</v>
      </c>
    </row>
    <row r="1774" spans="1:19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1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8294</v>
      </c>
      <c r="O1774" t="s">
        <v>8295</v>
      </c>
      <c r="P1774" s="12">
        <f>ROUND(Table1[[#This Row],[pledged]]/Table1[[#This Row],[goal]],2)</f>
        <v>0.16</v>
      </c>
      <c r="Q1774" s="14">
        <f>IFERROR(Table1[[#This Row],[pledged]]/Table1[[#This Row],[backers_count]],0)</f>
        <v>45.157894736842103</v>
      </c>
      <c r="R1774" s="19">
        <f>(((J1774/60)/60)/24)+DATE(1970,1,1)</f>
        <v>41766.718009259261</v>
      </c>
      <c r="S1774" s="19">
        <f>(((I1774/60)/60)/24)+DATE(1970,1,1)</f>
        <v>41826.718009259261</v>
      </c>
    </row>
    <row r="1775" spans="1:19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1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8294</v>
      </c>
      <c r="O1775" t="s">
        <v>8295</v>
      </c>
      <c r="P1775" s="12">
        <f>ROUND(Table1[[#This Row],[pledged]]/Table1[[#This Row],[goal]],2)</f>
        <v>0.06</v>
      </c>
      <c r="Q1775" s="14">
        <f>IFERROR(Table1[[#This Row],[pledged]]/Table1[[#This Row],[backers_count]],0)</f>
        <v>98.78947368421052</v>
      </c>
      <c r="R1775" s="19">
        <f>(((J1775/60)/60)/24)+DATE(1970,1,1)</f>
        <v>41978.760393518518</v>
      </c>
      <c r="S1775" s="19">
        <f>(((I1775/60)/60)/24)+DATE(1970,1,1)</f>
        <v>42023.760393518518</v>
      </c>
    </row>
    <row r="1776" spans="1:19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1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8294</v>
      </c>
      <c r="O1776" t="s">
        <v>8295</v>
      </c>
      <c r="P1776" s="12">
        <f>ROUND(Table1[[#This Row],[pledged]]/Table1[[#This Row],[goal]],2)</f>
        <v>0.46</v>
      </c>
      <c r="Q1776" s="14">
        <f>IFERROR(Table1[[#This Row],[pledged]]/Table1[[#This Row],[backers_count]],0)</f>
        <v>88.307692307692307</v>
      </c>
      <c r="R1776" s="19">
        <f>(((J1776/60)/60)/24)+DATE(1970,1,1)</f>
        <v>41930.218657407408</v>
      </c>
      <c r="S1776" s="19">
        <f>(((I1776/60)/60)/24)+DATE(1970,1,1)</f>
        <v>41972.624305555553</v>
      </c>
    </row>
    <row r="1777" spans="1:19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1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8294</v>
      </c>
      <c r="O1777" t="s">
        <v>8295</v>
      </c>
      <c r="P1777" s="12">
        <f>ROUND(Table1[[#This Row],[pledged]]/Table1[[#This Row],[goal]],2)</f>
        <v>0.65</v>
      </c>
      <c r="Q1777" s="14">
        <f>IFERROR(Table1[[#This Row],[pledged]]/Table1[[#This Row],[backers_count]],0)</f>
        <v>170.62903225806451</v>
      </c>
      <c r="R1777" s="19">
        <f>(((J1777/60)/60)/24)+DATE(1970,1,1)</f>
        <v>41891.976388888892</v>
      </c>
      <c r="S1777" s="19">
        <f>(((I1777/60)/60)/24)+DATE(1970,1,1)</f>
        <v>41936.976388888892</v>
      </c>
    </row>
    <row r="1778" spans="1:19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1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8294</v>
      </c>
      <c r="O1778" t="s">
        <v>8295</v>
      </c>
      <c r="P1778" s="12">
        <f>ROUND(Table1[[#This Row],[pledged]]/Table1[[#This Row],[goal]],2)</f>
        <v>7.0000000000000007E-2</v>
      </c>
      <c r="Q1778" s="14">
        <f>IFERROR(Table1[[#This Row],[pledged]]/Table1[[#This Row],[backers_count]],0)</f>
        <v>83.75</v>
      </c>
      <c r="R1778" s="19">
        <f>(((J1778/60)/60)/24)+DATE(1970,1,1)</f>
        <v>41905.95684027778</v>
      </c>
      <c r="S1778" s="19">
        <f>(((I1778/60)/60)/24)+DATE(1970,1,1)</f>
        <v>41941.95684027778</v>
      </c>
    </row>
    <row r="1779" spans="1:19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1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8294</v>
      </c>
      <c r="O1779" t="s">
        <v>8295</v>
      </c>
      <c r="P1779" s="12">
        <f>ROUND(Table1[[#This Row],[pledged]]/Table1[[#This Row],[goal]],2)</f>
        <v>0.14000000000000001</v>
      </c>
      <c r="Q1779" s="14">
        <f>IFERROR(Table1[[#This Row],[pledged]]/Table1[[#This Row],[backers_count]],0)</f>
        <v>65.099999999999994</v>
      </c>
      <c r="R1779" s="19">
        <f>(((J1779/60)/60)/24)+DATE(1970,1,1)</f>
        <v>42025.357094907406</v>
      </c>
      <c r="S1779" s="19">
        <f>(((I1779/60)/60)/24)+DATE(1970,1,1)</f>
        <v>42055.357094907406</v>
      </c>
    </row>
    <row r="1780" spans="1:19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1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8294</v>
      </c>
      <c r="O1780" t="s">
        <v>8295</v>
      </c>
      <c r="P1780" s="12">
        <f>ROUND(Table1[[#This Row],[pledged]]/Table1[[#This Row],[goal]],2)</f>
        <v>0.02</v>
      </c>
      <c r="Q1780" s="14">
        <f>IFERROR(Table1[[#This Row],[pledged]]/Table1[[#This Row],[backers_count]],0)</f>
        <v>66.333333333333329</v>
      </c>
      <c r="R1780" s="19">
        <f>(((J1780/60)/60)/24)+DATE(1970,1,1)</f>
        <v>42045.86336805555</v>
      </c>
      <c r="S1780" s="19">
        <f>(((I1780/60)/60)/24)+DATE(1970,1,1)</f>
        <v>42090.821701388893</v>
      </c>
    </row>
    <row r="1781" spans="1:19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1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8294</v>
      </c>
      <c r="O1781" t="s">
        <v>8295</v>
      </c>
      <c r="P1781" s="12">
        <f>ROUND(Table1[[#This Row],[pledged]]/Table1[[#This Row],[goal]],2)</f>
        <v>0.36</v>
      </c>
      <c r="Q1781" s="14">
        <f>IFERROR(Table1[[#This Row],[pledged]]/Table1[[#This Row],[backers_count]],0)</f>
        <v>104.89473684210526</v>
      </c>
      <c r="R1781" s="19">
        <f>(((J1781/60)/60)/24)+DATE(1970,1,1)</f>
        <v>42585.691898148143</v>
      </c>
      <c r="S1781" s="19">
        <f>(((I1781/60)/60)/24)+DATE(1970,1,1)</f>
        <v>42615.691898148143</v>
      </c>
    </row>
    <row r="1782" spans="1:19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1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8294</v>
      </c>
      <c r="O1782" t="s">
        <v>8295</v>
      </c>
      <c r="P1782" s="12">
        <f>ROUND(Table1[[#This Row],[pledged]]/Table1[[#This Row],[goal]],2)</f>
        <v>0.4</v>
      </c>
      <c r="Q1782" s="14">
        <f>IFERROR(Table1[[#This Row],[pledged]]/Table1[[#This Row],[backers_count]],0)</f>
        <v>78.440789473684205</v>
      </c>
      <c r="R1782" s="19">
        <f>(((J1782/60)/60)/24)+DATE(1970,1,1)</f>
        <v>42493.600810185191</v>
      </c>
      <c r="S1782" s="19">
        <f>(((I1782/60)/60)/24)+DATE(1970,1,1)</f>
        <v>42553.600810185191</v>
      </c>
    </row>
    <row r="1783" spans="1:19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1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8294</v>
      </c>
      <c r="O1783" t="s">
        <v>8295</v>
      </c>
      <c r="P1783" s="12">
        <f>ROUND(Table1[[#This Row],[pledged]]/Table1[[#This Row],[goal]],2)</f>
        <v>0.26</v>
      </c>
      <c r="Q1783" s="14">
        <f>IFERROR(Table1[[#This Row],[pledged]]/Table1[[#This Row],[backers_count]],0)</f>
        <v>59.041666666666664</v>
      </c>
      <c r="R1783" s="19">
        <f>(((J1783/60)/60)/24)+DATE(1970,1,1)</f>
        <v>42597.617418981477</v>
      </c>
      <c r="S1783" s="19">
        <f>(((I1783/60)/60)/24)+DATE(1970,1,1)</f>
        <v>42628.617418981477</v>
      </c>
    </row>
    <row r="1784" spans="1:19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1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8294</v>
      </c>
      <c r="O1784" t="s">
        <v>8295</v>
      </c>
      <c r="P1784" s="12">
        <f>ROUND(Table1[[#This Row],[pledged]]/Table1[[#This Row],[goal]],2)</f>
        <v>0.15</v>
      </c>
      <c r="Q1784" s="14">
        <f>IFERROR(Table1[[#This Row],[pledged]]/Table1[[#This Row],[backers_count]],0)</f>
        <v>71.34210526315789</v>
      </c>
      <c r="R1784" s="19">
        <f>(((J1784/60)/60)/24)+DATE(1970,1,1)</f>
        <v>42388.575104166666</v>
      </c>
      <c r="S1784" s="19">
        <f>(((I1784/60)/60)/24)+DATE(1970,1,1)</f>
        <v>42421.575104166666</v>
      </c>
    </row>
    <row r="1785" spans="1:19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1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8294</v>
      </c>
      <c r="O1785" t="s">
        <v>8295</v>
      </c>
      <c r="P1785" s="12">
        <f>ROUND(Table1[[#This Row],[pledged]]/Table1[[#This Row],[goal]],2)</f>
        <v>0.24</v>
      </c>
      <c r="Q1785" s="14">
        <f>IFERROR(Table1[[#This Row],[pledged]]/Table1[[#This Row],[backers_count]],0)</f>
        <v>51.227027027027027</v>
      </c>
      <c r="R1785" s="19">
        <f>(((J1785/60)/60)/24)+DATE(1970,1,1)</f>
        <v>42115.949976851851</v>
      </c>
      <c r="S1785" s="19">
        <f>(((I1785/60)/60)/24)+DATE(1970,1,1)</f>
        <v>42145.949976851851</v>
      </c>
    </row>
    <row r="1786" spans="1:19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1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8294</v>
      </c>
      <c r="O1786" t="s">
        <v>8295</v>
      </c>
      <c r="P1786" s="12">
        <f>ROUND(Table1[[#This Row],[pledged]]/Table1[[#This Row],[goal]],2)</f>
        <v>0.4</v>
      </c>
      <c r="Q1786" s="14">
        <f>IFERROR(Table1[[#This Row],[pledged]]/Table1[[#This Row],[backers_count]],0)</f>
        <v>60.242424242424242</v>
      </c>
      <c r="R1786" s="19">
        <f>(((J1786/60)/60)/24)+DATE(1970,1,1)</f>
        <v>42003.655555555553</v>
      </c>
      <c r="S1786" s="19">
        <f>(((I1786/60)/60)/24)+DATE(1970,1,1)</f>
        <v>42035.142361111109</v>
      </c>
    </row>
    <row r="1787" spans="1:19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1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8294</v>
      </c>
      <c r="O1787" t="s">
        <v>8295</v>
      </c>
      <c r="P1787" s="12">
        <f>ROUND(Table1[[#This Row],[pledged]]/Table1[[#This Row],[goal]],2)</f>
        <v>0.2</v>
      </c>
      <c r="Q1787" s="14">
        <f>IFERROR(Table1[[#This Row],[pledged]]/Table1[[#This Row],[backers_count]],0)</f>
        <v>44.935185185185183</v>
      </c>
      <c r="R1787" s="19">
        <f>(((J1787/60)/60)/24)+DATE(1970,1,1)</f>
        <v>41897.134895833333</v>
      </c>
      <c r="S1787" s="19">
        <f>(((I1787/60)/60)/24)+DATE(1970,1,1)</f>
        <v>41928</v>
      </c>
    </row>
    <row r="1788" spans="1:19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1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8294</v>
      </c>
      <c r="O1788" t="s">
        <v>8295</v>
      </c>
      <c r="P1788" s="12">
        <f>ROUND(Table1[[#This Row],[pledged]]/Table1[[#This Row],[goal]],2)</f>
        <v>0.48</v>
      </c>
      <c r="Q1788" s="14">
        <f>IFERROR(Table1[[#This Row],[pledged]]/Table1[[#This Row],[backers_count]],0)</f>
        <v>31.206896551724139</v>
      </c>
      <c r="R1788" s="19">
        <f>(((J1788/60)/60)/24)+DATE(1970,1,1)</f>
        <v>41958.550659722227</v>
      </c>
      <c r="S1788" s="19">
        <f>(((I1788/60)/60)/24)+DATE(1970,1,1)</f>
        <v>41988.550659722227</v>
      </c>
    </row>
    <row r="1789" spans="1:19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1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8294</v>
      </c>
      <c r="O1789" t="s">
        <v>8295</v>
      </c>
      <c r="P1789" s="12">
        <f>ROUND(Table1[[#This Row],[pledged]]/Table1[[#This Row],[goal]],2)</f>
        <v>0.15</v>
      </c>
      <c r="Q1789" s="14">
        <f>IFERROR(Table1[[#This Row],[pledged]]/Table1[[#This Row],[backers_count]],0)</f>
        <v>63.875</v>
      </c>
      <c r="R1789" s="19">
        <f>(((J1789/60)/60)/24)+DATE(1970,1,1)</f>
        <v>42068.65552083333</v>
      </c>
      <c r="S1789" s="19">
        <f>(((I1789/60)/60)/24)+DATE(1970,1,1)</f>
        <v>42098.613854166666</v>
      </c>
    </row>
    <row r="1790" spans="1:19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1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8294</v>
      </c>
      <c r="O1790" t="s">
        <v>8295</v>
      </c>
      <c r="P1790" s="12">
        <f>ROUND(Table1[[#This Row],[pledged]]/Table1[[#This Row],[goal]],2)</f>
        <v>0.01</v>
      </c>
      <c r="Q1790" s="14">
        <f>IFERROR(Table1[[#This Row],[pledged]]/Table1[[#This Row],[backers_count]],0)</f>
        <v>19</v>
      </c>
      <c r="R1790" s="19">
        <f>(((J1790/60)/60)/24)+DATE(1970,1,1)</f>
        <v>41913.94840277778</v>
      </c>
      <c r="S1790" s="19">
        <f>(((I1790/60)/60)/24)+DATE(1970,1,1)</f>
        <v>41943.94840277778</v>
      </c>
    </row>
    <row r="1791" spans="1:19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1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8294</v>
      </c>
      <c r="O1791" t="s">
        <v>8295</v>
      </c>
      <c r="P1791" s="12">
        <f>ROUND(Table1[[#This Row],[pledged]]/Table1[[#This Row],[goal]],2)</f>
        <v>0.01</v>
      </c>
      <c r="Q1791" s="14">
        <f>IFERROR(Table1[[#This Row],[pledged]]/Table1[[#This Row],[backers_count]],0)</f>
        <v>10</v>
      </c>
      <c r="R1791" s="19">
        <f>(((J1791/60)/60)/24)+DATE(1970,1,1)</f>
        <v>41956.250034722223</v>
      </c>
      <c r="S1791" s="19">
        <f>(((I1791/60)/60)/24)+DATE(1970,1,1)</f>
        <v>42016.250034722223</v>
      </c>
    </row>
    <row r="1792" spans="1:19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1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8294</v>
      </c>
      <c r="O1792" t="s">
        <v>8295</v>
      </c>
      <c r="P1792" s="12">
        <f>ROUND(Table1[[#This Row],[pledged]]/Table1[[#This Row],[goal]],2)</f>
        <v>0.05</v>
      </c>
      <c r="Q1792" s="14">
        <f>IFERROR(Table1[[#This Row],[pledged]]/Table1[[#This Row],[backers_count]],0)</f>
        <v>109.06666666666666</v>
      </c>
      <c r="R1792" s="19">
        <f>(((J1792/60)/60)/24)+DATE(1970,1,1)</f>
        <v>42010.674513888895</v>
      </c>
      <c r="S1792" s="19">
        <f>(((I1792/60)/60)/24)+DATE(1970,1,1)</f>
        <v>42040.674513888895</v>
      </c>
    </row>
    <row r="1793" spans="1:19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1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8294</v>
      </c>
      <c r="O1793" t="s">
        <v>8295</v>
      </c>
      <c r="P1793" s="12">
        <f>ROUND(Table1[[#This Row],[pledged]]/Table1[[#This Row],[goal]],2)</f>
        <v>0.04</v>
      </c>
      <c r="Q1793" s="14">
        <f>IFERROR(Table1[[#This Row],[pledged]]/Table1[[#This Row],[backers_count]],0)</f>
        <v>26.75</v>
      </c>
      <c r="R1793" s="19">
        <f>(((J1793/60)/60)/24)+DATE(1970,1,1)</f>
        <v>41973.740335648152</v>
      </c>
      <c r="S1793" s="19">
        <f>(((I1793/60)/60)/24)+DATE(1970,1,1)</f>
        <v>42033.740335648152</v>
      </c>
    </row>
    <row r="1794" spans="1:19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1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8294</v>
      </c>
      <c r="O1794" t="s">
        <v>8295</v>
      </c>
      <c r="P1794" s="12">
        <f>ROUND(Table1[[#This Row],[pledged]]/Table1[[#This Row],[goal]],2)</f>
        <v>0.61</v>
      </c>
      <c r="Q1794" s="14">
        <f>IFERROR(Table1[[#This Row],[pledged]]/Table1[[#This Row],[backers_count]],0)</f>
        <v>109.93525179856115</v>
      </c>
      <c r="R1794" s="19">
        <f>(((J1794/60)/60)/24)+DATE(1970,1,1)</f>
        <v>42189.031041666662</v>
      </c>
      <c r="S1794" s="19">
        <f>(((I1794/60)/60)/24)+DATE(1970,1,1)</f>
        <v>42226.290972222225</v>
      </c>
    </row>
    <row r="1795" spans="1:19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1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8294</v>
      </c>
      <c r="O1795" t="s">
        <v>8295</v>
      </c>
      <c r="P1795" s="12">
        <f>ROUND(Table1[[#This Row],[pledged]]/Table1[[#This Row],[goal]],2)</f>
        <v>0.01</v>
      </c>
      <c r="Q1795" s="14">
        <f>IFERROR(Table1[[#This Row],[pledged]]/Table1[[#This Row],[backers_count]],0)</f>
        <v>20</v>
      </c>
      <c r="R1795" s="19">
        <f>(((J1795/60)/60)/24)+DATE(1970,1,1)</f>
        <v>41940.89166666667</v>
      </c>
      <c r="S1795" s="19">
        <f>(((I1795/60)/60)/24)+DATE(1970,1,1)</f>
        <v>41970.933333333334</v>
      </c>
    </row>
    <row r="1796" spans="1:19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1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8294</v>
      </c>
      <c r="O1796" t="s">
        <v>8295</v>
      </c>
      <c r="P1796" s="12">
        <f>ROUND(Table1[[#This Row],[pledged]]/Table1[[#This Row],[goal]],2)</f>
        <v>0.11</v>
      </c>
      <c r="Q1796" s="14">
        <f>IFERROR(Table1[[#This Row],[pledged]]/Table1[[#This Row],[backers_count]],0)</f>
        <v>55.388888888888886</v>
      </c>
      <c r="R1796" s="19">
        <f>(((J1796/60)/60)/24)+DATE(1970,1,1)</f>
        <v>42011.551180555558</v>
      </c>
      <c r="S1796" s="19">
        <f>(((I1796/60)/60)/24)+DATE(1970,1,1)</f>
        <v>42046.551180555558</v>
      </c>
    </row>
    <row r="1797" spans="1:19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1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8294</v>
      </c>
      <c r="O1797" t="s">
        <v>8295</v>
      </c>
      <c r="P1797" s="12">
        <f>ROUND(Table1[[#This Row],[pledged]]/Table1[[#This Row],[goal]],2)</f>
        <v>0.39</v>
      </c>
      <c r="Q1797" s="14">
        <f>IFERROR(Table1[[#This Row],[pledged]]/Table1[[#This Row],[backers_count]],0)</f>
        <v>133.90123456790124</v>
      </c>
      <c r="R1797" s="19">
        <f>(((J1797/60)/60)/24)+DATE(1970,1,1)</f>
        <v>42628.288668981477</v>
      </c>
      <c r="S1797" s="19">
        <f>(((I1797/60)/60)/24)+DATE(1970,1,1)</f>
        <v>42657.666666666672</v>
      </c>
    </row>
    <row r="1798" spans="1:19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1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8294</v>
      </c>
      <c r="O1798" t="s">
        <v>8295</v>
      </c>
      <c r="P1798" s="12">
        <f>ROUND(Table1[[#This Row],[pledged]]/Table1[[#This Row],[goal]],2)</f>
        <v>0.22</v>
      </c>
      <c r="Q1798" s="14">
        <f>IFERROR(Table1[[#This Row],[pledged]]/Table1[[#This Row],[backers_count]],0)</f>
        <v>48.720930232558139</v>
      </c>
      <c r="R1798" s="19">
        <f>(((J1798/60)/60)/24)+DATE(1970,1,1)</f>
        <v>42515.439421296294</v>
      </c>
      <c r="S1798" s="19">
        <f>(((I1798/60)/60)/24)+DATE(1970,1,1)</f>
        <v>42575.439421296294</v>
      </c>
    </row>
    <row r="1799" spans="1:19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1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8294</v>
      </c>
      <c r="O1799" t="s">
        <v>8295</v>
      </c>
      <c r="P1799" s="12">
        <f>ROUND(Table1[[#This Row],[pledged]]/Table1[[#This Row],[goal]],2)</f>
        <v>0.68</v>
      </c>
      <c r="Q1799" s="14">
        <f>IFERROR(Table1[[#This Row],[pledged]]/Table1[[#This Row],[backers_count]],0)</f>
        <v>48.25</v>
      </c>
      <c r="R1799" s="19">
        <f>(((J1799/60)/60)/24)+DATE(1970,1,1)</f>
        <v>42689.56931712963</v>
      </c>
      <c r="S1799" s="19">
        <f>(((I1799/60)/60)/24)+DATE(1970,1,1)</f>
        <v>42719.56931712963</v>
      </c>
    </row>
    <row r="1800" spans="1:19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1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8294</v>
      </c>
      <c r="O1800" t="s">
        <v>8295</v>
      </c>
      <c r="P1800" s="12">
        <f>ROUND(Table1[[#This Row],[pledged]]/Table1[[#This Row],[goal]],2)</f>
        <v>0.14000000000000001</v>
      </c>
      <c r="Q1800" s="14">
        <f>IFERROR(Table1[[#This Row],[pledged]]/Table1[[#This Row],[backers_count]],0)</f>
        <v>58.972972972972975</v>
      </c>
      <c r="R1800" s="19">
        <f>(((J1800/60)/60)/24)+DATE(1970,1,1)</f>
        <v>42344.32677083333</v>
      </c>
      <c r="S1800" s="19">
        <f>(((I1800/60)/60)/24)+DATE(1970,1,1)</f>
        <v>42404.32677083333</v>
      </c>
    </row>
    <row r="1801" spans="1:19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1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8294</v>
      </c>
      <c r="O1801" t="s">
        <v>8295</v>
      </c>
      <c r="P1801" s="12">
        <f>ROUND(Table1[[#This Row],[pledged]]/Table1[[#This Row],[goal]],2)</f>
        <v>0.02</v>
      </c>
      <c r="Q1801" s="14">
        <f>IFERROR(Table1[[#This Row],[pledged]]/Table1[[#This Row],[backers_count]],0)</f>
        <v>11.638333333333334</v>
      </c>
      <c r="R1801" s="19">
        <f>(((J1801/60)/60)/24)+DATE(1970,1,1)</f>
        <v>41934.842685185184</v>
      </c>
      <c r="S1801" s="19">
        <f>(((I1801/60)/60)/24)+DATE(1970,1,1)</f>
        <v>41954.884351851855</v>
      </c>
    </row>
    <row r="1802" spans="1:19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1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8294</v>
      </c>
      <c r="O1802" t="s">
        <v>8295</v>
      </c>
      <c r="P1802" s="12">
        <f>ROUND(Table1[[#This Row],[pledged]]/Table1[[#This Row],[goal]],2)</f>
        <v>0.2</v>
      </c>
      <c r="Q1802" s="14">
        <f>IFERROR(Table1[[#This Row],[pledged]]/Table1[[#This Row],[backers_count]],0)</f>
        <v>83.716814159292042</v>
      </c>
      <c r="R1802" s="19">
        <f>(((J1802/60)/60)/24)+DATE(1970,1,1)</f>
        <v>42623.606134259258</v>
      </c>
      <c r="S1802" s="19">
        <f>(((I1802/60)/60)/24)+DATE(1970,1,1)</f>
        <v>42653.606134259258</v>
      </c>
    </row>
    <row r="1803" spans="1:19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1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8294</v>
      </c>
      <c r="O1803" t="s">
        <v>8295</v>
      </c>
      <c r="P1803" s="12">
        <f>ROUND(Table1[[#This Row],[pledged]]/Table1[[#This Row],[goal]],2)</f>
        <v>0.14000000000000001</v>
      </c>
      <c r="Q1803" s="14">
        <f>IFERROR(Table1[[#This Row],[pledged]]/Table1[[#This Row],[backers_count]],0)</f>
        <v>63.648648648648646</v>
      </c>
      <c r="R1803" s="19">
        <f>(((J1803/60)/60)/24)+DATE(1970,1,1)</f>
        <v>42321.660509259258</v>
      </c>
      <c r="S1803" s="19">
        <f>(((I1803/60)/60)/24)+DATE(1970,1,1)</f>
        <v>42353.506944444445</v>
      </c>
    </row>
    <row r="1804" spans="1:19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1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8294</v>
      </c>
      <c r="O1804" t="s">
        <v>8295</v>
      </c>
      <c r="P1804" s="12">
        <f>ROUND(Table1[[#This Row],[pledged]]/Table1[[#This Row],[goal]],2)</f>
        <v>0.48</v>
      </c>
      <c r="Q1804" s="14">
        <f>IFERROR(Table1[[#This Row],[pledged]]/Table1[[#This Row],[backers_count]],0)</f>
        <v>94.277777777777771</v>
      </c>
      <c r="R1804" s="19">
        <f>(((J1804/60)/60)/24)+DATE(1970,1,1)</f>
        <v>42159.47256944445</v>
      </c>
      <c r="S1804" s="19">
        <f>(((I1804/60)/60)/24)+DATE(1970,1,1)</f>
        <v>42182.915972222225</v>
      </c>
    </row>
    <row r="1805" spans="1:19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1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8294</v>
      </c>
      <c r="O1805" t="s">
        <v>8295</v>
      </c>
      <c r="P1805" s="12">
        <f>ROUND(Table1[[#This Row],[pledged]]/Table1[[#This Row],[goal]],2)</f>
        <v>0.31</v>
      </c>
      <c r="Q1805" s="14">
        <f>IFERROR(Table1[[#This Row],[pledged]]/Table1[[#This Row],[backers_count]],0)</f>
        <v>71.86666666666666</v>
      </c>
      <c r="R1805" s="19">
        <f>(((J1805/60)/60)/24)+DATE(1970,1,1)</f>
        <v>42018.071550925932</v>
      </c>
      <c r="S1805" s="19">
        <f>(((I1805/60)/60)/24)+DATE(1970,1,1)</f>
        <v>42049.071550925932</v>
      </c>
    </row>
    <row r="1806" spans="1:19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1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8294</v>
      </c>
      <c r="O1806" t="s">
        <v>8295</v>
      </c>
      <c r="P1806" s="12">
        <f>ROUND(Table1[[#This Row],[pledged]]/Table1[[#This Row],[goal]],2)</f>
        <v>0.35</v>
      </c>
      <c r="Q1806" s="14">
        <f>IFERROR(Table1[[#This Row],[pledged]]/Table1[[#This Row],[backers_count]],0)</f>
        <v>104.84615384615384</v>
      </c>
      <c r="R1806" s="19">
        <f>(((J1806/60)/60)/24)+DATE(1970,1,1)</f>
        <v>42282.678287037037</v>
      </c>
      <c r="S1806" s="19">
        <f>(((I1806/60)/60)/24)+DATE(1970,1,1)</f>
        <v>42322.719953703709</v>
      </c>
    </row>
    <row r="1807" spans="1:19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1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8294</v>
      </c>
      <c r="O1807" t="s">
        <v>8295</v>
      </c>
      <c r="P1807" s="12">
        <f>ROUND(Table1[[#This Row],[pledged]]/Table1[[#This Row],[goal]],2)</f>
        <v>0.36</v>
      </c>
      <c r="Q1807" s="14">
        <f>IFERROR(Table1[[#This Row],[pledged]]/Table1[[#This Row],[backers_count]],0)</f>
        <v>67.139344262295083</v>
      </c>
      <c r="R1807" s="19">
        <f>(((J1807/60)/60)/24)+DATE(1970,1,1)</f>
        <v>42247.803912037038</v>
      </c>
      <c r="S1807" s="19">
        <f>(((I1807/60)/60)/24)+DATE(1970,1,1)</f>
        <v>42279.75</v>
      </c>
    </row>
    <row r="1808" spans="1:19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1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8294</v>
      </c>
      <c r="O1808" t="s">
        <v>8295</v>
      </c>
      <c r="P1808" s="12">
        <f>ROUND(Table1[[#This Row],[pledged]]/Table1[[#This Row],[goal]],2)</f>
        <v>0.03</v>
      </c>
      <c r="Q1808" s="14">
        <f>IFERROR(Table1[[#This Row],[pledged]]/Table1[[#This Row],[backers_count]],0)</f>
        <v>73.875</v>
      </c>
      <c r="R1808" s="19">
        <f>(((J1808/60)/60)/24)+DATE(1970,1,1)</f>
        <v>41877.638298611113</v>
      </c>
      <c r="S1808" s="19">
        <f>(((I1808/60)/60)/24)+DATE(1970,1,1)</f>
        <v>41912.638298611113</v>
      </c>
    </row>
    <row r="1809" spans="1:19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1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8294</v>
      </c>
      <c r="O1809" t="s">
        <v>8295</v>
      </c>
      <c r="P1809" s="12">
        <f>ROUND(Table1[[#This Row],[pledged]]/Table1[[#This Row],[goal]],2)</f>
        <v>0.11</v>
      </c>
      <c r="Q1809" s="14">
        <f>IFERROR(Table1[[#This Row],[pledged]]/Table1[[#This Row],[backers_count]],0)</f>
        <v>69.125</v>
      </c>
      <c r="R1809" s="19">
        <f>(((J1809/60)/60)/24)+DATE(1970,1,1)</f>
        <v>41880.068437499998</v>
      </c>
      <c r="S1809" s="19">
        <f>(((I1809/60)/60)/24)+DATE(1970,1,1)</f>
        <v>41910.068437499998</v>
      </c>
    </row>
    <row r="1810" spans="1:19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1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8294</v>
      </c>
      <c r="O1810" t="s">
        <v>8295</v>
      </c>
      <c r="P1810" s="12">
        <f>ROUND(Table1[[#This Row],[pledged]]/Table1[[#This Row],[goal]],2)</f>
        <v>0.41</v>
      </c>
      <c r="Q1810" s="14">
        <f>IFERROR(Table1[[#This Row],[pledged]]/Table1[[#This Row],[backers_count]],0)</f>
        <v>120.77083333333333</v>
      </c>
      <c r="R1810" s="19">
        <f>(((J1810/60)/60)/24)+DATE(1970,1,1)</f>
        <v>42742.680902777778</v>
      </c>
      <c r="S1810" s="19">
        <f>(((I1810/60)/60)/24)+DATE(1970,1,1)</f>
        <v>42777.680902777778</v>
      </c>
    </row>
    <row r="1811" spans="1:19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1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8294</v>
      </c>
      <c r="O1811" t="s">
        <v>8295</v>
      </c>
      <c r="P1811" s="12">
        <f>ROUND(Table1[[#This Row],[pledged]]/Table1[[#This Row],[goal]],2)</f>
        <v>0.11</v>
      </c>
      <c r="Q1811" s="14">
        <f>IFERROR(Table1[[#This Row],[pledged]]/Table1[[#This Row],[backers_count]],0)</f>
        <v>42.222222222222221</v>
      </c>
      <c r="R1811" s="19">
        <f>(((J1811/60)/60)/24)+DATE(1970,1,1)</f>
        <v>42029.907858796301</v>
      </c>
      <c r="S1811" s="19">
        <f>(((I1811/60)/60)/24)+DATE(1970,1,1)</f>
        <v>42064.907858796301</v>
      </c>
    </row>
    <row r="1812" spans="1:19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1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8294</v>
      </c>
      <c r="O1812" t="s">
        <v>8295</v>
      </c>
      <c r="P1812" s="12">
        <f>ROUND(Table1[[#This Row],[pledged]]/Table1[[#This Row],[goal]],2)</f>
        <v>0.03</v>
      </c>
      <c r="Q1812" s="14">
        <f>IFERROR(Table1[[#This Row],[pledged]]/Table1[[#This Row],[backers_count]],0)</f>
        <v>7.5</v>
      </c>
      <c r="R1812" s="19">
        <f>(((J1812/60)/60)/24)+DATE(1970,1,1)</f>
        <v>41860.91002314815</v>
      </c>
      <c r="S1812" s="19">
        <f>(((I1812/60)/60)/24)+DATE(1970,1,1)</f>
        <v>41872.91002314815</v>
      </c>
    </row>
    <row r="1813" spans="1:19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1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8294</v>
      </c>
      <c r="O1813" t="s">
        <v>8295</v>
      </c>
      <c r="P1813" s="12">
        <f>ROUND(Table1[[#This Row],[pledged]]/Table1[[#This Row],[goal]],2)</f>
        <v>0</v>
      </c>
      <c r="Q1813" s="14">
        <f>IFERROR(Table1[[#This Row],[pledged]]/Table1[[#This Row],[backers_count]],0)</f>
        <v>1.5384615384615385</v>
      </c>
      <c r="R1813" s="19">
        <f>(((J1813/60)/60)/24)+DATE(1970,1,1)</f>
        <v>41876.433680555558</v>
      </c>
      <c r="S1813" s="19">
        <f>(((I1813/60)/60)/24)+DATE(1970,1,1)</f>
        <v>41936.166666666664</v>
      </c>
    </row>
    <row r="1814" spans="1:19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8294</v>
      </c>
      <c r="O1814" t="s">
        <v>8295</v>
      </c>
      <c r="P1814" s="12">
        <f>ROUND(Table1[[#This Row],[pledged]]/Table1[[#This Row],[goal]],2)</f>
        <v>0.13</v>
      </c>
      <c r="Q1814" s="14">
        <f>IFERROR(Table1[[#This Row],[pledged]]/Table1[[#This Row],[backers_count]],0)</f>
        <v>37.608695652173914</v>
      </c>
      <c r="R1814" s="19">
        <f>(((J1814/60)/60)/24)+DATE(1970,1,1)</f>
        <v>42524.318703703699</v>
      </c>
      <c r="S1814" s="19">
        <f>(((I1814/60)/60)/24)+DATE(1970,1,1)</f>
        <v>42554.318703703699</v>
      </c>
    </row>
    <row r="1815" spans="1:19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1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8294</v>
      </c>
      <c r="O1815" t="s">
        <v>8295</v>
      </c>
      <c r="P1815" s="12">
        <f>ROUND(Table1[[#This Row],[pledged]]/Table1[[#This Row],[goal]],2)</f>
        <v>0</v>
      </c>
      <c r="Q1815" s="14">
        <f>IFERROR(Table1[[#This Row],[pledged]]/Table1[[#This Row],[backers_count]],0)</f>
        <v>0</v>
      </c>
      <c r="R1815" s="19">
        <f>(((J1815/60)/60)/24)+DATE(1970,1,1)</f>
        <v>41829.889027777775</v>
      </c>
      <c r="S1815" s="19">
        <f>(((I1815/60)/60)/24)+DATE(1970,1,1)</f>
        <v>41859.889027777775</v>
      </c>
    </row>
    <row r="1816" spans="1:19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1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8294</v>
      </c>
      <c r="O1816" t="s">
        <v>8295</v>
      </c>
      <c r="P1816" s="12">
        <f>ROUND(Table1[[#This Row],[pledged]]/Table1[[#This Row],[goal]],2)</f>
        <v>0.49</v>
      </c>
      <c r="Q1816" s="14">
        <f>IFERROR(Table1[[#This Row],[pledged]]/Table1[[#This Row],[backers_count]],0)</f>
        <v>42.157142857142858</v>
      </c>
      <c r="R1816" s="19">
        <f>(((J1816/60)/60)/24)+DATE(1970,1,1)</f>
        <v>42033.314074074078</v>
      </c>
      <c r="S1816" s="19">
        <f>(((I1816/60)/60)/24)+DATE(1970,1,1)</f>
        <v>42063.314074074078</v>
      </c>
    </row>
    <row r="1817" spans="1:19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1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8294</v>
      </c>
      <c r="O1817" t="s">
        <v>8295</v>
      </c>
      <c r="P1817" s="12">
        <f>ROUND(Table1[[#This Row],[pledged]]/Table1[[#This Row],[goal]],2)</f>
        <v>0</v>
      </c>
      <c r="Q1817" s="14">
        <f>IFERROR(Table1[[#This Row],[pledged]]/Table1[[#This Row],[backers_count]],0)</f>
        <v>0</v>
      </c>
      <c r="R1817" s="19">
        <f>(((J1817/60)/60)/24)+DATE(1970,1,1)</f>
        <v>42172.906678240746</v>
      </c>
      <c r="S1817" s="19">
        <f>(((I1817/60)/60)/24)+DATE(1970,1,1)</f>
        <v>42186.906678240746</v>
      </c>
    </row>
    <row r="1818" spans="1:19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1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8294</v>
      </c>
      <c r="O1818" t="s">
        <v>8295</v>
      </c>
      <c r="P1818" s="12">
        <f>ROUND(Table1[[#This Row],[pledged]]/Table1[[#This Row],[goal]],2)</f>
        <v>0.02</v>
      </c>
      <c r="Q1818" s="14">
        <f>IFERROR(Table1[[#This Row],[pledged]]/Table1[[#This Row],[backers_count]],0)</f>
        <v>84.833333333333329</v>
      </c>
      <c r="R1818" s="19">
        <f>(((J1818/60)/60)/24)+DATE(1970,1,1)</f>
        <v>42548.876192129625</v>
      </c>
      <c r="S1818" s="19">
        <f>(((I1818/60)/60)/24)+DATE(1970,1,1)</f>
        <v>42576.791666666672</v>
      </c>
    </row>
    <row r="1819" spans="1:19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1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8294</v>
      </c>
      <c r="O1819" t="s">
        <v>8295</v>
      </c>
      <c r="P1819" s="12">
        <f>ROUND(Table1[[#This Row],[pledged]]/Table1[[#This Row],[goal]],2)</f>
        <v>0.52</v>
      </c>
      <c r="Q1819" s="14">
        <f>IFERROR(Table1[[#This Row],[pledged]]/Table1[[#This Row],[backers_count]],0)</f>
        <v>94.19</v>
      </c>
      <c r="R1819" s="19">
        <f>(((J1819/60)/60)/24)+DATE(1970,1,1)</f>
        <v>42705.662118055552</v>
      </c>
      <c r="S1819" s="19">
        <f>(((I1819/60)/60)/24)+DATE(1970,1,1)</f>
        <v>42765.290972222225</v>
      </c>
    </row>
    <row r="1820" spans="1:19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1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8294</v>
      </c>
      <c r="O1820" t="s">
        <v>8295</v>
      </c>
      <c r="P1820" s="12">
        <f>ROUND(Table1[[#This Row],[pledged]]/Table1[[#This Row],[goal]],2)</f>
        <v>0</v>
      </c>
      <c r="Q1820" s="14">
        <f>IFERROR(Table1[[#This Row],[pledged]]/Table1[[#This Row],[backers_count]],0)</f>
        <v>0</v>
      </c>
      <c r="R1820" s="19">
        <f>(((J1820/60)/60)/24)+DATE(1970,1,1)</f>
        <v>42067.234375</v>
      </c>
      <c r="S1820" s="19">
        <f>(((I1820/60)/60)/24)+DATE(1970,1,1)</f>
        <v>42097.192708333328</v>
      </c>
    </row>
    <row r="1821" spans="1:19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1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8294</v>
      </c>
      <c r="O1821" t="s">
        <v>8295</v>
      </c>
      <c r="P1821" s="12">
        <f>ROUND(Table1[[#This Row],[pledged]]/Table1[[#This Row],[goal]],2)</f>
        <v>0.02</v>
      </c>
      <c r="Q1821" s="14">
        <f>IFERROR(Table1[[#This Row],[pledged]]/Table1[[#This Row],[backers_count]],0)</f>
        <v>6.25</v>
      </c>
      <c r="R1821" s="19">
        <f>(((J1821/60)/60)/24)+DATE(1970,1,1)</f>
        <v>41820.752268518518</v>
      </c>
      <c r="S1821" s="19">
        <f>(((I1821/60)/60)/24)+DATE(1970,1,1)</f>
        <v>41850.752268518518</v>
      </c>
    </row>
    <row r="1822" spans="1:19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1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8294</v>
      </c>
      <c r="O1822" t="s">
        <v>8295</v>
      </c>
      <c r="P1822" s="12">
        <f>ROUND(Table1[[#This Row],[pledged]]/Table1[[#This Row],[goal]],2)</f>
        <v>7.0000000000000007E-2</v>
      </c>
      <c r="Q1822" s="14">
        <f>IFERROR(Table1[[#This Row],[pledged]]/Table1[[#This Row],[backers_count]],0)</f>
        <v>213.375</v>
      </c>
      <c r="R1822" s="19">
        <f>(((J1822/60)/60)/24)+DATE(1970,1,1)</f>
        <v>42065.084375000006</v>
      </c>
      <c r="S1822" s="19">
        <f>(((I1822/60)/60)/24)+DATE(1970,1,1)</f>
        <v>42095.042708333334</v>
      </c>
    </row>
    <row r="1823" spans="1:19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1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8281</v>
      </c>
      <c r="O1823" t="s">
        <v>8282</v>
      </c>
      <c r="P1823" s="12">
        <f>ROUND(Table1[[#This Row],[pledged]]/Table1[[#This Row],[goal]],2)</f>
        <v>1.35</v>
      </c>
      <c r="Q1823" s="14">
        <f>IFERROR(Table1[[#This Row],[pledged]]/Table1[[#This Row],[backers_count]],0)</f>
        <v>59.162280701754383</v>
      </c>
      <c r="R1823" s="19">
        <f>(((J1823/60)/60)/24)+DATE(1970,1,1)</f>
        <v>40926.319062499999</v>
      </c>
      <c r="S1823" s="19">
        <f>(((I1823/60)/60)/24)+DATE(1970,1,1)</f>
        <v>40971.319062499999</v>
      </c>
    </row>
    <row r="1824" spans="1:19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1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8281</v>
      </c>
      <c r="O1824" t="s">
        <v>8282</v>
      </c>
      <c r="P1824" s="12">
        <f>ROUND(Table1[[#This Row],[pledged]]/Table1[[#This Row],[goal]],2)</f>
        <v>1</v>
      </c>
      <c r="Q1824" s="14">
        <f>IFERROR(Table1[[#This Row],[pledged]]/Table1[[#This Row],[backers_count]],0)</f>
        <v>27.272727272727273</v>
      </c>
      <c r="R1824" s="19">
        <f>(((J1824/60)/60)/24)+DATE(1970,1,1)</f>
        <v>41634.797013888885</v>
      </c>
      <c r="S1824" s="19">
        <f>(((I1824/60)/60)/24)+DATE(1970,1,1)</f>
        <v>41670.792361111111</v>
      </c>
    </row>
    <row r="1825" spans="1:19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1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8281</v>
      </c>
      <c r="O1825" t="s">
        <v>8282</v>
      </c>
      <c r="P1825" s="12">
        <f>ROUND(Table1[[#This Row],[pledged]]/Table1[[#This Row],[goal]],2)</f>
        <v>1.1599999999999999</v>
      </c>
      <c r="Q1825" s="14">
        <f>IFERROR(Table1[[#This Row],[pledged]]/Table1[[#This Row],[backers_count]],0)</f>
        <v>24.575757575757574</v>
      </c>
      <c r="R1825" s="19">
        <f>(((J1825/60)/60)/24)+DATE(1970,1,1)</f>
        <v>41176.684907407405</v>
      </c>
      <c r="S1825" s="19">
        <f>(((I1825/60)/60)/24)+DATE(1970,1,1)</f>
        <v>41206.684907407405</v>
      </c>
    </row>
    <row r="1826" spans="1:19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1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8281</v>
      </c>
      <c r="O1826" t="s">
        <v>8282</v>
      </c>
      <c r="P1826" s="12">
        <f>ROUND(Table1[[#This Row],[pledged]]/Table1[[#This Row],[goal]],2)</f>
        <v>1</v>
      </c>
      <c r="Q1826" s="14">
        <f>IFERROR(Table1[[#This Row],[pledged]]/Table1[[#This Row],[backers_count]],0)</f>
        <v>75.05</v>
      </c>
      <c r="R1826" s="19">
        <f>(((J1826/60)/60)/24)+DATE(1970,1,1)</f>
        <v>41626.916284722225</v>
      </c>
      <c r="S1826" s="19">
        <f>(((I1826/60)/60)/24)+DATE(1970,1,1)</f>
        <v>41647.088888888888</v>
      </c>
    </row>
    <row r="1827" spans="1:19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1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8281</v>
      </c>
      <c r="O1827" t="s">
        <v>8282</v>
      </c>
      <c r="P1827" s="12">
        <f>ROUND(Table1[[#This Row],[pledged]]/Table1[[#This Row],[goal]],2)</f>
        <v>1.05</v>
      </c>
      <c r="Q1827" s="14">
        <f>IFERROR(Table1[[#This Row],[pledged]]/Table1[[#This Row],[backers_count]],0)</f>
        <v>42.02</v>
      </c>
      <c r="R1827" s="19">
        <f>(((J1827/60)/60)/24)+DATE(1970,1,1)</f>
        <v>41443.83452546296</v>
      </c>
      <c r="S1827" s="19">
        <f>(((I1827/60)/60)/24)+DATE(1970,1,1)</f>
        <v>41466.83452546296</v>
      </c>
    </row>
    <row r="1828" spans="1:19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1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8281</v>
      </c>
      <c r="O1828" t="s">
        <v>8282</v>
      </c>
      <c r="P1828" s="12">
        <f>ROUND(Table1[[#This Row],[pledged]]/Table1[[#This Row],[goal]],2)</f>
        <v>1.01</v>
      </c>
      <c r="Q1828" s="14">
        <f>IFERROR(Table1[[#This Row],[pledged]]/Table1[[#This Row],[backers_count]],0)</f>
        <v>53.157894736842103</v>
      </c>
      <c r="R1828" s="19">
        <f>(((J1828/60)/60)/24)+DATE(1970,1,1)</f>
        <v>41657.923807870371</v>
      </c>
      <c r="S1828" s="19">
        <f>(((I1828/60)/60)/24)+DATE(1970,1,1)</f>
        <v>41687.923807870371</v>
      </c>
    </row>
    <row r="1829" spans="1:19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1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8281</v>
      </c>
      <c r="O1829" t="s">
        <v>8282</v>
      </c>
      <c r="P1829" s="12">
        <f>ROUND(Table1[[#This Row],[pledged]]/Table1[[#This Row],[goal]],2)</f>
        <v>1.01</v>
      </c>
      <c r="Q1829" s="14">
        <f>IFERROR(Table1[[#This Row],[pledged]]/Table1[[#This Row],[backers_count]],0)</f>
        <v>83.885416666666671</v>
      </c>
      <c r="R1829" s="19">
        <f>(((J1829/60)/60)/24)+DATE(1970,1,1)</f>
        <v>40555.325937499998</v>
      </c>
      <c r="S1829" s="19">
        <f>(((I1829/60)/60)/24)+DATE(1970,1,1)</f>
        <v>40605.325937499998</v>
      </c>
    </row>
    <row r="1830" spans="1:19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1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8281</v>
      </c>
      <c r="O1830" t="s">
        <v>8282</v>
      </c>
      <c r="P1830" s="12">
        <f>ROUND(Table1[[#This Row],[pledged]]/Table1[[#This Row],[goal]],2)</f>
        <v>1</v>
      </c>
      <c r="Q1830" s="14">
        <f>IFERROR(Table1[[#This Row],[pledged]]/Table1[[#This Row],[backers_count]],0)</f>
        <v>417.33333333333331</v>
      </c>
      <c r="R1830" s="19">
        <f>(((J1830/60)/60)/24)+DATE(1970,1,1)</f>
        <v>41736.899652777778</v>
      </c>
      <c r="S1830" s="19">
        <f>(((I1830/60)/60)/24)+DATE(1970,1,1)</f>
        <v>41768.916666666664</v>
      </c>
    </row>
    <row r="1831" spans="1:19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1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8281</v>
      </c>
      <c r="O1831" t="s">
        <v>8282</v>
      </c>
      <c r="P1831" s="12">
        <f>ROUND(Table1[[#This Row],[pledged]]/Table1[[#This Row],[goal]],2)</f>
        <v>1.67</v>
      </c>
      <c r="Q1831" s="14">
        <f>IFERROR(Table1[[#This Row],[pledged]]/Table1[[#This Row],[backers_count]],0)</f>
        <v>75.765151515151516</v>
      </c>
      <c r="R1831" s="19">
        <f>(((J1831/60)/60)/24)+DATE(1970,1,1)</f>
        <v>40516.087627314817</v>
      </c>
      <c r="S1831" s="19">
        <f>(((I1831/60)/60)/24)+DATE(1970,1,1)</f>
        <v>40564.916666666664</v>
      </c>
    </row>
    <row r="1832" spans="1:19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1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8281</v>
      </c>
      <c r="O1832" t="s">
        <v>8282</v>
      </c>
      <c r="P1832" s="12">
        <f>ROUND(Table1[[#This Row],[pledged]]/Table1[[#This Row],[goal]],2)</f>
        <v>1.02</v>
      </c>
      <c r="Q1832" s="14">
        <f>IFERROR(Table1[[#This Row],[pledged]]/Table1[[#This Row],[backers_count]],0)</f>
        <v>67.389380530973455</v>
      </c>
      <c r="R1832" s="19">
        <f>(((J1832/60)/60)/24)+DATE(1970,1,1)</f>
        <v>41664.684108796297</v>
      </c>
      <c r="S1832" s="19">
        <f>(((I1832/60)/60)/24)+DATE(1970,1,1)</f>
        <v>41694.684108796297</v>
      </c>
    </row>
    <row r="1833" spans="1:19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1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8281</v>
      </c>
      <c r="O1833" t="s">
        <v>8282</v>
      </c>
      <c r="P1833" s="12">
        <f>ROUND(Table1[[#This Row],[pledged]]/Table1[[#This Row],[goal]],2)</f>
        <v>1.03</v>
      </c>
      <c r="Q1833" s="14">
        <f>IFERROR(Table1[[#This Row],[pledged]]/Table1[[#This Row],[backers_count]],0)</f>
        <v>73.571428571428569</v>
      </c>
      <c r="R1833" s="19">
        <f>(((J1833/60)/60)/24)+DATE(1970,1,1)</f>
        <v>41026.996099537035</v>
      </c>
      <c r="S1833" s="19">
        <f>(((I1833/60)/60)/24)+DATE(1970,1,1)</f>
        <v>41041.996099537035</v>
      </c>
    </row>
    <row r="1834" spans="1:19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1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8281</v>
      </c>
      <c r="O1834" t="s">
        <v>8282</v>
      </c>
      <c r="P1834" s="12">
        <f>ROUND(Table1[[#This Row],[pledged]]/Table1[[#This Row],[goal]],2)</f>
        <v>1.43</v>
      </c>
      <c r="Q1834" s="14">
        <f>IFERROR(Table1[[#This Row],[pledged]]/Table1[[#This Row],[backers_count]],0)</f>
        <v>25</v>
      </c>
      <c r="R1834" s="19">
        <f>(((J1834/60)/60)/24)+DATE(1970,1,1)</f>
        <v>40576.539664351854</v>
      </c>
      <c r="S1834" s="19">
        <f>(((I1834/60)/60)/24)+DATE(1970,1,1)</f>
        <v>40606.539664351854</v>
      </c>
    </row>
    <row r="1835" spans="1:19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1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8281</v>
      </c>
      <c r="O1835" t="s">
        <v>8282</v>
      </c>
      <c r="P1835" s="12">
        <f>ROUND(Table1[[#This Row],[pledged]]/Table1[[#This Row],[goal]],2)</f>
        <v>2.63</v>
      </c>
      <c r="Q1835" s="14">
        <f>IFERROR(Table1[[#This Row],[pledged]]/Table1[[#This Row],[backers_count]],0)</f>
        <v>42</v>
      </c>
      <c r="R1835" s="19">
        <f>(((J1835/60)/60)/24)+DATE(1970,1,1)</f>
        <v>41303.044016203705</v>
      </c>
      <c r="S1835" s="19">
        <f>(((I1835/60)/60)/24)+DATE(1970,1,1)</f>
        <v>41335.332638888889</v>
      </c>
    </row>
    <row r="1836" spans="1:19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1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8281</v>
      </c>
      <c r="O1836" t="s">
        <v>8282</v>
      </c>
      <c r="P1836" s="12">
        <f>ROUND(Table1[[#This Row],[pledged]]/Table1[[#This Row],[goal]],2)</f>
        <v>1.18</v>
      </c>
      <c r="Q1836" s="14">
        <f>IFERROR(Table1[[#This Row],[pledged]]/Table1[[#This Row],[backers_count]],0)</f>
        <v>131.16666666666666</v>
      </c>
      <c r="R1836" s="19">
        <f>(((J1836/60)/60)/24)+DATE(1970,1,1)</f>
        <v>41988.964062500003</v>
      </c>
      <c r="S1836" s="19">
        <f>(((I1836/60)/60)/24)+DATE(1970,1,1)</f>
        <v>42028.964062500003</v>
      </c>
    </row>
    <row r="1837" spans="1:19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1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8281</v>
      </c>
      <c r="O1837" t="s">
        <v>8282</v>
      </c>
      <c r="P1837" s="12">
        <f>ROUND(Table1[[#This Row],[pledged]]/Table1[[#This Row],[goal]],2)</f>
        <v>1.04</v>
      </c>
      <c r="Q1837" s="14">
        <f>IFERROR(Table1[[#This Row],[pledged]]/Table1[[#This Row],[backers_count]],0)</f>
        <v>47.272727272727273</v>
      </c>
      <c r="R1837" s="19">
        <f>(((J1837/60)/60)/24)+DATE(1970,1,1)</f>
        <v>42430.702210648145</v>
      </c>
      <c r="S1837" s="19">
        <f>(((I1837/60)/60)/24)+DATE(1970,1,1)</f>
        <v>42460.660543981481</v>
      </c>
    </row>
    <row r="1838" spans="1:19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1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8281</v>
      </c>
      <c r="O1838" t="s">
        <v>8282</v>
      </c>
      <c r="P1838" s="12">
        <f>ROUND(Table1[[#This Row],[pledged]]/Table1[[#This Row],[goal]],2)</f>
        <v>2</v>
      </c>
      <c r="Q1838" s="14">
        <f>IFERROR(Table1[[#This Row],[pledged]]/Table1[[#This Row],[backers_count]],0)</f>
        <v>182.12727272727273</v>
      </c>
      <c r="R1838" s="19">
        <f>(((J1838/60)/60)/24)+DATE(1970,1,1)</f>
        <v>41305.809363425928</v>
      </c>
      <c r="S1838" s="19">
        <f>(((I1838/60)/60)/24)+DATE(1970,1,1)</f>
        <v>41322.809363425928</v>
      </c>
    </row>
    <row r="1839" spans="1:19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1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8281</v>
      </c>
      <c r="O1839" t="s">
        <v>8282</v>
      </c>
      <c r="P1839" s="12">
        <f>ROUND(Table1[[#This Row],[pledged]]/Table1[[#This Row],[goal]],2)</f>
        <v>3.07</v>
      </c>
      <c r="Q1839" s="14">
        <f>IFERROR(Table1[[#This Row],[pledged]]/Table1[[#This Row],[backers_count]],0)</f>
        <v>61.366666666666667</v>
      </c>
      <c r="R1839" s="19">
        <f>(((J1839/60)/60)/24)+DATE(1970,1,1)</f>
        <v>40926.047858796301</v>
      </c>
      <c r="S1839" s="19">
        <f>(((I1839/60)/60)/24)+DATE(1970,1,1)</f>
        <v>40986.006192129629</v>
      </c>
    </row>
    <row r="1840" spans="1:19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1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8281</v>
      </c>
      <c r="O1840" t="s">
        <v>8282</v>
      </c>
      <c r="P1840" s="12">
        <f>ROUND(Table1[[#This Row],[pledged]]/Table1[[#This Row],[goal]],2)</f>
        <v>1</v>
      </c>
      <c r="Q1840" s="14">
        <f>IFERROR(Table1[[#This Row],[pledged]]/Table1[[#This Row],[backers_count]],0)</f>
        <v>35.767499999999998</v>
      </c>
      <c r="R1840" s="19">
        <f>(((J1840/60)/60)/24)+DATE(1970,1,1)</f>
        <v>40788.786539351851</v>
      </c>
      <c r="S1840" s="19">
        <f>(((I1840/60)/60)/24)+DATE(1970,1,1)</f>
        <v>40817.125</v>
      </c>
    </row>
    <row r="1841" spans="1:19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1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8281</v>
      </c>
      <c r="O1841" t="s">
        <v>8282</v>
      </c>
      <c r="P1841" s="12">
        <f>ROUND(Table1[[#This Row],[pledged]]/Table1[[#This Row],[goal]],2)</f>
        <v>2.0499999999999998</v>
      </c>
      <c r="Q1841" s="14">
        <f>IFERROR(Table1[[#This Row],[pledged]]/Table1[[#This Row],[backers_count]],0)</f>
        <v>45.62222222222222</v>
      </c>
      <c r="R1841" s="19">
        <f>(((J1841/60)/60)/24)+DATE(1970,1,1)</f>
        <v>42614.722013888888</v>
      </c>
      <c r="S1841" s="19">
        <f>(((I1841/60)/60)/24)+DATE(1970,1,1)</f>
        <v>42644.722013888888</v>
      </c>
    </row>
    <row r="1842" spans="1:19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1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8281</v>
      </c>
      <c r="O1842" t="s">
        <v>8282</v>
      </c>
      <c r="P1842" s="12">
        <f>ROUND(Table1[[#This Row],[pledged]]/Table1[[#This Row],[goal]],2)</f>
        <v>1.0900000000000001</v>
      </c>
      <c r="Q1842" s="14">
        <f>IFERROR(Table1[[#This Row],[pledged]]/Table1[[#This Row],[backers_count]],0)</f>
        <v>75.384615384615387</v>
      </c>
      <c r="R1842" s="19">
        <f>(((J1842/60)/60)/24)+DATE(1970,1,1)</f>
        <v>41382.096180555556</v>
      </c>
      <c r="S1842" s="19">
        <f>(((I1842/60)/60)/24)+DATE(1970,1,1)</f>
        <v>41401.207638888889</v>
      </c>
    </row>
    <row r="1843" spans="1:19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1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8281</v>
      </c>
      <c r="O1843" t="s">
        <v>8282</v>
      </c>
      <c r="P1843" s="12">
        <f>ROUND(Table1[[#This Row],[pledged]]/Table1[[#This Row],[goal]],2)</f>
        <v>1.02</v>
      </c>
      <c r="Q1843" s="14">
        <f>IFERROR(Table1[[#This Row],[pledged]]/Table1[[#This Row],[backers_count]],0)</f>
        <v>50.875</v>
      </c>
      <c r="R1843" s="19">
        <f>(((J1843/60)/60)/24)+DATE(1970,1,1)</f>
        <v>41745.84542824074</v>
      </c>
      <c r="S1843" s="19">
        <f>(((I1843/60)/60)/24)+DATE(1970,1,1)</f>
        <v>41779.207638888889</v>
      </c>
    </row>
    <row r="1844" spans="1:19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1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8281</v>
      </c>
      <c r="O1844" t="s">
        <v>8282</v>
      </c>
      <c r="P1844" s="12">
        <f>ROUND(Table1[[#This Row],[pledged]]/Table1[[#This Row],[goal]],2)</f>
        <v>1.25</v>
      </c>
      <c r="Q1844" s="14">
        <f>IFERROR(Table1[[#This Row],[pledged]]/Table1[[#This Row],[backers_count]],0)</f>
        <v>119.28571428571429</v>
      </c>
      <c r="R1844" s="19">
        <f>(((J1844/60)/60)/24)+DATE(1970,1,1)</f>
        <v>42031.631724537037</v>
      </c>
      <c r="S1844" s="19">
        <f>(((I1844/60)/60)/24)+DATE(1970,1,1)</f>
        <v>42065.249305555553</v>
      </c>
    </row>
    <row r="1845" spans="1:19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1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8281</v>
      </c>
      <c r="O1845" t="s">
        <v>8282</v>
      </c>
      <c r="P1845" s="12">
        <f>ROUND(Table1[[#This Row],[pledged]]/Table1[[#This Row],[goal]],2)</f>
        <v>1.24</v>
      </c>
      <c r="Q1845" s="14">
        <f>IFERROR(Table1[[#This Row],[pledged]]/Table1[[#This Row],[backers_count]],0)</f>
        <v>92.541865671641801</v>
      </c>
      <c r="R1845" s="19">
        <f>(((J1845/60)/60)/24)+DATE(1970,1,1)</f>
        <v>40564.994837962964</v>
      </c>
      <c r="S1845" s="19">
        <f>(((I1845/60)/60)/24)+DATE(1970,1,1)</f>
        <v>40594.994837962964</v>
      </c>
    </row>
    <row r="1846" spans="1:19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1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8281</v>
      </c>
      <c r="O1846" t="s">
        <v>8282</v>
      </c>
      <c r="P1846" s="12">
        <f>ROUND(Table1[[#This Row],[pledged]]/Table1[[#This Row],[goal]],2)</f>
        <v>1.01</v>
      </c>
      <c r="Q1846" s="14">
        <f>IFERROR(Table1[[#This Row],[pledged]]/Table1[[#This Row],[backers_count]],0)</f>
        <v>76.05</v>
      </c>
      <c r="R1846" s="19">
        <f>(((J1846/60)/60)/24)+DATE(1970,1,1)</f>
        <v>40666.973541666666</v>
      </c>
      <c r="S1846" s="19">
        <f>(((I1846/60)/60)/24)+DATE(1970,1,1)</f>
        <v>40705.125</v>
      </c>
    </row>
    <row r="1847" spans="1:19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1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8281</v>
      </c>
      <c r="O1847" t="s">
        <v>8282</v>
      </c>
      <c r="P1847" s="12">
        <f>ROUND(Table1[[#This Row],[pledged]]/Table1[[#This Row],[goal]],2)</f>
        <v>1</v>
      </c>
      <c r="Q1847" s="14">
        <f>IFERROR(Table1[[#This Row],[pledged]]/Table1[[#This Row],[backers_count]],0)</f>
        <v>52.631578947368418</v>
      </c>
      <c r="R1847" s="19">
        <f>(((J1847/60)/60)/24)+DATE(1970,1,1)</f>
        <v>42523.333310185189</v>
      </c>
      <c r="S1847" s="19">
        <f>(((I1847/60)/60)/24)+DATE(1970,1,1)</f>
        <v>42538.204861111109</v>
      </c>
    </row>
    <row r="1848" spans="1:19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1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8281</v>
      </c>
      <c r="O1848" t="s">
        <v>8282</v>
      </c>
      <c r="P1848" s="12">
        <f>ROUND(Table1[[#This Row],[pledged]]/Table1[[#This Row],[goal]],2)</f>
        <v>1.38</v>
      </c>
      <c r="Q1848" s="14">
        <f>IFERROR(Table1[[#This Row],[pledged]]/Table1[[#This Row],[backers_count]],0)</f>
        <v>98.990430622009569</v>
      </c>
      <c r="R1848" s="19">
        <f>(((J1848/60)/60)/24)+DATE(1970,1,1)</f>
        <v>41228.650196759263</v>
      </c>
      <c r="S1848" s="19">
        <f>(((I1848/60)/60)/24)+DATE(1970,1,1)</f>
        <v>41258.650196759263</v>
      </c>
    </row>
    <row r="1849" spans="1:19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1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8281</v>
      </c>
      <c r="O1849" t="s">
        <v>8282</v>
      </c>
      <c r="P1849" s="12">
        <f>ROUND(Table1[[#This Row],[pledged]]/Table1[[#This Row],[goal]],2)</f>
        <v>1.21</v>
      </c>
      <c r="Q1849" s="14">
        <f>IFERROR(Table1[[#This Row],[pledged]]/Table1[[#This Row],[backers_count]],0)</f>
        <v>79.526315789473685</v>
      </c>
      <c r="R1849" s="19">
        <f>(((J1849/60)/60)/24)+DATE(1970,1,1)</f>
        <v>42094.236481481479</v>
      </c>
      <c r="S1849" s="19">
        <f>(((I1849/60)/60)/24)+DATE(1970,1,1)</f>
        <v>42115.236481481479</v>
      </c>
    </row>
    <row r="1850" spans="1:19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1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8281</v>
      </c>
      <c r="O1850" t="s">
        <v>8282</v>
      </c>
      <c r="P1850" s="12">
        <f>ROUND(Table1[[#This Row],[pledged]]/Table1[[#This Row],[goal]],2)</f>
        <v>1.07</v>
      </c>
      <c r="Q1850" s="14">
        <f>IFERROR(Table1[[#This Row],[pledged]]/Table1[[#This Row],[backers_count]],0)</f>
        <v>134.20833333333334</v>
      </c>
      <c r="R1850" s="19">
        <f>(((J1850/60)/60)/24)+DATE(1970,1,1)</f>
        <v>40691.788055555553</v>
      </c>
      <c r="S1850" s="19">
        <f>(((I1850/60)/60)/24)+DATE(1970,1,1)</f>
        <v>40755.290972222225</v>
      </c>
    </row>
    <row r="1851" spans="1:19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1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8281</v>
      </c>
      <c r="O1851" t="s">
        <v>8282</v>
      </c>
      <c r="P1851" s="12">
        <f>ROUND(Table1[[#This Row],[pledged]]/Table1[[#This Row],[goal]],2)</f>
        <v>1</v>
      </c>
      <c r="Q1851" s="14">
        <f>IFERROR(Table1[[#This Row],[pledged]]/Table1[[#This Row],[backers_count]],0)</f>
        <v>37.625</v>
      </c>
      <c r="R1851" s="19">
        <f>(((J1851/60)/60)/24)+DATE(1970,1,1)</f>
        <v>41169.845590277779</v>
      </c>
      <c r="S1851" s="19">
        <f>(((I1851/60)/60)/24)+DATE(1970,1,1)</f>
        <v>41199.845590277779</v>
      </c>
    </row>
    <row r="1852" spans="1:19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1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8281</v>
      </c>
      <c r="O1852" t="s">
        <v>8282</v>
      </c>
      <c r="P1852" s="12">
        <f>ROUND(Table1[[#This Row],[pledged]]/Table1[[#This Row],[goal]],2)</f>
        <v>1.02</v>
      </c>
      <c r="Q1852" s="14">
        <f>IFERROR(Table1[[#This Row],[pledged]]/Table1[[#This Row],[backers_count]],0)</f>
        <v>51.044692737430168</v>
      </c>
      <c r="R1852" s="19">
        <f>(((J1852/60)/60)/24)+DATE(1970,1,1)</f>
        <v>41800.959490740745</v>
      </c>
      <c r="S1852" s="19">
        <f>(((I1852/60)/60)/24)+DATE(1970,1,1)</f>
        <v>41830.959490740745</v>
      </c>
    </row>
    <row r="1853" spans="1:19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1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8281</v>
      </c>
      <c r="O1853" t="s">
        <v>8282</v>
      </c>
      <c r="P1853" s="12">
        <f>ROUND(Table1[[#This Row],[pledged]]/Table1[[#This Row],[goal]],2)</f>
        <v>1</v>
      </c>
      <c r="Q1853" s="14">
        <f>IFERROR(Table1[[#This Row],[pledged]]/Table1[[#This Row],[backers_count]],0)</f>
        <v>50.03846153846154</v>
      </c>
      <c r="R1853" s="19">
        <f>(((J1853/60)/60)/24)+DATE(1970,1,1)</f>
        <v>41827.906689814816</v>
      </c>
      <c r="S1853" s="19">
        <f>(((I1853/60)/60)/24)+DATE(1970,1,1)</f>
        <v>41848.041666666664</v>
      </c>
    </row>
    <row r="1854" spans="1:19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1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8281</v>
      </c>
      <c r="O1854" t="s">
        <v>8282</v>
      </c>
      <c r="P1854" s="12">
        <f>ROUND(Table1[[#This Row],[pledged]]/Table1[[#This Row],[goal]],2)</f>
        <v>1.17</v>
      </c>
      <c r="Q1854" s="14">
        <f>IFERROR(Table1[[#This Row],[pledged]]/Table1[[#This Row],[backers_count]],0)</f>
        <v>133.93129770992365</v>
      </c>
      <c r="R1854" s="19">
        <f>(((J1854/60)/60)/24)+DATE(1970,1,1)</f>
        <v>42081.77143518519</v>
      </c>
      <c r="S1854" s="19">
        <f>(((I1854/60)/60)/24)+DATE(1970,1,1)</f>
        <v>42119</v>
      </c>
    </row>
    <row r="1855" spans="1:19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1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8281</v>
      </c>
      <c r="O1855" t="s">
        <v>8282</v>
      </c>
      <c r="P1855" s="12">
        <f>ROUND(Table1[[#This Row],[pledged]]/Table1[[#This Row],[goal]],2)</f>
        <v>1.02</v>
      </c>
      <c r="Q1855" s="14">
        <f>IFERROR(Table1[[#This Row],[pledged]]/Table1[[#This Row],[backers_count]],0)</f>
        <v>58.214285714285715</v>
      </c>
      <c r="R1855" s="19">
        <f>(((J1855/60)/60)/24)+DATE(1970,1,1)</f>
        <v>41177.060381944444</v>
      </c>
      <c r="S1855" s="19">
        <f>(((I1855/60)/60)/24)+DATE(1970,1,1)</f>
        <v>41227.102048611108</v>
      </c>
    </row>
    <row r="1856" spans="1:19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1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8281</v>
      </c>
      <c r="O1856" t="s">
        <v>8282</v>
      </c>
      <c r="P1856" s="12">
        <f>ROUND(Table1[[#This Row],[pledged]]/Table1[[#This Row],[goal]],2)</f>
        <v>1.02</v>
      </c>
      <c r="Q1856" s="14">
        <f>IFERROR(Table1[[#This Row],[pledged]]/Table1[[#This Row],[backers_count]],0)</f>
        <v>88.037643678160919</v>
      </c>
      <c r="R1856" s="19">
        <f>(((J1856/60)/60)/24)+DATE(1970,1,1)</f>
        <v>41388.021261574075</v>
      </c>
      <c r="S1856" s="19">
        <f>(((I1856/60)/60)/24)+DATE(1970,1,1)</f>
        <v>41418.021261574075</v>
      </c>
    </row>
    <row r="1857" spans="1:19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1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8281</v>
      </c>
      <c r="O1857" t="s">
        <v>8282</v>
      </c>
      <c r="P1857" s="12">
        <f>ROUND(Table1[[#This Row],[pledged]]/Table1[[#This Row],[goal]],2)</f>
        <v>1.54</v>
      </c>
      <c r="Q1857" s="14">
        <f>IFERROR(Table1[[#This Row],[pledged]]/Table1[[#This Row],[backers_count]],0)</f>
        <v>70.576753926701571</v>
      </c>
      <c r="R1857" s="19">
        <f>(((J1857/60)/60)/24)+DATE(1970,1,1)</f>
        <v>41600.538657407407</v>
      </c>
      <c r="S1857" s="19">
        <f>(((I1857/60)/60)/24)+DATE(1970,1,1)</f>
        <v>41645.538657407407</v>
      </c>
    </row>
    <row r="1858" spans="1:19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1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8281</v>
      </c>
      <c r="O1858" t="s">
        <v>8282</v>
      </c>
      <c r="P1858" s="12">
        <f>ROUND(Table1[[#This Row],[pledged]]/Table1[[#This Row],[goal]],2)</f>
        <v>1.01</v>
      </c>
      <c r="Q1858" s="14">
        <f>IFERROR(Table1[[#This Row],[pledged]]/Table1[[#This Row],[backers_count]],0)</f>
        <v>53.289473684210527</v>
      </c>
      <c r="R1858" s="19">
        <f>(((J1858/60)/60)/24)+DATE(1970,1,1)</f>
        <v>41817.854999999996</v>
      </c>
      <c r="S1858" s="19">
        <f>(((I1858/60)/60)/24)+DATE(1970,1,1)</f>
        <v>41838.854999999996</v>
      </c>
    </row>
    <row r="1859" spans="1:19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1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8281</v>
      </c>
      <c r="O1859" t="s">
        <v>8282</v>
      </c>
      <c r="P1859" s="12">
        <f>ROUND(Table1[[#This Row],[pledged]]/Table1[[#This Row],[goal]],2)</f>
        <v>1</v>
      </c>
      <c r="Q1859" s="14">
        <f>IFERROR(Table1[[#This Row],[pledged]]/Table1[[#This Row],[backers_count]],0)</f>
        <v>136.36363636363637</v>
      </c>
      <c r="R1859" s="19">
        <f>(((J1859/60)/60)/24)+DATE(1970,1,1)</f>
        <v>41864.76866898148</v>
      </c>
      <c r="S1859" s="19">
        <f>(((I1859/60)/60)/24)+DATE(1970,1,1)</f>
        <v>41894.76866898148</v>
      </c>
    </row>
    <row r="1860" spans="1:19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1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8281</v>
      </c>
      <c r="O1860" t="s">
        <v>8282</v>
      </c>
      <c r="P1860" s="12">
        <f>ROUND(Table1[[#This Row],[pledged]]/Table1[[#This Row],[goal]],2)</f>
        <v>1.0900000000000001</v>
      </c>
      <c r="Q1860" s="14">
        <f>IFERROR(Table1[[#This Row],[pledged]]/Table1[[#This Row],[backers_count]],0)</f>
        <v>40.547315436241611</v>
      </c>
      <c r="R1860" s="19">
        <f>(((J1860/60)/60)/24)+DATE(1970,1,1)</f>
        <v>40833.200474537036</v>
      </c>
      <c r="S1860" s="19">
        <f>(((I1860/60)/60)/24)+DATE(1970,1,1)</f>
        <v>40893.242141203707</v>
      </c>
    </row>
    <row r="1861" spans="1:19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1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8281</v>
      </c>
      <c r="O1861" t="s">
        <v>8282</v>
      </c>
      <c r="P1861" s="12">
        <f>ROUND(Table1[[#This Row],[pledged]]/Table1[[#This Row],[goal]],2)</f>
        <v>1.32</v>
      </c>
      <c r="Q1861" s="14">
        <f>IFERROR(Table1[[#This Row],[pledged]]/Table1[[#This Row],[backers_count]],0)</f>
        <v>70.625</v>
      </c>
      <c r="R1861" s="19">
        <f>(((J1861/60)/60)/24)+DATE(1970,1,1)</f>
        <v>40778.770011574074</v>
      </c>
      <c r="S1861" s="19">
        <f>(((I1861/60)/60)/24)+DATE(1970,1,1)</f>
        <v>40808.770011574074</v>
      </c>
    </row>
    <row r="1862" spans="1:19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1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8281</v>
      </c>
      <c r="O1862" t="s">
        <v>8282</v>
      </c>
      <c r="P1862" s="12">
        <f>ROUND(Table1[[#This Row],[pledged]]/Table1[[#This Row],[goal]],2)</f>
        <v>1.33</v>
      </c>
      <c r="Q1862" s="14">
        <f>IFERROR(Table1[[#This Row],[pledged]]/Table1[[#This Row],[backers_count]],0)</f>
        <v>52.684210526315788</v>
      </c>
      <c r="R1862" s="19">
        <f>(((J1862/60)/60)/24)+DATE(1970,1,1)</f>
        <v>41655.709305555552</v>
      </c>
      <c r="S1862" s="19">
        <f>(((I1862/60)/60)/24)+DATE(1970,1,1)</f>
        <v>41676.709305555552</v>
      </c>
    </row>
    <row r="1863" spans="1:19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1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8289</v>
      </c>
      <c r="O1863" t="s">
        <v>8291</v>
      </c>
      <c r="P1863" s="12">
        <f>ROUND(Table1[[#This Row],[pledged]]/Table1[[#This Row],[goal]],2)</f>
        <v>0</v>
      </c>
      <c r="Q1863" s="14">
        <f>IFERROR(Table1[[#This Row],[pledged]]/Table1[[#This Row],[backers_count]],0)</f>
        <v>0</v>
      </c>
      <c r="R1863" s="19">
        <f>(((J1863/60)/60)/24)+DATE(1970,1,1)</f>
        <v>42000.300243055557</v>
      </c>
      <c r="S1863" s="19">
        <f>(((I1863/60)/60)/24)+DATE(1970,1,1)</f>
        <v>42030.300243055557</v>
      </c>
    </row>
    <row r="1864" spans="1:19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1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8289</v>
      </c>
      <c r="O1864" t="s">
        <v>8291</v>
      </c>
      <c r="P1864" s="12">
        <f>ROUND(Table1[[#This Row],[pledged]]/Table1[[#This Row],[goal]],2)</f>
        <v>0.08</v>
      </c>
      <c r="Q1864" s="14">
        <f>IFERROR(Table1[[#This Row],[pledged]]/Table1[[#This Row],[backers_count]],0)</f>
        <v>90.9375</v>
      </c>
      <c r="R1864" s="19">
        <f>(((J1864/60)/60)/24)+DATE(1970,1,1)</f>
        <v>42755.492754629624</v>
      </c>
      <c r="S1864" s="19">
        <f>(((I1864/60)/60)/24)+DATE(1970,1,1)</f>
        <v>42802.3125</v>
      </c>
    </row>
    <row r="1865" spans="1:19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1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8289</v>
      </c>
      <c r="O1865" t="s">
        <v>8291</v>
      </c>
      <c r="P1865" s="12">
        <f>ROUND(Table1[[#This Row],[pledged]]/Table1[[#This Row],[goal]],2)</f>
        <v>0</v>
      </c>
      <c r="Q1865" s="14">
        <f>IFERROR(Table1[[#This Row],[pledged]]/Table1[[#This Row],[backers_count]],0)</f>
        <v>5</v>
      </c>
      <c r="R1865" s="19">
        <f>(((J1865/60)/60)/24)+DATE(1970,1,1)</f>
        <v>41772.797280092593</v>
      </c>
      <c r="S1865" s="19">
        <f>(((I1865/60)/60)/24)+DATE(1970,1,1)</f>
        <v>41802.797280092593</v>
      </c>
    </row>
    <row r="1866" spans="1:19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1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8289</v>
      </c>
      <c r="O1866" t="s">
        <v>8291</v>
      </c>
      <c r="P1866" s="12">
        <f>ROUND(Table1[[#This Row],[pledged]]/Table1[[#This Row],[goal]],2)</f>
        <v>0.43</v>
      </c>
      <c r="Q1866" s="14">
        <f>IFERROR(Table1[[#This Row],[pledged]]/Table1[[#This Row],[backers_count]],0)</f>
        <v>58.083333333333336</v>
      </c>
      <c r="R1866" s="19">
        <f>(((J1866/60)/60)/24)+DATE(1970,1,1)</f>
        <v>41733.716435185182</v>
      </c>
      <c r="S1866" s="19">
        <f>(((I1866/60)/60)/24)+DATE(1970,1,1)</f>
        <v>41763.716435185182</v>
      </c>
    </row>
    <row r="1867" spans="1:19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1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8289</v>
      </c>
      <c r="O1867" t="s">
        <v>8291</v>
      </c>
      <c r="P1867" s="12">
        <f>ROUND(Table1[[#This Row],[pledged]]/Table1[[#This Row],[goal]],2)</f>
        <v>0</v>
      </c>
      <c r="Q1867" s="14">
        <f>IFERROR(Table1[[#This Row],[pledged]]/Table1[[#This Row],[backers_count]],0)</f>
        <v>2</v>
      </c>
      <c r="R1867" s="19">
        <f>(((J1867/60)/60)/24)+DATE(1970,1,1)</f>
        <v>42645.367442129631</v>
      </c>
      <c r="S1867" s="19">
        <f>(((I1867/60)/60)/24)+DATE(1970,1,1)</f>
        <v>42680.409108796302</v>
      </c>
    </row>
    <row r="1868" spans="1:19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1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8289</v>
      </c>
      <c r="O1868" t="s">
        <v>8291</v>
      </c>
      <c r="P1868" s="12">
        <f>ROUND(Table1[[#This Row],[pledged]]/Table1[[#This Row],[goal]],2)</f>
        <v>0.01</v>
      </c>
      <c r="Q1868" s="14">
        <f>IFERROR(Table1[[#This Row],[pledged]]/Table1[[#This Row],[backers_count]],0)</f>
        <v>62.5</v>
      </c>
      <c r="R1868" s="19">
        <f>(((J1868/60)/60)/24)+DATE(1970,1,1)</f>
        <v>42742.246493055558</v>
      </c>
      <c r="S1868" s="19">
        <f>(((I1868/60)/60)/24)+DATE(1970,1,1)</f>
        <v>42795.166666666672</v>
      </c>
    </row>
    <row r="1869" spans="1:19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1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8289</v>
      </c>
      <c r="O1869" t="s">
        <v>8291</v>
      </c>
      <c r="P1869" s="12">
        <f>ROUND(Table1[[#This Row],[pledged]]/Table1[[#This Row],[goal]],2)</f>
        <v>0</v>
      </c>
      <c r="Q1869" s="14">
        <f>IFERROR(Table1[[#This Row],[pledged]]/Table1[[#This Row],[backers_count]],0)</f>
        <v>10</v>
      </c>
      <c r="R1869" s="19">
        <f>(((J1869/60)/60)/24)+DATE(1970,1,1)</f>
        <v>42649.924907407403</v>
      </c>
      <c r="S1869" s="19">
        <f>(((I1869/60)/60)/24)+DATE(1970,1,1)</f>
        <v>42679.924907407403</v>
      </c>
    </row>
    <row r="1870" spans="1:19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1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8289</v>
      </c>
      <c r="O1870" t="s">
        <v>8291</v>
      </c>
      <c r="P1870" s="12">
        <f>ROUND(Table1[[#This Row],[pledged]]/Table1[[#This Row],[goal]],2)</f>
        <v>0.05</v>
      </c>
      <c r="Q1870" s="14">
        <f>IFERROR(Table1[[#This Row],[pledged]]/Table1[[#This Row],[backers_count]],0)</f>
        <v>71.588235294117652</v>
      </c>
      <c r="R1870" s="19">
        <f>(((J1870/60)/60)/24)+DATE(1970,1,1)</f>
        <v>42328.779224537036</v>
      </c>
      <c r="S1870" s="19">
        <f>(((I1870/60)/60)/24)+DATE(1970,1,1)</f>
        <v>42353.332638888889</v>
      </c>
    </row>
    <row r="1871" spans="1:19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1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8289</v>
      </c>
      <c r="O1871" t="s">
        <v>8291</v>
      </c>
      <c r="P1871" s="12">
        <f>ROUND(Table1[[#This Row],[pledged]]/Table1[[#This Row],[goal]],2)</f>
        <v>0</v>
      </c>
      <c r="Q1871" s="14">
        <f>IFERROR(Table1[[#This Row],[pledged]]/Table1[[#This Row],[backers_count]],0)</f>
        <v>0</v>
      </c>
      <c r="R1871" s="19">
        <f>(((J1871/60)/60)/24)+DATE(1970,1,1)</f>
        <v>42709.002881944441</v>
      </c>
      <c r="S1871" s="19">
        <f>(((I1871/60)/60)/24)+DATE(1970,1,1)</f>
        <v>42739.002881944441</v>
      </c>
    </row>
    <row r="1872" spans="1:19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1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8289</v>
      </c>
      <c r="O1872" t="s">
        <v>8291</v>
      </c>
      <c r="P1872" s="12">
        <f>ROUND(Table1[[#This Row],[pledged]]/Table1[[#This Row],[goal]],2)</f>
        <v>0.1</v>
      </c>
      <c r="Q1872" s="14">
        <f>IFERROR(Table1[[#This Row],[pledged]]/Table1[[#This Row],[backers_count]],0)</f>
        <v>32.81818181818182</v>
      </c>
      <c r="R1872" s="19">
        <f>(((J1872/60)/60)/24)+DATE(1970,1,1)</f>
        <v>42371.355729166666</v>
      </c>
      <c r="S1872" s="19">
        <f>(((I1872/60)/60)/24)+DATE(1970,1,1)</f>
        <v>42400.178472222222</v>
      </c>
    </row>
    <row r="1873" spans="1:19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1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8289</v>
      </c>
      <c r="O1873" t="s">
        <v>8291</v>
      </c>
      <c r="P1873" s="12">
        <f>ROUND(Table1[[#This Row],[pledged]]/Table1[[#This Row],[goal]],2)</f>
        <v>0.72</v>
      </c>
      <c r="Q1873" s="14">
        <f>IFERROR(Table1[[#This Row],[pledged]]/Table1[[#This Row],[backers_count]],0)</f>
        <v>49.11578947368421</v>
      </c>
      <c r="R1873" s="19">
        <f>(((J1873/60)/60)/24)+DATE(1970,1,1)</f>
        <v>41923.783576388887</v>
      </c>
      <c r="S1873" s="19">
        <f>(((I1873/60)/60)/24)+DATE(1970,1,1)</f>
        <v>41963.825243055559</v>
      </c>
    </row>
    <row r="1874" spans="1:19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1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8289</v>
      </c>
      <c r="O1874" t="s">
        <v>8291</v>
      </c>
      <c r="P1874" s="12">
        <f>ROUND(Table1[[#This Row],[pledged]]/Table1[[#This Row],[goal]],2)</f>
        <v>0.01</v>
      </c>
      <c r="Q1874" s="14">
        <f>IFERROR(Table1[[#This Row],[pledged]]/Table1[[#This Row],[backers_count]],0)</f>
        <v>16.307692307692307</v>
      </c>
      <c r="R1874" s="19">
        <f>(((J1874/60)/60)/24)+DATE(1970,1,1)</f>
        <v>42155.129652777774</v>
      </c>
      <c r="S1874" s="19">
        <f>(((I1874/60)/60)/24)+DATE(1970,1,1)</f>
        <v>42185.129652777774</v>
      </c>
    </row>
    <row r="1875" spans="1:19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1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8289</v>
      </c>
      <c r="O1875" t="s">
        <v>8291</v>
      </c>
      <c r="P1875" s="12">
        <f>ROUND(Table1[[#This Row],[pledged]]/Table1[[#This Row],[goal]],2)</f>
        <v>0</v>
      </c>
      <c r="Q1875" s="14">
        <f>IFERROR(Table1[[#This Row],[pledged]]/Table1[[#This Row],[backers_count]],0)</f>
        <v>18</v>
      </c>
      <c r="R1875" s="19">
        <f>(((J1875/60)/60)/24)+DATE(1970,1,1)</f>
        <v>42164.615856481483</v>
      </c>
      <c r="S1875" s="19">
        <f>(((I1875/60)/60)/24)+DATE(1970,1,1)</f>
        <v>42193.697916666672</v>
      </c>
    </row>
    <row r="1876" spans="1:19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1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8289</v>
      </c>
      <c r="O1876" t="s">
        <v>8291</v>
      </c>
      <c r="P1876" s="12">
        <f>ROUND(Table1[[#This Row],[pledged]]/Table1[[#This Row],[goal]],2)</f>
        <v>0</v>
      </c>
      <c r="Q1876" s="14">
        <f>IFERROR(Table1[[#This Row],[pledged]]/Table1[[#This Row],[backers_count]],0)</f>
        <v>13</v>
      </c>
      <c r="R1876" s="19">
        <f>(((J1876/60)/60)/24)+DATE(1970,1,1)</f>
        <v>42529.969131944439</v>
      </c>
      <c r="S1876" s="19">
        <f>(((I1876/60)/60)/24)+DATE(1970,1,1)</f>
        <v>42549.969131944439</v>
      </c>
    </row>
    <row r="1877" spans="1:19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1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8289</v>
      </c>
      <c r="O1877" t="s">
        <v>8291</v>
      </c>
      <c r="P1877" s="12">
        <f>ROUND(Table1[[#This Row],[pledged]]/Table1[[#This Row],[goal]],2)</f>
        <v>0.01</v>
      </c>
      <c r="Q1877" s="14">
        <f>IFERROR(Table1[[#This Row],[pledged]]/Table1[[#This Row],[backers_count]],0)</f>
        <v>17</v>
      </c>
      <c r="R1877" s="19">
        <f>(((J1877/60)/60)/24)+DATE(1970,1,1)</f>
        <v>42528.899398148147</v>
      </c>
      <c r="S1877" s="19">
        <f>(((I1877/60)/60)/24)+DATE(1970,1,1)</f>
        <v>42588.899398148147</v>
      </c>
    </row>
    <row r="1878" spans="1:19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1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8289</v>
      </c>
      <c r="O1878" t="s">
        <v>8291</v>
      </c>
      <c r="P1878" s="12">
        <f>ROUND(Table1[[#This Row],[pledged]]/Table1[[#This Row],[goal]],2)</f>
        <v>0</v>
      </c>
      <c r="Q1878" s="14">
        <f>IFERROR(Table1[[#This Row],[pledged]]/Table1[[#This Row],[backers_count]],0)</f>
        <v>0</v>
      </c>
      <c r="R1878" s="19">
        <f>(((J1878/60)/60)/24)+DATE(1970,1,1)</f>
        <v>41776.284780092588</v>
      </c>
      <c r="S1878" s="19">
        <f>(((I1878/60)/60)/24)+DATE(1970,1,1)</f>
        <v>41806.284780092588</v>
      </c>
    </row>
    <row r="1879" spans="1:19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1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8289</v>
      </c>
      <c r="O1879" t="s">
        <v>8291</v>
      </c>
      <c r="P1879" s="12">
        <f>ROUND(Table1[[#This Row],[pledged]]/Table1[[#This Row],[goal]],2)</f>
        <v>0</v>
      </c>
      <c r="Q1879" s="14">
        <f>IFERROR(Table1[[#This Row],[pledged]]/Table1[[#This Row],[backers_count]],0)</f>
        <v>0</v>
      </c>
      <c r="R1879" s="19">
        <f>(((J1879/60)/60)/24)+DATE(1970,1,1)</f>
        <v>42035.029224537036</v>
      </c>
      <c r="S1879" s="19">
        <f>(((I1879/60)/60)/24)+DATE(1970,1,1)</f>
        <v>42064.029224537036</v>
      </c>
    </row>
    <row r="1880" spans="1:19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1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8289</v>
      </c>
      <c r="O1880" t="s">
        <v>8291</v>
      </c>
      <c r="P1880" s="12">
        <f>ROUND(Table1[[#This Row],[pledged]]/Table1[[#This Row],[goal]],2)</f>
        <v>0</v>
      </c>
      <c r="Q1880" s="14">
        <f>IFERROR(Table1[[#This Row],[pledged]]/Table1[[#This Row],[backers_count]],0)</f>
        <v>0</v>
      </c>
      <c r="R1880" s="19">
        <f>(((J1880/60)/60)/24)+DATE(1970,1,1)</f>
        <v>41773.008738425924</v>
      </c>
      <c r="S1880" s="19">
        <f>(((I1880/60)/60)/24)+DATE(1970,1,1)</f>
        <v>41803.008738425924</v>
      </c>
    </row>
    <row r="1881" spans="1:19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1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8289</v>
      </c>
      <c r="O1881" t="s">
        <v>8291</v>
      </c>
      <c r="P1881" s="12">
        <f>ROUND(Table1[[#This Row],[pledged]]/Table1[[#This Row],[goal]],2)</f>
        <v>0</v>
      </c>
      <c r="Q1881" s="14">
        <f>IFERROR(Table1[[#This Row],[pledged]]/Table1[[#This Row],[backers_count]],0)</f>
        <v>3</v>
      </c>
      <c r="R1881" s="19">
        <f>(((J1881/60)/60)/24)+DATE(1970,1,1)</f>
        <v>42413.649641203709</v>
      </c>
      <c r="S1881" s="19">
        <f>(((I1881/60)/60)/24)+DATE(1970,1,1)</f>
        <v>42443.607974537037</v>
      </c>
    </row>
    <row r="1882" spans="1:19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1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8289</v>
      </c>
      <c r="O1882" t="s">
        <v>8291</v>
      </c>
      <c r="P1882" s="12">
        <f>ROUND(Table1[[#This Row],[pledged]]/Table1[[#This Row],[goal]],2)</f>
        <v>0.2</v>
      </c>
      <c r="Q1882" s="14">
        <f>IFERROR(Table1[[#This Row],[pledged]]/Table1[[#This Row],[backers_count]],0)</f>
        <v>41.833333333333336</v>
      </c>
      <c r="R1882" s="19">
        <f>(((J1882/60)/60)/24)+DATE(1970,1,1)</f>
        <v>42430.566898148143</v>
      </c>
      <c r="S1882" s="19">
        <f>(((I1882/60)/60)/24)+DATE(1970,1,1)</f>
        <v>42459.525231481486</v>
      </c>
    </row>
    <row r="1883" spans="1:19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1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8281</v>
      </c>
      <c r="O1883" t="s">
        <v>8285</v>
      </c>
      <c r="P1883" s="12">
        <f>ROUND(Table1[[#This Row],[pledged]]/Table1[[#This Row],[goal]],2)</f>
        <v>1.73</v>
      </c>
      <c r="Q1883" s="14">
        <f>IFERROR(Table1[[#This Row],[pledged]]/Table1[[#This Row],[backers_count]],0)</f>
        <v>49.338428571428572</v>
      </c>
      <c r="R1883" s="19">
        <f>(((J1883/60)/60)/24)+DATE(1970,1,1)</f>
        <v>42043.152650462958</v>
      </c>
      <c r="S1883" s="19">
        <f>(((I1883/60)/60)/24)+DATE(1970,1,1)</f>
        <v>42073.110983796301</v>
      </c>
    </row>
    <row r="1884" spans="1:19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1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8281</v>
      </c>
      <c r="O1884" t="s">
        <v>8285</v>
      </c>
      <c r="P1884" s="12">
        <f>ROUND(Table1[[#This Row],[pledged]]/Table1[[#This Row],[goal]],2)</f>
        <v>1.01</v>
      </c>
      <c r="Q1884" s="14">
        <f>IFERROR(Table1[[#This Row],[pledged]]/Table1[[#This Row],[backers_count]],0)</f>
        <v>41.728395061728392</v>
      </c>
      <c r="R1884" s="19">
        <f>(((J1884/60)/60)/24)+DATE(1970,1,1)</f>
        <v>41067.949212962965</v>
      </c>
      <c r="S1884" s="19">
        <f>(((I1884/60)/60)/24)+DATE(1970,1,1)</f>
        <v>41100.991666666669</v>
      </c>
    </row>
    <row r="1885" spans="1:19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1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8281</v>
      </c>
      <c r="O1885" t="s">
        <v>8285</v>
      </c>
      <c r="P1885" s="12">
        <f>ROUND(Table1[[#This Row],[pledged]]/Table1[[#This Row],[goal]],2)</f>
        <v>1.05</v>
      </c>
      <c r="Q1885" s="14">
        <f>IFERROR(Table1[[#This Row],[pledged]]/Table1[[#This Row],[backers_count]],0)</f>
        <v>32.71875</v>
      </c>
      <c r="R1885" s="19">
        <f>(((J1885/60)/60)/24)+DATE(1970,1,1)</f>
        <v>40977.948009259257</v>
      </c>
      <c r="S1885" s="19">
        <f>(((I1885/60)/60)/24)+DATE(1970,1,1)</f>
        <v>41007.906342592592</v>
      </c>
    </row>
    <row r="1886" spans="1:19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1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8281</v>
      </c>
      <c r="O1886" t="s">
        <v>8285</v>
      </c>
      <c r="P1886" s="12">
        <f>ROUND(Table1[[#This Row],[pledged]]/Table1[[#This Row],[goal]],2)</f>
        <v>1.35</v>
      </c>
      <c r="Q1886" s="14">
        <f>IFERROR(Table1[[#This Row],[pledged]]/Table1[[#This Row],[backers_count]],0)</f>
        <v>51.96153846153846</v>
      </c>
      <c r="R1886" s="19">
        <f>(((J1886/60)/60)/24)+DATE(1970,1,1)</f>
        <v>41205.198321759257</v>
      </c>
      <c r="S1886" s="19">
        <f>(((I1886/60)/60)/24)+DATE(1970,1,1)</f>
        <v>41240.5</v>
      </c>
    </row>
    <row r="1887" spans="1:19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1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8281</v>
      </c>
      <c r="O1887" t="s">
        <v>8285</v>
      </c>
      <c r="P1887" s="12">
        <f>ROUND(Table1[[#This Row],[pledged]]/Table1[[#This Row],[goal]],2)</f>
        <v>1.1599999999999999</v>
      </c>
      <c r="Q1887" s="14">
        <f>IFERROR(Table1[[#This Row],[pledged]]/Table1[[#This Row],[backers_count]],0)</f>
        <v>50.685714285714283</v>
      </c>
      <c r="R1887" s="19">
        <f>(((J1887/60)/60)/24)+DATE(1970,1,1)</f>
        <v>41099.093865740739</v>
      </c>
      <c r="S1887" s="19">
        <f>(((I1887/60)/60)/24)+DATE(1970,1,1)</f>
        <v>41131.916666666664</v>
      </c>
    </row>
    <row r="1888" spans="1:19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1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8281</v>
      </c>
      <c r="O1888" t="s">
        <v>8285</v>
      </c>
      <c r="P1888" s="12">
        <f>ROUND(Table1[[#This Row],[pledged]]/Table1[[#This Row],[goal]],2)</f>
        <v>1.02</v>
      </c>
      <c r="Q1888" s="14">
        <f>IFERROR(Table1[[#This Row],[pledged]]/Table1[[#This Row],[backers_count]],0)</f>
        <v>42.241379310344826</v>
      </c>
      <c r="R1888" s="19">
        <f>(((J1888/60)/60)/24)+DATE(1970,1,1)</f>
        <v>41925.906689814816</v>
      </c>
      <c r="S1888" s="19">
        <f>(((I1888/60)/60)/24)+DATE(1970,1,1)</f>
        <v>41955.94835648148</v>
      </c>
    </row>
    <row r="1889" spans="1:19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1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8281</v>
      </c>
      <c r="O1889" t="s">
        <v>8285</v>
      </c>
      <c r="P1889" s="12">
        <f>ROUND(Table1[[#This Row],[pledged]]/Table1[[#This Row],[goal]],2)</f>
        <v>1.1100000000000001</v>
      </c>
      <c r="Q1889" s="14">
        <f>IFERROR(Table1[[#This Row],[pledged]]/Table1[[#This Row],[backers_count]],0)</f>
        <v>416.875</v>
      </c>
      <c r="R1889" s="19">
        <f>(((J1889/60)/60)/24)+DATE(1970,1,1)</f>
        <v>42323.800138888888</v>
      </c>
      <c r="S1889" s="19">
        <f>(((I1889/60)/60)/24)+DATE(1970,1,1)</f>
        <v>42341.895833333328</v>
      </c>
    </row>
    <row r="1890" spans="1:19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1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8281</v>
      </c>
      <c r="O1890" t="s">
        <v>8285</v>
      </c>
      <c r="P1890" s="12">
        <f>ROUND(Table1[[#This Row],[pledged]]/Table1[[#This Row],[goal]],2)</f>
        <v>1.66</v>
      </c>
      <c r="Q1890" s="14">
        <f>IFERROR(Table1[[#This Row],[pledged]]/Table1[[#This Row],[backers_count]],0)</f>
        <v>46.651685393258425</v>
      </c>
      <c r="R1890" s="19">
        <f>(((J1890/60)/60)/24)+DATE(1970,1,1)</f>
        <v>40299.239953703705</v>
      </c>
      <c r="S1890" s="19">
        <f>(((I1890/60)/60)/24)+DATE(1970,1,1)</f>
        <v>40330.207638888889</v>
      </c>
    </row>
    <row r="1891" spans="1:19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1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8281</v>
      </c>
      <c r="O1891" t="s">
        <v>8285</v>
      </c>
      <c r="P1891" s="12">
        <f>ROUND(Table1[[#This Row],[pledged]]/Table1[[#This Row],[goal]],2)</f>
        <v>1.07</v>
      </c>
      <c r="Q1891" s="14">
        <f>IFERROR(Table1[[#This Row],[pledged]]/Table1[[#This Row],[backers_count]],0)</f>
        <v>48.454545454545453</v>
      </c>
      <c r="R1891" s="19">
        <f>(((J1891/60)/60)/24)+DATE(1970,1,1)</f>
        <v>41299.793356481481</v>
      </c>
      <c r="S1891" s="19">
        <f>(((I1891/60)/60)/24)+DATE(1970,1,1)</f>
        <v>41344.751689814817</v>
      </c>
    </row>
    <row r="1892" spans="1:19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1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8281</v>
      </c>
      <c r="O1892" t="s">
        <v>8285</v>
      </c>
      <c r="P1892" s="12">
        <f>ROUND(Table1[[#This Row],[pledged]]/Table1[[#This Row],[goal]],2)</f>
        <v>1.45</v>
      </c>
      <c r="Q1892" s="14">
        <f>IFERROR(Table1[[#This Row],[pledged]]/Table1[[#This Row],[backers_count]],0)</f>
        <v>70.5289837398374</v>
      </c>
      <c r="R1892" s="19">
        <f>(((J1892/60)/60)/24)+DATE(1970,1,1)</f>
        <v>41228.786203703705</v>
      </c>
      <c r="S1892" s="19">
        <f>(((I1892/60)/60)/24)+DATE(1970,1,1)</f>
        <v>41258.786203703705</v>
      </c>
    </row>
    <row r="1893" spans="1:19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1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8281</v>
      </c>
      <c r="O1893" t="s">
        <v>8285</v>
      </c>
      <c r="P1893" s="12">
        <f>ROUND(Table1[[#This Row],[pledged]]/Table1[[#This Row],[goal]],2)</f>
        <v>1.06</v>
      </c>
      <c r="Q1893" s="14">
        <f>IFERROR(Table1[[#This Row],[pledged]]/Table1[[#This Row],[backers_count]],0)</f>
        <v>87.958333333333329</v>
      </c>
      <c r="R1893" s="19">
        <f>(((J1893/60)/60)/24)+DATE(1970,1,1)</f>
        <v>40335.798078703701</v>
      </c>
      <c r="S1893" s="19">
        <f>(((I1893/60)/60)/24)+DATE(1970,1,1)</f>
        <v>40381.25</v>
      </c>
    </row>
    <row r="1894" spans="1:19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1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8281</v>
      </c>
      <c r="O1894" t="s">
        <v>8285</v>
      </c>
      <c r="P1894" s="12">
        <f>ROUND(Table1[[#This Row],[pledged]]/Table1[[#This Row],[goal]],2)</f>
        <v>1.37</v>
      </c>
      <c r="Q1894" s="14">
        <f>IFERROR(Table1[[#This Row],[pledged]]/Table1[[#This Row],[backers_count]],0)</f>
        <v>26.26923076923077</v>
      </c>
      <c r="R1894" s="19">
        <f>(((J1894/60)/60)/24)+DATE(1970,1,1)</f>
        <v>40671.637511574074</v>
      </c>
      <c r="S1894" s="19">
        <f>(((I1894/60)/60)/24)+DATE(1970,1,1)</f>
        <v>40701.637511574074</v>
      </c>
    </row>
    <row r="1895" spans="1:19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1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8281</v>
      </c>
      <c r="O1895" t="s">
        <v>8285</v>
      </c>
      <c r="P1895" s="12">
        <f>ROUND(Table1[[#This Row],[pledged]]/Table1[[#This Row],[goal]],2)</f>
        <v>1.04</v>
      </c>
      <c r="Q1895" s="14">
        <f>IFERROR(Table1[[#This Row],[pledged]]/Table1[[#This Row],[backers_count]],0)</f>
        <v>57.777777777777779</v>
      </c>
      <c r="R1895" s="19">
        <f>(((J1895/60)/60)/24)+DATE(1970,1,1)</f>
        <v>40632.94195601852</v>
      </c>
      <c r="S1895" s="19">
        <f>(((I1895/60)/60)/24)+DATE(1970,1,1)</f>
        <v>40649.165972222225</v>
      </c>
    </row>
    <row r="1896" spans="1:19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1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8281</v>
      </c>
      <c r="O1896" t="s">
        <v>8285</v>
      </c>
      <c r="P1896" s="12">
        <f>ROUND(Table1[[#This Row],[pledged]]/Table1[[#This Row],[goal]],2)</f>
        <v>1.1499999999999999</v>
      </c>
      <c r="Q1896" s="14">
        <f>IFERROR(Table1[[#This Row],[pledged]]/Table1[[#This Row],[backers_count]],0)</f>
        <v>57.25</v>
      </c>
      <c r="R1896" s="19">
        <f>(((J1896/60)/60)/24)+DATE(1970,1,1)</f>
        <v>40920.904895833337</v>
      </c>
      <c r="S1896" s="19">
        <f>(((I1896/60)/60)/24)+DATE(1970,1,1)</f>
        <v>40951.904895833337</v>
      </c>
    </row>
    <row r="1897" spans="1:19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1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8281</v>
      </c>
      <c r="O1897" t="s">
        <v>8285</v>
      </c>
      <c r="P1897" s="12">
        <f>ROUND(Table1[[#This Row],[pledged]]/Table1[[#This Row],[goal]],2)</f>
        <v>1.02</v>
      </c>
      <c r="Q1897" s="14">
        <f>IFERROR(Table1[[#This Row],[pledged]]/Table1[[#This Row],[backers_count]],0)</f>
        <v>196.34042553191489</v>
      </c>
      <c r="R1897" s="19">
        <f>(((J1897/60)/60)/24)+DATE(1970,1,1)</f>
        <v>42267.746782407412</v>
      </c>
      <c r="S1897" s="19">
        <f>(((I1897/60)/60)/24)+DATE(1970,1,1)</f>
        <v>42297.746782407412</v>
      </c>
    </row>
    <row r="1898" spans="1:19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1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8281</v>
      </c>
      <c r="O1898" t="s">
        <v>8285</v>
      </c>
      <c r="P1898" s="12">
        <f>ROUND(Table1[[#This Row],[pledged]]/Table1[[#This Row],[goal]],2)</f>
        <v>1.24</v>
      </c>
      <c r="Q1898" s="14">
        <f>IFERROR(Table1[[#This Row],[pledged]]/Table1[[#This Row],[backers_count]],0)</f>
        <v>43</v>
      </c>
      <c r="R1898" s="19">
        <f>(((J1898/60)/60)/24)+DATE(1970,1,1)</f>
        <v>40981.710243055553</v>
      </c>
      <c r="S1898" s="19">
        <f>(((I1898/60)/60)/24)+DATE(1970,1,1)</f>
        <v>41011.710243055553</v>
      </c>
    </row>
    <row r="1899" spans="1:19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1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8281</v>
      </c>
      <c r="O1899" t="s">
        <v>8285</v>
      </c>
      <c r="P1899" s="12">
        <f>ROUND(Table1[[#This Row],[pledged]]/Table1[[#This Row],[goal]],2)</f>
        <v>1.02</v>
      </c>
      <c r="Q1899" s="14">
        <f>IFERROR(Table1[[#This Row],[pledged]]/Table1[[#This Row],[backers_count]],0)</f>
        <v>35.551912568306008</v>
      </c>
      <c r="R1899" s="19">
        <f>(((J1899/60)/60)/24)+DATE(1970,1,1)</f>
        <v>41680.583402777782</v>
      </c>
      <c r="S1899" s="19">
        <f>(((I1899/60)/60)/24)+DATE(1970,1,1)</f>
        <v>41702.875</v>
      </c>
    </row>
    <row r="1900" spans="1:19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1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8281</v>
      </c>
      <c r="O1900" t="s">
        <v>8285</v>
      </c>
      <c r="P1900" s="12">
        <f>ROUND(Table1[[#This Row],[pledged]]/Table1[[#This Row],[goal]],2)</f>
        <v>1.45</v>
      </c>
      <c r="Q1900" s="14">
        <f>IFERROR(Table1[[#This Row],[pledged]]/Table1[[#This Row],[backers_count]],0)</f>
        <v>68.80952380952381</v>
      </c>
      <c r="R1900" s="19">
        <f>(((J1900/60)/60)/24)+DATE(1970,1,1)</f>
        <v>42366.192974537036</v>
      </c>
      <c r="S1900" s="19">
        <f>(((I1900/60)/60)/24)+DATE(1970,1,1)</f>
        <v>42401.75</v>
      </c>
    </row>
    <row r="1901" spans="1:19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1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8281</v>
      </c>
      <c r="O1901" t="s">
        <v>8285</v>
      </c>
      <c r="P1901" s="12">
        <f>ROUND(Table1[[#This Row],[pledged]]/Table1[[#This Row],[goal]],2)</f>
        <v>1.33</v>
      </c>
      <c r="Q1901" s="14">
        <f>IFERROR(Table1[[#This Row],[pledged]]/Table1[[#This Row],[backers_count]],0)</f>
        <v>28.571428571428573</v>
      </c>
      <c r="R1901" s="19">
        <f>(((J1901/60)/60)/24)+DATE(1970,1,1)</f>
        <v>42058.941736111112</v>
      </c>
      <c r="S1901" s="19">
        <f>(((I1901/60)/60)/24)+DATE(1970,1,1)</f>
        <v>42088.90006944444</v>
      </c>
    </row>
    <row r="1902" spans="1:19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1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8281</v>
      </c>
      <c r="O1902" t="s">
        <v>8285</v>
      </c>
      <c r="P1902" s="12">
        <f>ROUND(Table1[[#This Row],[pledged]]/Table1[[#This Row],[goal]],2)</f>
        <v>1.0900000000000001</v>
      </c>
      <c r="Q1902" s="14">
        <f>IFERROR(Table1[[#This Row],[pledged]]/Table1[[#This Row],[backers_count]],0)</f>
        <v>50.631666666666668</v>
      </c>
      <c r="R1902" s="19">
        <f>(((J1902/60)/60)/24)+DATE(1970,1,1)</f>
        <v>41160.871886574074</v>
      </c>
      <c r="S1902" s="19">
        <f>(((I1902/60)/60)/24)+DATE(1970,1,1)</f>
        <v>41188.415972222225</v>
      </c>
    </row>
    <row r="1903" spans="1:19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1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8275</v>
      </c>
      <c r="O1903" t="s">
        <v>8304</v>
      </c>
      <c r="P1903" s="12">
        <f>ROUND(Table1[[#This Row],[pledged]]/Table1[[#This Row],[goal]],2)</f>
        <v>0.03</v>
      </c>
      <c r="Q1903" s="14">
        <f>IFERROR(Table1[[#This Row],[pledged]]/Table1[[#This Row],[backers_count]],0)</f>
        <v>106.8</v>
      </c>
      <c r="R1903" s="19">
        <f>(((J1903/60)/60)/24)+DATE(1970,1,1)</f>
        <v>42116.54315972222</v>
      </c>
      <c r="S1903" s="19">
        <f>(((I1903/60)/60)/24)+DATE(1970,1,1)</f>
        <v>42146.541666666672</v>
      </c>
    </row>
    <row r="1904" spans="1:19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1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8275</v>
      </c>
      <c r="O1904" t="s">
        <v>8304</v>
      </c>
      <c r="P1904" s="12">
        <f>ROUND(Table1[[#This Row],[pledged]]/Table1[[#This Row],[goal]],2)</f>
        <v>0.01</v>
      </c>
      <c r="Q1904" s="14">
        <f>IFERROR(Table1[[#This Row],[pledged]]/Table1[[#This Row],[backers_count]],0)</f>
        <v>4</v>
      </c>
      <c r="R1904" s="19">
        <f>(((J1904/60)/60)/24)+DATE(1970,1,1)</f>
        <v>42037.789895833332</v>
      </c>
      <c r="S1904" s="19">
        <f>(((I1904/60)/60)/24)+DATE(1970,1,1)</f>
        <v>42067.789895833332</v>
      </c>
    </row>
    <row r="1905" spans="1:19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1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8275</v>
      </c>
      <c r="O1905" t="s">
        <v>8304</v>
      </c>
      <c r="P1905" s="12">
        <f>ROUND(Table1[[#This Row],[pledged]]/Table1[[#This Row],[goal]],2)</f>
        <v>0.47</v>
      </c>
      <c r="Q1905" s="14">
        <f>IFERROR(Table1[[#This Row],[pledged]]/Table1[[#This Row],[backers_count]],0)</f>
        <v>34.097560975609753</v>
      </c>
      <c r="R1905" s="19">
        <f>(((J1905/60)/60)/24)+DATE(1970,1,1)</f>
        <v>42702.770729166667</v>
      </c>
      <c r="S1905" s="19">
        <f>(((I1905/60)/60)/24)+DATE(1970,1,1)</f>
        <v>42762.770729166667</v>
      </c>
    </row>
    <row r="1906" spans="1:19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1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8275</v>
      </c>
      <c r="O1906" t="s">
        <v>8304</v>
      </c>
      <c r="P1906" s="12">
        <f>ROUND(Table1[[#This Row],[pledged]]/Table1[[#This Row],[goal]],2)</f>
        <v>0</v>
      </c>
      <c r="Q1906" s="14">
        <f>IFERROR(Table1[[#This Row],[pledged]]/Table1[[#This Row],[backers_count]],0)</f>
        <v>25</v>
      </c>
      <c r="R1906" s="19">
        <f>(((J1906/60)/60)/24)+DATE(1970,1,1)</f>
        <v>42326.685428240744</v>
      </c>
      <c r="S1906" s="19">
        <f>(((I1906/60)/60)/24)+DATE(1970,1,1)</f>
        <v>42371.685428240744</v>
      </c>
    </row>
    <row r="1907" spans="1:19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1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8275</v>
      </c>
      <c r="O1907" t="s">
        <v>8304</v>
      </c>
      <c r="P1907" s="12">
        <f>ROUND(Table1[[#This Row],[pledged]]/Table1[[#This Row],[goal]],2)</f>
        <v>0</v>
      </c>
      <c r="Q1907" s="14">
        <f>IFERROR(Table1[[#This Row],[pledged]]/Table1[[#This Row],[backers_count]],0)</f>
        <v>10.5</v>
      </c>
      <c r="R1907" s="19">
        <f>(((J1907/60)/60)/24)+DATE(1970,1,1)</f>
        <v>41859.925856481481</v>
      </c>
      <c r="S1907" s="19">
        <f>(((I1907/60)/60)/24)+DATE(1970,1,1)</f>
        <v>41889.925856481481</v>
      </c>
    </row>
    <row r="1908" spans="1:19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1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8275</v>
      </c>
      <c r="O1908" t="s">
        <v>8304</v>
      </c>
      <c r="P1908" s="12">
        <f>ROUND(Table1[[#This Row],[pledged]]/Table1[[#This Row],[goal]],2)</f>
        <v>0.43</v>
      </c>
      <c r="Q1908" s="14">
        <f>IFERROR(Table1[[#This Row],[pledged]]/Table1[[#This Row],[backers_count]],0)</f>
        <v>215.95959595959596</v>
      </c>
      <c r="R1908" s="19">
        <f>(((J1908/60)/60)/24)+DATE(1970,1,1)</f>
        <v>42514.671099537038</v>
      </c>
      <c r="S1908" s="19">
        <f>(((I1908/60)/60)/24)+DATE(1970,1,1)</f>
        <v>42544.671099537038</v>
      </c>
    </row>
    <row r="1909" spans="1:19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1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8275</v>
      </c>
      <c r="O1909" t="s">
        <v>8304</v>
      </c>
      <c r="P1909" s="12">
        <f>ROUND(Table1[[#This Row],[pledged]]/Table1[[#This Row],[goal]],2)</f>
        <v>0</v>
      </c>
      <c r="Q1909" s="14">
        <f>IFERROR(Table1[[#This Row],[pledged]]/Table1[[#This Row],[backers_count]],0)</f>
        <v>21.25</v>
      </c>
      <c r="R1909" s="19">
        <f>(((J1909/60)/60)/24)+DATE(1970,1,1)</f>
        <v>41767.587094907409</v>
      </c>
      <c r="S1909" s="19">
        <f>(((I1909/60)/60)/24)+DATE(1970,1,1)</f>
        <v>41782.587094907409</v>
      </c>
    </row>
    <row r="1910" spans="1:19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1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8275</v>
      </c>
      <c r="O1910" t="s">
        <v>8304</v>
      </c>
      <c r="P1910" s="12">
        <f>ROUND(Table1[[#This Row],[pledged]]/Table1[[#This Row],[goal]],2)</f>
        <v>0.02</v>
      </c>
      <c r="Q1910" s="14">
        <f>IFERROR(Table1[[#This Row],[pledged]]/Table1[[#This Row],[backers_count]],0)</f>
        <v>108.25</v>
      </c>
      <c r="R1910" s="19">
        <f>(((J1910/60)/60)/24)+DATE(1970,1,1)</f>
        <v>42703.917824074073</v>
      </c>
      <c r="S1910" s="19">
        <f>(((I1910/60)/60)/24)+DATE(1970,1,1)</f>
        <v>42733.917824074073</v>
      </c>
    </row>
    <row r="1911" spans="1:19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1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8275</v>
      </c>
      <c r="O1911" t="s">
        <v>8304</v>
      </c>
      <c r="P1911" s="12">
        <f>ROUND(Table1[[#This Row],[pledged]]/Table1[[#This Row],[goal]],2)</f>
        <v>0.14000000000000001</v>
      </c>
      <c r="Q1911" s="14">
        <f>IFERROR(Table1[[#This Row],[pledged]]/Table1[[#This Row],[backers_count]],0)</f>
        <v>129.97368421052633</v>
      </c>
      <c r="R1911" s="19">
        <f>(((J1911/60)/60)/24)+DATE(1970,1,1)</f>
        <v>41905.429155092592</v>
      </c>
      <c r="S1911" s="19">
        <f>(((I1911/60)/60)/24)+DATE(1970,1,1)</f>
        <v>41935.429155092592</v>
      </c>
    </row>
    <row r="1912" spans="1:19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1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8275</v>
      </c>
      <c r="O1912" t="s">
        <v>8304</v>
      </c>
      <c r="P1912" s="12">
        <f>ROUND(Table1[[#This Row],[pledged]]/Table1[[#This Row],[goal]],2)</f>
        <v>0.39</v>
      </c>
      <c r="Q1912" s="14">
        <f>IFERROR(Table1[[#This Row],[pledged]]/Table1[[#This Row],[backers_count]],0)</f>
        <v>117.49473684210527</v>
      </c>
      <c r="R1912" s="19">
        <f>(((J1912/60)/60)/24)+DATE(1970,1,1)</f>
        <v>42264.963159722218</v>
      </c>
      <c r="S1912" s="19">
        <f>(((I1912/60)/60)/24)+DATE(1970,1,1)</f>
        <v>42308.947916666672</v>
      </c>
    </row>
    <row r="1913" spans="1:19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1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8275</v>
      </c>
      <c r="O1913" t="s">
        <v>8304</v>
      </c>
      <c r="P1913" s="12">
        <f>ROUND(Table1[[#This Row],[pledged]]/Table1[[#This Row],[goal]],2)</f>
        <v>0</v>
      </c>
      <c r="Q1913" s="14">
        <f>IFERROR(Table1[[#This Row],[pledged]]/Table1[[#This Row],[backers_count]],0)</f>
        <v>10</v>
      </c>
      <c r="R1913" s="19">
        <f>(((J1913/60)/60)/24)+DATE(1970,1,1)</f>
        <v>41830.033958333333</v>
      </c>
      <c r="S1913" s="19">
        <f>(((I1913/60)/60)/24)+DATE(1970,1,1)</f>
        <v>41860.033958333333</v>
      </c>
    </row>
    <row r="1914" spans="1:19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8275</v>
      </c>
      <c r="O1914" t="s">
        <v>8304</v>
      </c>
      <c r="P1914" s="12">
        <f>ROUND(Table1[[#This Row],[pledged]]/Table1[[#This Row],[goal]],2)</f>
        <v>0.59</v>
      </c>
      <c r="Q1914" s="14">
        <f>IFERROR(Table1[[#This Row],[pledged]]/Table1[[#This Row],[backers_count]],0)</f>
        <v>70.595238095238102</v>
      </c>
      <c r="R1914" s="19">
        <f>(((J1914/60)/60)/24)+DATE(1970,1,1)</f>
        <v>42129.226388888885</v>
      </c>
      <c r="S1914" s="19">
        <f>(((I1914/60)/60)/24)+DATE(1970,1,1)</f>
        <v>42159.226388888885</v>
      </c>
    </row>
    <row r="1915" spans="1:19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1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8275</v>
      </c>
      <c r="O1915" t="s">
        <v>8304</v>
      </c>
      <c r="P1915" s="12">
        <f>ROUND(Table1[[#This Row],[pledged]]/Table1[[#This Row],[goal]],2)</f>
        <v>0.01</v>
      </c>
      <c r="Q1915" s="14">
        <f>IFERROR(Table1[[#This Row],[pledged]]/Table1[[#This Row],[backers_count]],0)</f>
        <v>24.5</v>
      </c>
      <c r="R1915" s="19">
        <f>(((J1915/60)/60)/24)+DATE(1970,1,1)</f>
        <v>41890.511319444442</v>
      </c>
      <c r="S1915" s="19">
        <f>(((I1915/60)/60)/24)+DATE(1970,1,1)</f>
        <v>41920.511319444442</v>
      </c>
    </row>
    <row r="1916" spans="1:19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1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8275</v>
      </c>
      <c r="O1916" t="s">
        <v>8304</v>
      </c>
      <c r="P1916" s="12">
        <f>ROUND(Table1[[#This Row],[pledged]]/Table1[[#This Row],[goal]],2)</f>
        <v>0.09</v>
      </c>
      <c r="Q1916" s="14">
        <f>IFERROR(Table1[[#This Row],[pledged]]/Table1[[#This Row],[backers_count]],0)</f>
        <v>30</v>
      </c>
      <c r="R1916" s="19">
        <f>(((J1916/60)/60)/24)+DATE(1970,1,1)</f>
        <v>41929.174456018518</v>
      </c>
      <c r="S1916" s="19">
        <f>(((I1916/60)/60)/24)+DATE(1970,1,1)</f>
        <v>41944.165972222225</v>
      </c>
    </row>
    <row r="1917" spans="1:19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1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8275</v>
      </c>
      <c r="O1917" t="s">
        <v>8304</v>
      </c>
      <c r="P1917" s="12">
        <f>ROUND(Table1[[#This Row],[pledged]]/Table1[[#This Row],[goal]],2)</f>
        <v>0.02</v>
      </c>
      <c r="Q1917" s="14">
        <f>IFERROR(Table1[[#This Row],[pledged]]/Table1[[#This Row],[backers_count]],0)</f>
        <v>2</v>
      </c>
      <c r="R1917" s="19">
        <f>(((J1917/60)/60)/24)+DATE(1970,1,1)</f>
        <v>41864.04886574074</v>
      </c>
      <c r="S1917" s="19">
        <f>(((I1917/60)/60)/24)+DATE(1970,1,1)</f>
        <v>41884.04886574074</v>
      </c>
    </row>
    <row r="1918" spans="1:19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1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8275</v>
      </c>
      <c r="O1918" t="s">
        <v>8304</v>
      </c>
      <c r="P1918" s="12">
        <f>ROUND(Table1[[#This Row],[pledged]]/Table1[[#This Row],[goal]],2)</f>
        <v>0.01</v>
      </c>
      <c r="Q1918" s="14">
        <f>IFERROR(Table1[[#This Row],[pledged]]/Table1[[#This Row],[backers_count]],0)</f>
        <v>17</v>
      </c>
      <c r="R1918" s="19">
        <f>(((J1918/60)/60)/24)+DATE(1970,1,1)</f>
        <v>42656.717303240745</v>
      </c>
      <c r="S1918" s="19">
        <f>(((I1918/60)/60)/24)+DATE(1970,1,1)</f>
        <v>42681.758969907409</v>
      </c>
    </row>
    <row r="1919" spans="1:19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1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8275</v>
      </c>
      <c r="O1919" t="s">
        <v>8304</v>
      </c>
      <c r="P1919" s="12">
        <f>ROUND(Table1[[#This Row],[pledged]]/Table1[[#This Row],[goal]],2)</f>
        <v>0.53</v>
      </c>
      <c r="Q1919" s="14">
        <f>IFERROR(Table1[[#This Row],[pledged]]/Table1[[#This Row],[backers_count]],0)</f>
        <v>2928.9285714285716</v>
      </c>
      <c r="R1919" s="19">
        <f>(((J1919/60)/60)/24)+DATE(1970,1,1)</f>
        <v>42746.270057870366</v>
      </c>
      <c r="S1919" s="19">
        <f>(((I1919/60)/60)/24)+DATE(1970,1,1)</f>
        <v>42776.270057870366</v>
      </c>
    </row>
    <row r="1920" spans="1:19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1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8275</v>
      </c>
      <c r="O1920" t="s">
        <v>8304</v>
      </c>
      <c r="P1920" s="12">
        <f>ROUND(Table1[[#This Row],[pledged]]/Table1[[#This Row],[goal]],2)</f>
        <v>0.01</v>
      </c>
      <c r="Q1920" s="14">
        <f>IFERROR(Table1[[#This Row],[pledged]]/Table1[[#This Row],[backers_count]],0)</f>
        <v>28.888888888888889</v>
      </c>
      <c r="R1920" s="19">
        <f>(((J1920/60)/60)/24)+DATE(1970,1,1)</f>
        <v>41828.789942129632</v>
      </c>
      <c r="S1920" s="19">
        <f>(((I1920/60)/60)/24)+DATE(1970,1,1)</f>
        <v>41863.789942129632</v>
      </c>
    </row>
    <row r="1921" spans="1:19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1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8275</v>
      </c>
      <c r="O1921" t="s">
        <v>8304</v>
      </c>
      <c r="P1921" s="12">
        <f>ROUND(Table1[[#This Row],[pledged]]/Table1[[#This Row],[goal]],2)</f>
        <v>0.47</v>
      </c>
      <c r="Q1921" s="14">
        <f>IFERROR(Table1[[#This Row],[pledged]]/Table1[[#This Row],[backers_count]],0)</f>
        <v>29.625</v>
      </c>
      <c r="R1921" s="19">
        <f>(((J1921/60)/60)/24)+DATE(1970,1,1)</f>
        <v>42113.875567129624</v>
      </c>
      <c r="S1921" s="19">
        <f>(((I1921/60)/60)/24)+DATE(1970,1,1)</f>
        <v>42143.875567129624</v>
      </c>
    </row>
    <row r="1922" spans="1:19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1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8275</v>
      </c>
      <c r="O1922" t="s">
        <v>8304</v>
      </c>
      <c r="P1922" s="12">
        <f>ROUND(Table1[[#This Row],[pledged]]/Table1[[#This Row],[goal]],2)</f>
        <v>0.43</v>
      </c>
      <c r="Q1922" s="14">
        <f>IFERROR(Table1[[#This Row],[pledged]]/Table1[[#This Row],[backers_count]],0)</f>
        <v>40.980952380952381</v>
      </c>
      <c r="R1922" s="19">
        <f>(((J1922/60)/60)/24)+DATE(1970,1,1)</f>
        <v>42270.875706018516</v>
      </c>
      <c r="S1922" s="19">
        <f>(((I1922/60)/60)/24)+DATE(1970,1,1)</f>
        <v>42298.958333333328</v>
      </c>
    </row>
    <row r="1923" spans="1:19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1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8281</v>
      </c>
      <c r="O1923" t="s">
        <v>8285</v>
      </c>
      <c r="P1923" s="12">
        <f>ROUND(Table1[[#This Row],[pledged]]/Table1[[#This Row],[goal]],2)</f>
        <v>1.37</v>
      </c>
      <c r="Q1923" s="14">
        <f>IFERROR(Table1[[#This Row],[pledged]]/Table1[[#This Row],[backers_count]],0)</f>
        <v>54</v>
      </c>
      <c r="R1923" s="19">
        <f>(((J1923/60)/60)/24)+DATE(1970,1,1)</f>
        <v>41074.221562500003</v>
      </c>
      <c r="S1923" s="19">
        <f>(((I1923/60)/60)/24)+DATE(1970,1,1)</f>
        <v>41104.221562500003</v>
      </c>
    </row>
    <row r="1924" spans="1:19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1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8281</v>
      </c>
      <c r="O1924" t="s">
        <v>8285</v>
      </c>
      <c r="P1924" s="12">
        <f>ROUND(Table1[[#This Row],[pledged]]/Table1[[#This Row],[goal]],2)</f>
        <v>1.1599999999999999</v>
      </c>
      <c r="Q1924" s="14">
        <f>IFERROR(Table1[[#This Row],[pledged]]/Table1[[#This Row],[backers_count]],0)</f>
        <v>36.109375</v>
      </c>
      <c r="R1924" s="19">
        <f>(((J1924/60)/60)/24)+DATE(1970,1,1)</f>
        <v>41590.255868055552</v>
      </c>
      <c r="S1924" s="19">
        <f>(((I1924/60)/60)/24)+DATE(1970,1,1)</f>
        <v>41620.255868055552</v>
      </c>
    </row>
    <row r="1925" spans="1:19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1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8281</v>
      </c>
      <c r="O1925" t="s">
        <v>8285</v>
      </c>
      <c r="P1925" s="12">
        <f>ROUND(Table1[[#This Row],[pledged]]/Table1[[#This Row],[goal]],2)</f>
        <v>2.41</v>
      </c>
      <c r="Q1925" s="14">
        <f>IFERROR(Table1[[#This Row],[pledged]]/Table1[[#This Row],[backers_count]],0)</f>
        <v>23.153846153846153</v>
      </c>
      <c r="R1925" s="19">
        <f>(((J1925/60)/60)/24)+DATE(1970,1,1)</f>
        <v>40772.848749999997</v>
      </c>
      <c r="S1925" s="19">
        <f>(((I1925/60)/60)/24)+DATE(1970,1,1)</f>
        <v>40813.207638888889</v>
      </c>
    </row>
    <row r="1926" spans="1:19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1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8281</v>
      </c>
      <c r="O1926" t="s">
        <v>8285</v>
      </c>
      <c r="P1926" s="12">
        <f>ROUND(Table1[[#This Row],[pledged]]/Table1[[#This Row],[goal]],2)</f>
        <v>1.1399999999999999</v>
      </c>
      <c r="Q1926" s="14">
        <f>IFERROR(Table1[[#This Row],[pledged]]/Table1[[#This Row],[backers_count]],0)</f>
        <v>104</v>
      </c>
      <c r="R1926" s="19">
        <f>(((J1926/60)/60)/24)+DATE(1970,1,1)</f>
        <v>41626.761053240742</v>
      </c>
      <c r="S1926" s="19">
        <f>(((I1926/60)/60)/24)+DATE(1970,1,1)</f>
        <v>41654.814583333333</v>
      </c>
    </row>
    <row r="1927" spans="1:19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1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8281</v>
      </c>
      <c r="O1927" t="s">
        <v>8285</v>
      </c>
      <c r="P1927" s="12">
        <f>ROUND(Table1[[#This Row],[pledged]]/Table1[[#This Row],[goal]],2)</f>
        <v>1.1000000000000001</v>
      </c>
      <c r="Q1927" s="14">
        <f>IFERROR(Table1[[#This Row],[pledged]]/Table1[[#This Row],[backers_count]],0)</f>
        <v>31.826923076923077</v>
      </c>
      <c r="R1927" s="19">
        <f>(((J1927/60)/60)/24)+DATE(1970,1,1)</f>
        <v>41535.90148148148</v>
      </c>
      <c r="S1927" s="19">
        <f>(((I1927/60)/60)/24)+DATE(1970,1,1)</f>
        <v>41558</v>
      </c>
    </row>
    <row r="1928" spans="1:19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1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8281</v>
      </c>
      <c r="O1928" t="s">
        <v>8285</v>
      </c>
      <c r="P1928" s="12">
        <f>ROUND(Table1[[#This Row],[pledged]]/Table1[[#This Row],[goal]],2)</f>
        <v>1.95</v>
      </c>
      <c r="Q1928" s="14">
        <f>IFERROR(Table1[[#This Row],[pledged]]/Table1[[#This Row],[backers_count]],0)</f>
        <v>27.3896261682243</v>
      </c>
      <c r="R1928" s="19">
        <f>(((J1928/60)/60)/24)+DATE(1970,1,1)</f>
        <v>40456.954351851848</v>
      </c>
      <c r="S1928" s="19">
        <f>(((I1928/60)/60)/24)+DATE(1970,1,1)</f>
        <v>40484.018055555556</v>
      </c>
    </row>
    <row r="1929" spans="1:19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1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8281</v>
      </c>
      <c r="O1929" t="s">
        <v>8285</v>
      </c>
      <c r="P1929" s="12">
        <f>ROUND(Table1[[#This Row],[pledged]]/Table1[[#This Row],[goal]],2)</f>
        <v>1.03</v>
      </c>
      <c r="Q1929" s="14">
        <f>IFERROR(Table1[[#This Row],[pledged]]/Table1[[#This Row],[backers_count]],0)</f>
        <v>56.363636363636367</v>
      </c>
      <c r="R1929" s="19">
        <f>(((J1929/60)/60)/24)+DATE(1970,1,1)</f>
        <v>40960.861562500002</v>
      </c>
      <c r="S1929" s="19">
        <f>(((I1929/60)/60)/24)+DATE(1970,1,1)</f>
        <v>40976.207638888889</v>
      </c>
    </row>
    <row r="1930" spans="1:19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1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8281</v>
      </c>
      <c r="O1930" t="s">
        <v>8285</v>
      </c>
      <c r="P1930" s="12">
        <f>ROUND(Table1[[#This Row],[pledged]]/Table1[[#This Row],[goal]],2)</f>
        <v>1.03</v>
      </c>
      <c r="Q1930" s="14">
        <f>IFERROR(Table1[[#This Row],[pledged]]/Table1[[#This Row],[backers_count]],0)</f>
        <v>77.352941176470594</v>
      </c>
      <c r="R1930" s="19">
        <f>(((J1930/60)/60)/24)+DATE(1970,1,1)</f>
        <v>41371.648078703707</v>
      </c>
      <c r="S1930" s="19">
        <f>(((I1930/60)/60)/24)+DATE(1970,1,1)</f>
        <v>41401.648078703707</v>
      </c>
    </row>
    <row r="1931" spans="1:19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1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8281</v>
      </c>
      <c r="O1931" t="s">
        <v>8285</v>
      </c>
      <c r="P1931" s="12">
        <f>ROUND(Table1[[#This Row],[pledged]]/Table1[[#This Row],[goal]],2)</f>
        <v>1</v>
      </c>
      <c r="Q1931" s="14">
        <f>IFERROR(Table1[[#This Row],[pledged]]/Table1[[#This Row],[backers_count]],0)</f>
        <v>42.8</v>
      </c>
      <c r="R1931" s="19">
        <f>(((J1931/60)/60)/24)+DATE(1970,1,1)</f>
        <v>40687.021597222221</v>
      </c>
      <c r="S1931" s="19">
        <f>(((I1931/60)/60)/24)+DATE(1970,1,1)</f>
        <v>40729.021597222221</v>
      </c>
    </row>
    <row r="1932" spans="1:19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1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8281</v>
      </c>
      <c r="O1932" t="s">
        <v>8285</v>
      </c>
      <c r="P1932" s="12">
        <f>ROUND(Table1[[#This Row],[pledged]]/Table1[[#This Row],[goal]],2)</f>
        <v>1.27</v>
      </c>
      <c r="Q1932" s="14">
        <f>IFERROR(Table1[[#This Row],[pledged]]/Table1[[#This Row],[backers_count]],0)</f>
        <v>48.846153846153847</v>
      </c>
      <c r="R1932" s="19">
        <f>(((J1932/60)/60)/24)+DATE(1970,1,1)</f>
        <v>41402.558819444443</v>
      </c>
      <c r="S1932" s="19">
        <f>(((I1932/60)/60)/24)+DATE(1970,1,1)</f>
        <v>41462.558819444443</v>
      </c>
    </row>
    <row r="1933" spans="1:19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1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8281</v>
      </c>
      <c r="O1933" t="s">
        <v>8285</v>
      </c>
      <c r="P1933" s="12">
        <f>ROUND(Table1[[#This Row],[pledged]]/Table1[[#This Row],[goal]],2)</f>
        <v>1.21</v>
      </c>
      <c r="Q1933" s="14">
        <f>IFERROR(Table1[[#This Row],[pledged]]/Table1[[#This Row],[backers_count]],0)</f>
        <v>48.240400000000001</v>
      </c>
      <c r="R1933" s="19">
        <f>(((J1933/60)/60)/24)+DATE(1970,1,1)</f>
        <v>41037.892465277779</v>
      </c>
      <c r="S1933" s="19">
        <f>(((I1933/60)/60)/24)+DATE(1970,1,1)</f>
        <v>41051.145833333336</v>
      </c>
    </row>
    <row r="1934" spans="1:19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1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8281</v>
      </c>
      <c r="O1934" t="s">
        <v>8285</v>
      </c>
      <c r="P1934" s="12">
        <f>ROUND(Table1[[#This Row],[pledged]]/Table1[[#This Row],[goal]],2)</f>
        <v>1.07</v>
      </c>
      <c r="Q1934" s="14">
        <f>IFERROR(Table1[[#This Row],[pledged]]/Table1[[#This Row],[backers_count]],0)</f>
        <v>70.212500000000006</v>
      </c>
      <c r="R1934" s="19">
        <f>(((J1934/60)/60)/24)+DATE(1970,1,1)</f>
        <v>40911.809872685182</v>
      </c>
      <c r="S1934" s="19">
        <f>(((I1934/60)/60)/24)+DATE(1970,1,1)</f>
        <v>40932.809872685182</v>
      </c>
    </row>
    <row r="1935" spans="1:19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1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8281</v>
      </c>
      <c r="O1935" t="s">
        <v>8285</v>
      </c>
      <c r="P1935" s="12">
        <f>ROUND(Table1[[#This Row],[pledged]]/Table1[[#This Row],[goal]],2)</f>
        <v>1.72</v>
      </c>
      <c r="Q1935" s="14">
        <f>IFERROR(Table1[[#This Row],[pledged]]/Table1[[#This Row],[backers_count]],0)</f>
        <v>94.054545454545448</v>
      </c>
      <c r="R1935" s="19">
        <f>(((J1935/60)/60)/24)+DATE(1970,1,1)</f>
        <v>41879.130868055552</v>
      </c>
      <c r="S1935" s="19">
        <f>(((I1935/60)/60)/24)+DATE(1970,1,1)</f>
        <v>41909.130868055552</v>
      </c>
    </row>
    <row r="1936" spans="1:19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1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8281</v>
      </c>
      <c r="O1936" t="s">
        <v>8285</v>
      </c>
      <c r="P1936" s="12">
        <f>ROUND(Table1[[#This Row],[pledged]]/Table1[[#This Row],[goal]],2)</f>
        <v>1.24</v>
      </c>
      <c r="Q1936" s="14">
        <f>IFERROR(Table1[[#This Row],[pledged]]/Table1[[#This Row],[backers_count]],0)</f>
        <v>80.272727272727266</v>
      </c>
      <c r="R1936" s="19">
        <f>(((J1936/60)/60)/24)+DATE(1970,1,1)</f>
        <v>40865.867141203707</v>
      </c>
      <c r="S1936" s="19">
        <f>(((I1936/60)/60)/24)+DATE(1970,1,1)</f>
        <v>40902.208333333336</v>
      </c>
    </row>
    <row r="1937" spans="1:19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1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8281</v>
      </c>
      <c r="O1937" t="s">
        <v>8285</v>
      </c>
      <c r="P1937" s="12">
        <f>ROUND(Table1[[#This Row],[pledged]]/Table1[[#This Row],[goal]],2)</f>
        <v>1.08</v>
      </c>
      <c r="Q1937" s="14">
        <f>IFERROR(Table1[[#This Row],[pledged]]/Table1[[#This Row],[backers_count]],0)</f>
        <v>54.2</v>
      </c>
      <c r="R1937" s="19">
        <f>(((J1937/60)/60)/24)+DATE(1970,1,1)</f>
        <v>41773.932534722226</v>
      </c>
      <c r="S1937" s="19">
        <f>(((I1937/60)/60)/24)+DATE(1970,1,1)</f>
        <v>41811.207638888889</v>
      </c>
    </row>
    <row r="1938" spans="1:19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1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8281</v>
      </c>
      <c r="O1938" t="s">
        <v>8285</v>
      </c>
      <c r="P1938" s="12">
        <f>ROUND(Table1[[#This Row],[pledged]]/Table1[[#This Row],[goal]],2)</f>
        <v>1.17</v>
      </c>
      <c r="Q1938" s="14">
        <f>IFERROR(Table1[[#This Row],[pledged]]/Table1[[#This Row],[backers_count]],0)</f>
        <v>60.26903448275862</v>
      </c>
      <c r="R1938" s="19">
        <f>(((J1938/60)/60)/24)+DATE(1970,1,1)</f>
        <v>40852.889699074076</v>
      </c>
      <c r="S1938" s="19">
        <f>(((I1938/60)/60)/24)+DATE(1970,1,1)</f>
        <v>40883.249305555553</v>
      </c>
    </row>
    <row r="1939" spans="1:19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1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8281</v>
      </c>
      <c r="O1939" t="s">
        <v>8285</v>
      </c>
      <c r="P1939" s="12">
        <f>ROUND(Table1[[#This Row],[pledged]]/Table1[[#This Row],[goal]],2)</f>
        <v>1.87</v>
      </c>
      <c r="Q1939" s="14">
        <f>IFERROR(Table1[[#This Row],[pledged]]/Table1[[#This Row],[backers_count]],0)</f>
        <v>38.740344827586206</v>
      </c>
      <c r="R1939" s="19">
        <f>(((J1939/60)/60)/24)+DATE(1970,1,1)</f>
        <v>41059.118993055556</v>
      </c>
      <c r="S1939" s="19">
        <f>(((I1939/60)/60)/24)+DATE(1970,1,1)</f>
        <v>41075.165972222225</v>
      </c>
    </row>
    <row r="1940" spans="1:19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1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8281</v>
      </c>
      <c r="O1940" t="s">
        <v>8285</v>
      </c>
      <c r="P1940" s="12">
        <f>ROUND(Table1[[#This Row],[pledged]]/Table1[[#This Row],[goal]],2)</f>
        <v>1.1599999999999999</v>
      </c>
      <c r="Q1940" s="14">
        <f>IFERROR(Table1[[#This Row],[pledged]]/Table1[[#This Row],[backers_count]],0)</f>
        <v>152.54385964912279</v>
      </c>
      <c r="R1940" s="19">
        <f>(((J1940/60)/60)/24)+DATE(1970,1,1)</f>
        <v>41426.259618055556</v>
      </c>
      <c r="S1940" s="19">
        <f>(((I1940/60)/60)/24)+DATE(1970,1,1)</f>
        <v>41457.208333333336</v>
      </c>
    </row>
    <row r="1941" spans="1:19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1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8281</v>
      </c>
      <c r="O1941" t="s">
        <v>8285</v>
      </c>
      <c r="P1941" s="12">
        <f>ROUND(Table1[[#This Row],[pledged]]/Table1[[#This Row],[goal]],2)</f>
        <v>1.1100000000000001</v>
      </c>
      <c r="Q1941" s="14">
        <f>IFERROR(Table1[[#This Row],[pledged]]/Table1[[#This Row],[backers_count]],0)</f>
        <v>115.3125</v>
      </c>
      <c r="R1941" s="19">
        <f>(((J1941/60)/60)/24)+DATE(1970,1,1)</f>
        <v>41313.985046296293</v>
      </c>
      <c r="S1941" s="19">
        <f>(((I1941/60)/60)/24)+DATE(1970,1,1)</f>
        <v>41343.943379629629</v>
      </c>
    </row>
    <row r="1942" spans="1:19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1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8281</v>
      </c>
      <c r="O1942" t="s">
        <v>8285</v>
      </c>
      <c r="P1942" s="12">
        <f>ROUND(Table1[[#This Row],[pledged]]/Table1[[#This Row],[goal]],2)</f>
        <v>1.71</v>
      </c>
      <c r="Q1942" s="14">
        <f>IFERROR(Table1[[#This Row],[pledged]]/Table1[[#This Row],[backers_count]],0)</f>
        <v>35.838709677419352</v>
      </c>
      <c r="R1942" s="19">
        <f>(((J1942/60)/60)/24)+DATE(1970,1,1)</f>
        <v>40670.507326388892</v>
      </c>
      <c r="S1942" s="19">
        <f>(((I1942/60)/60)/24)+DATE(1970,1,1)</f>
        <v>40709.165972222225</v>
      </c>
    </row>
    <row r="1943" spans="1:19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1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8275</v>
      </c>
      <c r="O1943" t="s">
        <v>8305</v>
      </c>
      <c r="P1943" s="12">
        <f>ROUND(Table1[[#This Row],[pledged]]/Table1[[#This Row],[goal]],2)</f>
        <v>1.26</v>
      </c>
      <c r="Q1943" s="14">
        <f>IFERROR(Table1[[#This Row],[pledged]]/Table1[[#This Row],[backers_count]],0)</f>
        <v>64.570118779438872</v>
      </c>
      <c r="R1943" s="19">
        <f>(((J1943/60)/60)/24)+DATE(1970,1,1)</f>
        <v>41744.290868055556</v>
      </c>
      <c r="S1943" s="19">
        <f>(((I1943/60)/60)/24)+DATE(1970,1,1)</f>
        <v>41774.290868055556</v>
      </c>
    </row>
    <row r="1944" spans="1:19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1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8275</v>
      </c>
      <c r="O1944" t="s">
        <v>8305</v>
      </c>
      <c r="P1944" s="12">
        <f>ROUND(Table1[[#This Row],[pledged]]/Table1[[#This Row],[goal]],2)</f>
        <v>1.38</v>
      </c>
      <c r="Q1944" s="14">
        <f>IFERROR(Table1[[#This Row],[pledged]]/Table1[[#This Row],[backers_count]],0)</f>
        <v>87.436000000000007</v>
      </c>
      <c r="R1944" s="19">
        <f>(((J1944/60)/60)/24)+DATE(1970,1,1)</f>
        <v>40638.828009259261</v>
      </c>
      <c r="S1944" s="19">
        <f>(((I1944/60)/60)/24)+DATE(1970,1,1)</f>
        <v>40728.828009259261</v>
      </c>
    </row>
    <row r="1945" spans="1:19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1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8275</v>
      </c>
      <c r="O1945" t="s">
        <v>8305</v>
      </c>
      <c r="P1945" s="12">
        <f>ROUND(Table1[[#This Row],[pledged]]/Table1[[#This Row],[goal]],2)</f>
        <v>17.05</v>
      </c>
      <c r="Q1945" s="14">
        <f>IFERROR(Table1[[#This Row],[pledged]]/Table1[[#This Row],[backers_count]],0)</f>
        <v>68.815577078288939</v>
      </c>
      <c r="R1945" s="19">
        <f>(((J1945/60)/60)/24)+DATE(1970,1,1)</f>
        <v>42548.269861111112</v>
      </c>
      <c r="S1945" s="19">
        <f>(((I1945/60)/60)/24)+DATE(1970,1,1)</f>
        <v>42593.269861111112</v>
      </c>
    </row>
    <row r="1946" spans="1:19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1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8275</v>
      </c>
      <c r="O1946" t="s">
        <v>8305</v>
      </c>
      <c r="P1946" s="12">
        <f>ROUND(Table1[[#This Row],[pledged]]/Table1[[#This Row],[goal]],2)</f>
        <v>7.88</v>
      </c>
      <c r="Q1946" s="14">
        <f>IFERROR(Table1[[#This Row],[pledged]]/Table1[[#This Row],[backers_count]],0)</f>
        <v>176.200223588597</v>
      </c>
      <c r="R1946" s="19">
        <f>(((J1946/60)/60)/24)+DATE(1970,1,1)</f>
        <v>41730.584374999999</v>
      </c>
      <c r="S1946" s="19">
        <f>(((I1946/60)/60)/24)+DATE(1970,1,1)</f>
        <v>41760.584374999999</v>
      </c>
    </row>
    <row r="1947" spans="1:19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1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8275</v>
      </c>
      <c r="O1947" t="s">
        <v>8305</v>
      </c>
      <c r="P1947" s="12">
        <f>ROUND(Table1[[#This Row],[pledged]]/Table1[[#This Row],[goal]],2)</f>
        <v>3.48</v>
      </c>
      <c r="Q1947" s="14">
        <f>IFERROR(Table1[[#This Row],[pledged]]/Table1[[#This Row],[backers_count]],0)</f>
        <v>511.79117647058825</v>
      </c>
      <c r="R1947" s="19">
        <f>(((J1947/60)/60)/24)+DATE(1970,1,1)</f>
        <v>42157.251828703709</v>
      </c>
      <c r="S1947" s="19">
        <f>(((I1947/60)/60)/24)+DATE(1970,1,1)</f>
        <v>42197.251828703709</v>
      </c>
    </row>
    <row r="1948" spans="1:19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1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8275</v>
      </c>
      <c r="O1948" t="s">
        <v>8305</v>
      </c>
      <c r="P1948" s="12">
        <f>ROUND(Table1[[#This Row],[pledged]]/Table1[[#This Row],[goal]],2)</f>
        <v>1.5</v>
      </c>
      <c r="Q1948" s="14">
        <f>IFERROR(Table1[[#This Row],[pledged]]/Table1[[#This Row],[backers_count]],0)</f>
        <v>160.44285714285715</v>
      </c>
      <c r="R1948" s="19">
        <f>(((J1948/60)/60)/24)+DATE(1970,1,1)</f>
        <v>41689.150011574071</v>
      </c>
      <c r="S1948" s="19">
        <f>(((I1948/60)/60)/24)+DATE(1970,1,1)</f>
        <v>41749.108344907407</v>
      </c>
    </row>
    <row r="1949" spans="1:19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1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8275</v>
      </c>
      <c r="O1949" t="s">
        <v>8305</v>
      </c>
      <c r="P1949" s="12">
        <f>ROUND(Table1[[#This Row],[pledged]]/Table1[[#This Row],[goal]],2)</f>
        <v>1.01</v>
      </c>
      <c r="Q1949" s="14">
        <f>IFERROR(Table1[[#This Row],[pledged]]/Table1[[#This Row],[backers_count]],0)</f>
        <v>35.003043478260871</v>
      </c>
      <c r="R1949" s="19">
        <f>(((J1949/60)/60)/24)+DATE(1970,1,1)</f>
        <v>40102.918055555558</v>
      </c>
      <c r="S1949" s="19">
        <f>(((I1949/60)/60)/24)+DATE(1970,1,1)</f>
        <v>40140.249305555553</v>
      </c>
    </row>
    <row r="1950" spans="1:19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1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8275</v>
      </c>
      <c r="O1950" t="s">
        <v>8305</v>
      </c>
      <c r="P1950" s="12">
        <f>ROUND(Table1[[#This Row],[pledged]]/Table1[[#This Row],[goal]],2)</f>
        <v>8</v>
      </c>
      <c r="Q1950" s="14">
        <f>IFERROR(Table1[[#This Row],[pledged]]/Table1[[#This Row],[backers_count]],0)</f>
        <v>188.50671378091872</v>
      </c>
      <c r="R1950" s="19">
        <f>(((J1950/60)/60)/24)+DATE(1970,1,1)</f>
        <v>42473.604270833333</v>
      </c>
      <c r="S1950" s="19">
        <f>(((I1950/60)/60)/24)+DATE(1970,1,1)</f>
        <v>42527.709722222222</v>
      </c>
    </row>
    <row r="1951" spans="1:19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1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8275</v>
      </c>
      <c r="O1951" t="s">
        <v>8305</v>
      </c>
      <c r="P1951" s="12">
        <f>ROUND(Table1[[#This Row],[pledged]]/Table1[[#This Row],[goal]],2)</f>
        <v>1.06</v>
      </c>
      <c r="Q1951" s="14">
        <f>IFERROR(Table1[[#This Row],[pledged]]/Table1[[#This Row],[backers_count]],0)</f>
        <v>56.204984093319197</v>
      </c>
      <c r="R1951" s="19">
        <f>(((J1951/60)/60)/24)+DATE(1970,1,1)</f>
        <v>41800.423043981478</v>
      </c>
      <c r="S1951" s="19">
        <f>(((I1951/60)/60)/24)+DATE(1970,1,1)</f>
        <v>41830.423043981478</v>
      </c>
    </row>
    <row r="1952" spans="1:19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1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8275</v>
      </c>
      <c r="O1952" t="s">
        <v>8305</v>
      </c>
      <c r="P1952" s="12">
        <f>ROUND(Table1[[#This Row],[pledged]]/Table1[[#This Row],[goal]],2)</f>
        <v>2.0099999999999998</v>
      </c>
      <c r="Q1952" s="14">
        <f>IFERROR(Table1[[#This Row],[pledged]]/Table1[[#This Row],[backers_count]],0)</f>
        <v>51.3054157782516</v>
      </c>
      <c r="R1952" s="19">
        <f>(((J1952/60)/60)/24)+DATE(1970,1,1)</f>
        <v>40624.181400462963</v>
      </c>
      <c r="S1952" s="19">
        <f>(((I1952/60)/60)/24)+DATE(1970,1,1)</f>
        <v>40655.181400462963</v>
      </c>
    </row>
    <row r="1953" spans="1:19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1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8275</v>
      </c>
      <c r="O1953" t="s">
        <v>8305</v>
      </c>
      <c r="P1953" s="12">
        <f>ROUND(Table1[[#This Row],[pledged]]/Table1[[#This Row],[goal]],2)</f>
        <v>2.12</v>
      </c>
      <c r="Q1953" s="14">
        <f>IFERROR(Table1[[#This Row],[pledged]]/Table1[[#This Row],[backers_count]],0)</f>
        <v>127.36450839328538</v>
      </c>
      <c r="R1953" s="19">
        <f>(((J1953/60)/60)/24)+DATE(1970,1,1)</f>
        <v>42651.420567129629</v>
      </c>
      <c r="S1953" s="19">
        <f>(((I1953/60)/60)/24)+DATE(1970,1,1)</f>
        <v>42681.462233796294</v>
      </c>
    </row>
    <row r="1954" spans="1:19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1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8275</v>
      </c>
      <c r="O1954" t="s">
        <v>8305</v>
      </c>
      <c r="P1954" s="12">
        <f>ROUND(Table1[[#This Row],[pledged]]/Table1[[#This Row],[goal]],2)</f>
        <v>1.98</v>
      </c>
      <c r="Q1954" s="14">
        <f>IFERROR(Table1[[#This Row],[pledged]]/Table1[[#This Row],[backers_count]],0)</f>
        <v>101.85532258064516</v>
      </c>
      <c r="R1954" s="19">
        <f>(((J1954/60)/60)/24)+DATE(1970,1,1)</f>
        <v>41526.60665509259</v>
      </c>
      <c r="S1954" s="19">
        <f>(((I1954/60)/60)/24)+DATE(1970,1,1)</f>
        <v>41563.60665509259</v>
      </c>
    </row>
    <row r="1955" spans="1:19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1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8275</v>
      </c>
      <c r="O1955" t="s">
        <v>8305</v>
      </c>
      <c r="P1955" s="12">
        <f>ROUND(Table1[[#This Row],[pledged]]/Table1[[#This Row],[goal]],2)</f>
        <v>2.2599999999999998</v>
      </c>
      <c r="Q1955" s="14">
        <f>IFERROR(Table1[[#This Row],[pledged]]/Table1[[#This Row],[backers_count]],0)</f>
        <v>230.55782312925169</v>
      </c>
      <c r="R1955" s="19">
        <f>(((J1955/60)/60)/24)+DATE(1970,1,1)</f>
        <v>40941.199826388889</v>
      </c>
      <c r="S1955" s="19">
        <f>(((I1955/60)/60)/24)+DATE(1970,1,1)</f>
        <v>40970.125</v>
      </c>
    </row>
    <row r="1956" spans="1:19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1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8275</v>
      </c>
      <c r="O1956" t="s">
        <v>8305</v>
      </c>
      <c r="P1956" s="12">
        <f>ROUND(Table1[[#This Row],[pledged]]/Table1[[#This Row],[goal]],2)</f>
        <v>6.99</v>
      </c>
      <c r="Q1956" s="14">
        <f>IFERROR(Table1[[#This Row],[pledged]]/Table1[[#This Row],[backers_count]],0)</f>
        <v>842.10602409638557</v>
      </c>
      <c r="R1956" s="19">
        <f>(((J1956/60)/60)/24)+DATE(1970,1,1)</f>
        <v>42394.580740740741</v>
      </c>
      <c r="S1956" s="19">
        <f>(((I1956/60)/60)/24)+DATE(1970,1,1)</f>
        <v>42441.208333333328</v>
      </c>
    </row>
    <row r="1957" spans="1:19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1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8275</v>
      </c>
      <c r="O1957" t="s">
        <v>8305</v>
      </c>
      <c r="P1957" s="12">
        <f>ROUND(Table1[[#This Row],[pledged]]/Table1[[#This Row],[goal]],2)</f>
        <v>3.99</v>
      </c>
      <c r="Q1957" s="14">
        <f>IFERROR(Table1[[#This Row],[pledged]]/Table1[[#This Row],[backers_count]],0)</f>
        <v>577.27593103448271</v>
      </c>
      <c r="R1957" s="19">
        <f>(((J1957/60)/60)/24)+DATE(1970,1,1)</f>
        <v>41020.271770833337</v>
      </c>
      <c r="S1957" s="19">
        <f>(((I1957/60)/60)/24)+DATE(1970,1,1)</f>
        <v>41052.791666666664</v>
      </c>
    </row>
    <row r="1958" spans="1:19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1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8275</v>
      </c>
      <c r="O1958" t="s">
        <v>8305</v>
      </c>
      <c r="P1958" s="12">
        <f>ROUND(Table1[[#This Row],[pledged]]/Table1[[#This Row],[goal]],2)</f>
        <v>2.94</v>
      </c>
      <c r="Q1958" s="14">
        <f>IFERROR(Table1[[#This Row],[pledged]]/Table1[[#This Row],[backers_count]],0)</f>
        <v>483.34246575342468</v>
      </c>
      <c r="R1958" s="19">
        <f>(((J1958/60)/60)/24)+DATE(1970,1,1)</f>
        <v>42067.923668981486</v>
      </c>
      <c r="S1958" s="19">
        <f>(((I1958/60)/60)/24)+DATE(1970,1,1)</f>
        <v>42112.882002314815</v>
      </c>
    </row>
    <row r="1959" spans="1:19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1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8275</v>
      </c>
      <c r="O1959" t="s">
        <v>8305</v>
      </c>
      <c r="P1959" s="12">
        <f>ROUND(Table1[[#This Row],[pledged]]/Table1[[#This Row],[goal]],2)</f>
        <v>1.68</v>
      </c>
      <c r="Q1959" s="14">
        <f>IFERROR(Table1[[#This Row],[pledged]]/Table1[[#This Row],[backers_count]],0)</f>
        <v>76.138500000000008</v>
      </c>
      <c r="R1959" s="19">
        <f>(((J1959/60)/60)/24)+DATE(1970,1,1)</f>
        <v>41179.098530092589</v>
      </c>
      <c r="S1959" s="19">
        <f>(((I1959/60)/60)/24)+DATE(1970,1,1)</f>
        <v>41209.098530092589</v>
      </c>
    </row>
    <row r="1960" spans="1:19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1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8275</v>
      </c>
      <c r="O1960" t="s">
        <v>8305</v>
      </c>
      <c r="P1960" s="12">
        <f>ROUND(Table1[[#This Row],[pledged]]/Table1[[#This Row],[goal]],2)</f>
        <v>14.36</v>
      </c>
      <c r="Q1960" s="14">
        <f>IFERROR(Table1[[#This Row],[pledged]]/Table1[[#This Row],[backers_count]],0)</f>
        <v>74.107684365781708</v>
      </c>
      <c r="R1960" s="19">
        <f>(((J1960/60)/60)/24)+DATE(1970,1,1)</f>
        <v>41326.987974537034</v>
      </c>
      <c r="S1960" s="19">
        <f>(((I1960/60)/60)/24)+DATE(1970,1,1)</f>
        <v>41356.94630787037</v>
      </c>
    </row>
    <row r="1961" spans="1:19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1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8275</v>
      </c>
      <c r="O1961" t="s">
        <v>8305</v>
      </c>
      <c r="P1961" s="12">
        <f>ROUND(Table1[[#This Row],[pledged]]/Table1[[#This Row],[goal]],2)</f>
        <v>1.57</v>
      </c>
      <c r="Q1961" s="14">
        <f>IFERROR(Table1[[#This Row],[pledged]]/Table1[[#This Row],[backers_count]],0)</f>
        <v>36.965660377358489</v>
      </c>
      <c r="R1961" s="19">
        <f>(((J1961/60)/60)/24)+DATE(1970,1,1)</f>
        <v>41871.845601851855</v>
      </c>
      <c r="S1961" s="19">
        <f>(((I1961/60)/60)/24)+DATE(1970,1,1)</f>
        <v>41913</v>
      </c>
    </row>
    <row r="1962" spans="1:19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1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8275</v>
      </c>
      <c r="O1962" t="s">
        <v>8305</v>
      </c>
      <c r="P1962" s="12">
        <f>ROUND(Table1[[#This Row],[pledged]]/Table1[[#This Row],[goal]],2)</f>
        <v>1.18</v>
      </c>
      <c r="Q1962" s="14">
        <f>IFERROR(Table1[[#This Row],[pledged]]/Table1[[#This Row],[backers_count]],0)</f>
        <v>2500.969696969697</v>
      </c>
      <c r="R1962" s="19">
        <f>(((J1962/60)/60)/24)+DATE(1970,1,1)</f>
        <v>41964.362743055557</v>
      </c>
      <c r="S1962" s="19">
        <f>(((I1962/60)/60)/24)+DATE(1970,1,1)</f>
        <v>41994.362743055557</v>
      </c>
    </row>
    <row r="1963" spans="1:19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1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8275</v>
      </c>
      <c r="O1963" t="s">
        <v>8305</v>
      </c>
      <c r="P1963" s="12">
        <f>ROUND(Table1[[#This Row],[pledged]]/Table1[[#This Row],[goal]],2)</f>
        <v>11.05</v>
      </c>
      <c r="Q1963" s="14">
        <f>IFERROR(Table1[[#This Row],[pledged]]/Table1[[#This Row],[backers_count]],0)</f>
        <v>67.690214329454989</v>
      </c>
      <c r="R1963" s="19">
        <f>(((J1963/60)/60)/24)+DATE(1970,1,1)</f>
        <v>41148.194641203707</v>
      </c>
      <c r="S1963" s="19">
        <f>(((I1963/60)/60)/24)+DATE(1970,1,1)</f>
        <v>41188.165972222225</v>
      </c>
    </row>
    <row r="1964" spans="1:19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1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8275</v>
      </c>
      <c r="O1964" t="s">
        <v>8305</v>
      </c>
      <c r="P1964" s="12">
        <f>ROUND(Table1[[#This Row],[pledged]]/Table1[[#This Row],[goal]],2)</f>
        <v>1.93</v>
      </c>
      <c r="Q1964" s="14">
        <f>IFERROR(Table1[[#This Row],[pledged]]/Table1[[#This Row],[backers_count]],0)</f>
        <v>63.04738562091503</v>
      </c>
      <c r="R1964" s="19">
        <f>(((J1964/60)/60)/24)+DATE(1970,1,1)</f>
        <v>41742.780509259261</v>
      </c>
      <c r="S1964" s="19">
        <f>(((I1964/60)/60)/24)+DATE(1970,1,1)</f>
        <v>41772.780509259261</v>
      </c>
    </row>
    <row r="1965" spans="1:19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1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8275</v>
      </c>
      <c r="O1965" t="s">
        <v>8305</v>
      </c>
      <c r="P1965" s="12">
        <f>ROUND(Table1[[#This Row],[pledged]]/Table1[[#This Row],[goal]],2)</f>
        <v>1.27</v>
      </c>
      <c r="Q1965" s="14">
        <f>IFERROR(Table1[[#This Row],[pledged]]/Table1[[#This Row],[backers_count]],0)</f>
        <v>117.6</v>
      </c>
      <c r="R1965" s="19">
        <f>(((J1965/60)/60)/24)+DATE(1970,1,1)</f>
        <v>41863.429791666669</v>
      </c>
      <c r="S1965" s="19">
        <f>(((I1965/60)/60)/24)+DATE(1970,1,1)</f>
        <v>41898.429791666669</v>
      </c>
    </row>
    <row r="1966" spans="1:19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1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8275</v>
      </c>
      <c r="O1966" t="s">
        <v>8305</v>
      </c>
      <c r="P1966" s="12">
        <f>ROUND(Table1[[#This Row],[pledged]]/Table1[[#This Row],[goal]],2)</f>
        <v>2.6</v>
      </c>
      <c r="Q1966" s="14">
        <f>IFERROR(Table1[[#This Row],[pledged]]/Table1[[#This Row],[backers_count]],0)</f>
        <v>180.75185011709601</v>
      </c>
      <c r="R1966" s="19">
        <f>(((J1966/60)/60)/24)+DATE(1970,1,1)</f>
        <v>42452.272824074069</v>
      </c>
      <c r="S1966" s="19">
        <f>(((I1966/60)/60)/24)+DATE(1970,1,1)</f>
        <v>42482.272824074069</v>
      </c>
    </row>
    <row r="1967" spans="1:19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1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8275</v>
      </c>
      <c r="O1967" t="s">
        <v>8305</v>
      </c>
      <c r="P1967" s="12">
        <f>ROUND(Table1[[#This Row],[pledged]]/Table1[[#This Row],[goal]],2)</f>
        <v>2.62</v>
      </c>
      <c r="Q1967" s="14">
        <f>IFERROR(Table1[[#This Row],[pledged]]/Table1[[#This Row],[backers_count]],0)</f>
        <v>127.32038834951456</v>
      </c>
      <c r="R1967" s="19">
        <f>(((J1967/60)/60)/24)+DATE(1970,1,1)</f>
        <v>40898.089236111111</v>
      </c>
      <c r="S1967" s="19">
        <f>(((I1967/60)/60)/24)+DATE(1970,1,1)</f>
        <v>40920.041666666664</v>
      </c>
    </row>
    <row r="1968" spans="1:19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1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8275</v>
      </c>
      <c r="O1968" t="s">
        <v>8305</v>
      </c>
      <c r="P1968" s="12">
        <f>ROUND(Table1[[#This Row],[pledged]]/Table1[[#This Row],[goal]],2)</f>
        <v>2.0699999999999998</v>
      </c>
      <c r="Q1968" s="14">
        <f>IFERROR(Table1[[#This Row],[pledged]]/Table1[[#This Row],[backers_count]],0)</f>
        <v>136.6444745538665</v>
      </c>
      <c r="R1968" s="19">
        <f>(((J1968/60)/60)/24)+DATE(1970,1,1)</f>
        <v>41835.540486111109</v>
      </c>
      <c r="S1968" s="19">
        <f>(((I1968/60)/60)/24)+DATE(1970,1,1)</f>
        <v>41865.540486111109</v>
      </c>
    </row>
    <row r="1969" spans="1:19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1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8275</v>
      </c>
      <c r="O1969" t="s">
        <v>8305</v>
      </c>
      <c r="P1969" s="12">
        <f>ROUND(Table1[[#This Row],[pledged]]/Table1[[#This Row],[goal]],2)</f>
        <v>3.7</v>
      </c>
      <c r="Q1969" s="14">
        <f>IFERROR(Table1[[#This Row],[pledged]]/Table1[[#This Row],[backers_count]],0)</f>
        <v>182.78024691358024</v>
      </c>
      <c r="R1969" s="19">
        <f>(((J1969/60)/60)/24)+DATE(1970,1,1)</f>
        <v>41730.663530092592</v>
      </c>
      <c r="S1969" s="19">
        <f>(((I1969/60)/60)/24)+DATE(1970,1,1)</f>
        <v>41760.663530092592</v>
      </c>
    </row>
    <row r="1970" spans="1:19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1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8275</v>
      </c>
      <c r="O1970" t="s">
        <v>8305</v>
      </c>
      <c r="P1970" s="12">
        <f>ROUND(Table1[[#This Row],[pledged]]/Table1[[#This Row],[goal]],2)</f>
        <v>2.85</v>
      </c>
      <c r="Q1970" s="14">
        <f>IFERROR(Table1[[#This Row],[pledged]]/Table1[[#This Row],[backers_count]],0)</f>
        <v>279.37843137254902</v>
      </c>
      <c r="R1970" s="19">
        <f>(((J1970/60)/60)/24)+DATE(1970,1,1)</f>
        <v>42676.586979166663</v>
      </c>
      <c r="S1970" s="19">
        <f>(((I1970/60)/60)/24)+DATE(1970,1,1)</f>
        <v>42707.628645833334</v>
      </c>
    </row>
    <row r="1971" spans="1:19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1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8275</v>
      </c>
      <c r="O1971" t="s">
        <v>8305</v>
      </c>
      <c r="P1971" s="12">
        <f>ROUND(Table1[[#This Row],[pledged]]/Table1[[#This Row],[goal]],2)</f>
        <v>5.79</v>
      </c>
      <c r="Q1971" s="14">
        <f>IFERROR(Table1[[#This Row],[pledged]]/Table1[[#This Row],[backers_count]],0)</f>
        <v>61.375728669846318</v>
      </c>
      <c r="R1971" s="19">
        <f>(((J1971/60)/60)/24)+DATE(1970,1,1)</f>
        <v>42557.792453703703</v>
      </c>
      <c r="S1971" s="19">
        <f>(((I1971/60)/60)/24)+DATE(1970,1,1)</f>
        <v>42587.792453703703</v>
      </c>
    </row>
    <row r="1972" spans="1:19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1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8275</v>
      </c>
      <c r="O1972" t="s">
        <v>8305</v>
      </c>
      <c r="P1972" s="12">
        <f>ROUND(Table1[[#This Row],[pledged]]/Table1[[#This Row],[goal]],2)</f>
        <v>11.32</v>
      </c>
      <c r="Q1972" s="14">
        <f>IFERROR(Table1[[#This Row],[pledged]]/Table1[[#This Row],[backers_count]],0)</f>
        <v>80.727532097004286</v>
      </c>
      <c r="R1972" s="19">
        <f>(((J1972/60)/60)/24)+DATE(1970,1,1)</f>
        <v>41324.193298611113</v>
      </c>
      <c r="S1972" s="19">
        <f>(((I1972/60)/60)/24)+DATE(1970,1,1)</f>
        <v>41384.151631944449</v>
      </c>
    </row>
    <row r="1973" spans="1:19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1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8275</v>
      </c>
      <c r="O1973" t="s">
        <v>8305</v>
      </c>
      <c r="P1973" s="12">
        <f>ROUND(Table1[[#This Row],[pledged]]/Table1[[#This Row],[goal]],2)</f>
        <v>2.63</v>
      </c>
      <c r="Q1973" s="14">
        <f>IFERROR(Table1[[#This Row],[pledged]]/Table1[[#This Row],[backers_count]],0)</f>
        <v>272.35590732591254</v>
      </c>
      <c r="R1973" s="19">
        <f>(((J1973/60)/60)/24)+DATE(1970,1,1)</f>
        <v>41561.500706018516</v>
      </c>
      <c r="S1973" s="19">
        <f>(((I1973/60)/60)/24)+DATE(1970,1,1)</f>
        <v>41593.166666666664</v>
      </c>
    </row>
    <row r="1974" spans="1:19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1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8275</v>
      </c>
      <c r="O1974" t="s">
        <v>8305</v>
      </c>
      <c r="P1974" s="12">
        <f>ROUND(Table1[[#This Row],[pledged]]/Table1[[#This Row],[goal]],2)</f>
        <v>6.74</v>
      </c>
      <c r="Q1974" s="14">
        <f>IFERROR(Table1[[#This Row],[pledged]]/Table1[[#This Row],[backers_count]],0)</f>
        <v>70.848739495798313</v>
      </c>
      <c r="R1974" s="19">
        <f>(((J1974/60)/60)/24)+DATE(1970,1,1)</f>
        <v>41201.012083333335</v>
      </c>
      <c r="S1974" s="19">
        <f>(((I1974/60)/60)/24)+DATE(1970,1,1)</f>
        <v>41231.053749999999</v>
      </c>
    </row>
    <row r="1975" spans="1:19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1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8275</v>
      </c>
      <c r="O1975" t="s">
        <v>8305</v>
      </c>
      <c r="P1975" s="12">
        <f>ROUND(Table1[[#This Row],[pledged]]/Table1[[#This Row],[goal]],2)</f>
        <v>2.57</v>
      </c>
      <c r="Q1975" s="14">
        <f>IFERROR(Table1[[#This Row],[pledged]]/Table1[[#This Row],[backers_count]],0)</f>
        <v>247.94003412969283</v>
      </c>
      <c r="R1975" s="19">
        <f>(((J1975/60)/60)/24)+DATE(1970,1,1)</f>
        <v>42549.722962962958</v>
      </c>
      <c r="S1975" s="19">
        <f>(((I1975/60)/60)/24)+DATE(1970,1,1)</f>
        <v>42588.291666666672</v>
      </c>
    </row>
    <row r="1976" spans="1:19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1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8275</v>
      </c>
      <c r="O1976" t="s">
        <v>8305</v>
      </c>
      <c r="P1976" s="12">
        <f>ROUND(Table1[[#This Row],[pledged]]/Table1[[#This Row],[goal]],2)</f>
        <v>3.75</v>
      </c>
      <c r="Q1976" s="14">
        <f>IFERROR(Table1[[#This Row],[pledged]]/Table1[[#This Row],[backers_count]],0)</f>
        <v>186.81393034825871</v>
      </c>
      <c r="R1976" s="19">
        <f>(((J1976/60)/60)/24)+DATE(1970,1,1)</f>
        <v>41445.334131944444</v>
      </c>
      <c r="S1976" s="19">
        <f>(((I1976/60)/60)/24)+DATE(1970,1,1)</f>
        <v>41505.334131944444</v>
      </c>
    </row>
    <row r="1977" spans="1:19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1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8275</v>
      </c>
      <c r="O1977" t="s">
        <v>8305</v>
      </c>
      <c r="P1977" s="12">
        <f>ROUND(Table1[[#This Row],[pledged]]/Table1[[#This Row],[goal]],2)</f>
        <v>2.09</v>
      </c>
      <c r="Q1977" s="14">
        <f>IFERROR(Table1[[#This Row],[pledged]]/Table1[[#This Row],[backers_count]],0)</f>
        <v>131.98948616600788</v>
      </c>
      <c r="R1977" s="19">
        <f>(((J1977/60)/60)/24)+DATE(1970,1,1)</f>
        <v>41313.755219907405</v>
      </c>
      <c r="S1977" s="19">
        <f>(((I1977/60)/60)/24)+DATE(1970,1,1)</f>
        <v>41343.755219907405</v>
      </c>
    </row>
    <row r="1978" spans="1:19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1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8275</v>
      </c>
      <c r="O1978" t="s">
        <v>8305</v>
      </c>
      <c r="P1978" s="12">
        <f>ROUND(Table1[[#This Row],[pledged]]/Table1[[#This Row],[goal]],2)</f>
        <v>3.47</v>
      </c>
      <c r="Q1978" s="14">
        <f>IFERROR(Table1[[#This Row],[pledged]]/Table1[[#This Row],[backers_count]],0)</f>
        <v>29.310782241014799</v>
      </c>
      <c r="R1978" s="19">
        <f>(((J1978/60)/60)/24)+DATE(1970,1,1)</f>
        <v>41438.899594907409</v>
      </c>
      <c r="S1978" s="19">
        <f>(((I1978/60)/60)/24)+DATE(1970,1,1)</f>
        <v>41468.899594907409</v>
      </c>
    </row>
    <row r="1979" spans="1:19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1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8275</v>
      </c>
      <c r="O1979" t="s">
        <v>8305</v>
      </c>
      <c r="P1979" s="12">
        <f>ROUND(Table1[[#This Row],[pledged]]/Table1[[#This Row],[goal]],2)</f>
        <v>4.0199999999999996</v>
      </c>
      <c r="Q1979" s="14">
        <f>IFERROR(Table1[[#This Row],[pledged]]/Table1[[#This Row],[backers_count]],0)</f>
        <v>245.02436053593178</v>
      </c>
      <c r="R1979" s="19">
        <f>(((J1979/60)/60)/24)+DATE(1970,1,1)</f>
        <v>42311.216898148152</v>
      </c>
      <c r="S1979" s="19">
        <f>(((I1979/60)/60)/24)+DATE(1970,1,1)</f>
        <v>42357.332638888889</v>
      </c>
    </row>
    <row r="1980" spans="1:19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1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8275</v>
      </c>
      <c r="O1980" t="s">
        <v>8305</v>
      </c>
      <c r="P1980" s="12">
        <f>ROUND(Table1[[#This Row],[pledged]]/Table1[[#This Row],[goal]],2)</f>
        <v>10.27</v>
      </c>
      <c r="Q1980" s="14">
        <f>IFERROR(Table1[[#This Row],[pledged]]/Table1[[#This Row],[backers_count]],0)</f>
        <v>1323.2540463917526</v>
      </c>
      <c r="R1980" s="19">
        <f>(((J1980/60)/60)/24)+DATE(1970,1,1)</f>
        <v>41039.225601851853</v>
      </c>
      <c r="S1980" s="19">
        <f>(((I1980/60)/60)/24)+DATE(1970,1,1)</f>
        <v>41072.291666666664</v>
      </c>
    </row>
    <row r="1981" spans="1:19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1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8275</v>
      </c>
      <c r="O1981" t="s">
        <v>8305</v>
      </c>
      <c r="P1981" s="12">
        <f>ROUND(Table1[[#This Row],[pledged]]/Table1[[#This Row],[goal]],2)</f>
        <v>1.1499999999999999</v>
      </c>
      <c r="Q1981" s="14">
        <f>IFERROR(Table1[[#This Row],[pledged]]/Table1[[#This Row],[backers_count]],0)</f>
        <v>282.65966789667897</v>
      </c>
      <c r="R1981" s="19">
        <f>(((J1981/60)/60)/24)+DATE(1970,1,1)</f>
        <v>42290.460023148145</v>
      </c>
      <c r="S1981" s="19">
        <f>(((I1981/60)/60)/24)+DATE(1970,1,1)</f>
        <v>42327.207638888889</v>
      </c>
    </row>
    <row r="1982" spans="1:19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1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8275</v>
      </c>
      <c r="O1982" t="s">
        <v>8305</v>
      </c>
      <c r="P1982" s="12">
        <f>ROUND(Table1[[#This Row],[pledged]]/Table1[[#This Row],[goal]],2)</f>
        <v>3.55</v>
      </c>
      <c r="Q1982" s="14">
        <f>IFERROR(Table1[[#This Row],[pledged]]/Table1[[#This Row],[backers_count]],0)</f>
        <v>91.214401028277635</v>
      </c>
      <c r="R1982" s="19">
        <f>(((J1982/60)/60)/24)+DATE(1970,1,1)</f>
        <v>42423.542384259257</v>
      </c>
      <c r="S1982" s="19">
        <f>(((I1982/60)/60)/24)+DATE(1970,1,1)</f>
        <v>42463.500717592593</v>
      </c>
    </row>
    <row r="1983" spans="1:19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1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t="s">
        <v>8306</v>
      </c>
      <c r="P1983" s="12">
        <f>ROUND(Table1[[#This Row],[pledged]]/Table1[[#This Row],[goal]],2)</f>
        <v>0.05</v>
      </c>
      <c r="Q1983" s="14">
        <f>IFERROR(Table1[[#This Row],[pledged]]/Table1[[#This Row],[backers_count]],0)</f>
        <v>31.75</v>
      </c>
      <c r="R1983" s="19">
        <f>(((J1983/60)/60)/24)+DATE(1970,1,1)</f>
        <v>41799.725289351853</v>
      </c>
      <c r="S1983" s="19">
        <f>(((I1983/60)/60)/24)+DATE(1970,1,1)</f>
        <v>41829.725289351853</v>
      </c>
    </row>
    <row r="1984" spans="1:19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1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s">
        <v>8306</v>
      </c>
      <c r="P1984" s="12">
        <f>ROUND(Table1[[#This Row],[pledged]]/Table1[[#This Row],[goal]],2)</f>
        <v>0</v>
      </c>
      <c r="Q1984" s="14">
        <f>IFERROR(Table1[[#This Row],[pledged]]/Table1[[#This Row],[backers_count]],0)</f>
        <v>0</v>
      </c>
      <c r="R1984" s="19">
        <f>(((J1984/60)/60)/24)+DATE(1970,1,1)</f>
        <v>42678.586655092593</v>
      </c>
      <c r="S1984" s="19">
        <f>(((I1984/60)/60)/24)+DATE(1970,1,1)</f>
        <v>42708.628321759257</v>
      </c>
    </row>
    <row r="1985" spans="1:19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1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t="s">
        <v>8306</v>
      </c>
      <c r="P1985" s="12">
        <f>ROUND(Table1[[#This Row],[pledged]]/Table1[[#This Row],[goal]],2)</f>
        <v>0.04</v>
      </c>
      <c r="Q1985" s="14">
        <f>IFERROR(Table1[[#This Row],[pledged]]/Table1[[#This Row],[backers_count]],0)</f>
        <v>88.6875</v>
      </c>
      <c r="R1985" s="19">
        <f>(((J1985/60)/60)/24)+DATE(1970,1,1)</f>
        <v>42593.011782407411</v>
      </c>
      <c r="S1985" s="19">
        <f>(((I1985/60)/60)/24)+DATE(1970,1,1)</f>
        <v>42615.291666666672</v>
      </c>
    </row>
    <row r="1986" spans="1:19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1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t="s">
        <v>8306</v>
      </c>
      <c r="P1986" s="12">
        <f>ROUND(Table1[[#This Row],[pledged]]/Table1[[#This Row],[goal]],2)</f>
        <v>0.21</v>
      </c>
      <c r="Q1986" s="14">
        <f>IFERROR(Table1[[#This Row],[pledged]]/Table1[[#This Row],[backers_count]],0)</f>
        <v>453.14285714285717</v>
      </c>
      <c r="R1986" s="19">
        <f>(((J1986/60)/60)/24)+DATE(1970,1,1)</f>
        <v>41913.790289351848</v>
      </c>
      <c r="S1986" s="19">
        <f>(((I1986/60)/60)/24)+DATE(1970,1,1)</f>
        <v>41973.831956018519</v>
      </c>
    </row>
    <row r="1987" spans="1:19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1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t="s">
        <v>8306</v>
      </c>
      <c r="P1987" s="12">
        <f>ROUND(Table1[[#This Row],[pledged]]/Table1[[#This Row],[goal]],2)</f>
        <v>0.03</v>
      </c>
      <c r="Q1987" s="14">
        <f>IFERROR(Table1[[#This Row],[pledged]]/Table1[[#This Row],[backers_count]],0)</f>
        <v>12.75</v>
      </c>
      <c r="R1987" s="19">
        <f>(((J1987/60)/60)/24)+DATE(1970,1,1)</f>
        <v>42555.698738425926</v>
      </c>
      <c r="S1987" s="19">
        <f>(((I1987/60)/60)/24)+DATE(1970,1,1)</f>
        <v>42584.958333333328</v>
      </c>
    </row>
    <row r="1988" spans="1:19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1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t="s">
        <v>8306</v>
      </c>
      <c r="P1988" s="12">
        <f>ROUND(Table1[[#This Row],[pledged]]/Table1[[#This Row],[goal]],2)</f>
        <v>0</v>
      </c>
      <c r="Q1988" s="14">
        <f>IFERROR(Table1[[#This Row],[pledged]]/Table1[[#This Row],[backers_count]],0)</f>
        <v>1</v>
      </c>
      <c r="R1988" s="19">
        <f>(((J1988/60)/60)/24)+DATE(1970,1,1)</f>
        <v>42413.433831018512</v>
      </c>
      <c r="S1988" s="19">
        <f>(((I1988/60)/60)/24)+DATE(1970,1,1)</f>
        <v>42443.392164351855</v>
      </c>
    </row>
    <row r="1989" spans="1:19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1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t="s">
        <v>8306</v>
      </c>
      <c r="P1989" s="12">
        <f>ROUND(Table1[[#This Row],[pledged]]/Table1[[#This Row],[goal]],2)</f>
        <v>0.42</v>
      </c>
      <c r="Q1989" s="14">
        <f>IFERROR(Table1[[#This Row],[pledged]]/Table1[[#This Row],[backers_count]],0)</f>
        <v>83.428571428571431</v>
      </c>
      <c r="R1989" s="19">
        <f>(((J1989/60)/60)/24)+DATE(1970,1,1)</f>
        <v>42034.639768518522</v>
      </c>
      <c r="S1989" s="19">
        <f>(((I1989/60)/60)/24)+DATE(1970,1,1)</f>
        <v>42064.639768518522</v>
      </c>
    </row>
    <row r="1990" spans="1:19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1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t="s">
        <v>8306</v>
      </c>
      <c r="P1990" s="12">
        <f>ROUND(Table1[[#This Row],[pledged]]/Table1[[#This Row],[goal]],2)</f>
        <v>0</v>
      </c>
      <c r="Q1990" s="14">
        <f>IFERROR(Table1[[#This Row],[pledged]]/Table1[[#This Row],[backers_count]],0)</f>
        <v>25</v>
      </c>
      <c r="R1990" s="19">
        <f>(((J1990/60)/60)/24)+DATE(1970,1,1)</f>
        <v>42206.763217592597</v>
      </c>
      <c r="S1990" s="19">
        <f>(((I1990/60)/60)/24)+DATE(1970,1,1)</f>
        <v>42236.763217592597</v>
      </c>
    </row>
    <row r="1991" spans="1:19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1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t="s">
        <v>8306</v>
      </c>
      <c r="P1991" s="12">
        <f>ROUND(Table1[[#This Row],[pledged]]/Table1[[#This Row],[goal]],2)</f>
        <v>0.01</v>
      </c>
      <c r="Q1991" s="14">
        <f>IFERROR(Table1[[#This Row],[pledged]]/Table1[[#This Row],[backers_count]],0)</f>
        <v>50</v>
      </c>
      <c r="R1991" s="19">
        <f>(((J1991/60)/60)/24)+DATE(1970,1,1)</f>
        <v>42685.680648148147</v>
      </c>
      <c r="S1991" s="19">
        <f>(((I1991/60)/60)/24)+DATE(1970,1,1)</f>
        <v>42715.680648148147</v>
      </c>
    </row>
    <row r="1992" spans="1:19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1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t="s">
        <v>8306</v>
      </c>
      <c r="P1992" s="12">
        <f>ROUND(Table1[[#This Row],[pledged]]/Table1[[#This Row],[goal]],2)</f>
        <v>0.17</v>
      </c>
      <c r="Q1992" s="14">
        <f>IFERROR(Table1[[#This Row],[pledged]]/Table1[[#This Row],[backers_count]],0)</f>
        <v>101.8</v>
      </c>
      <c r="R1992" s="19">
        <f>(((J1992/60)/60)/24)+DATE(1970,1,1)</f>
        <v>42398.195972222224</v>
      </c>
      <c r="S1992" s="19">
        <f>(((I1992/60)/60)/24)+DATE(1970,1,1)</f>
        <v>42413.195972222224</v>
      </c>
    </row>
    <row r="1993" spans="1:19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1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t="s">
        <v>8306</v>
      </c>
      <c r="P1993" s="12">
        <f>ROUND(Table1[[#This Row],[pledged]]/Table1[[#This Row],[goal]],2)</f>
        <v>7.0000000000000007E-2</v>
      </c>
      <c r="Q1993" s="14">
        <f>IFERROR(Table1[[#This Row],[pledged]]/Table1[[#This Row],[backers_count]],0)</f>
        <v>46.666666666666664</v>
      </c>
      <c r="R1993" s="19">
        <f>(((J1993/60)/60)/24)+DATE(1970,1,1)</f>
        <v>42167.89335648148</v>
      </c>
      <c r="S1993" s="19">
        <f>(((I1993/60)/60)/24)+DATE(1970,1,1)</f>
        <v>42188.89335648148</v>
      </c>
    </row>
    <row r="1994" spans="1:19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1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t="s">
        <v>8306</v>
      </c>
      <c r="P1994" s="12">
        <f>ROUND(Table1[[#This Row],[pledged]]/Table1[[#This Row],[goal]],2)</f>
        <v>0</v>
      </c>
      <c r="Q1994" s="14">
        <f>IFERROR(Table1[[#This Row],[pledged]]/Table1[[#This Row],[backers_count]],0)</f>
        <v>1</v>
      </c>
      <c r="R1994" s="19">
        <f>(((J1994/60)/60)/24)+DATE(1970,1,1)</f>
        <v>42023.143414351856</v>
      </c>
      <c r="S1994" s="19">
        <f>(((I1994/60)/60)/24)+DATE(1970,1,1)</f>
        <v>42053.143414351856</v>
      </c>
    </row>
    <row r="1995" spans="1:19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1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s">
        <v>8306</v>
      </c>
      <c r="P1995" s="12">
        <f>ROUND(Table1[[#This Row],[pledged]]/Table1[[#This Row],[goal]],2)</f>
        <v>0</v>
      </c>
      <c r="Q1995" s="14">
        <f>IFERROR(Table1[[#This Row],[pledged]]/Table1[[#This Row],[backers_count]],0)</f>
        <v>0</v>
      </c>
      <c r="R1995" s="19">
        <f>(((J1995/60)/60)/24)+DATE(1970,1,1)</f>
        <v>42329.58839120371</v>
      </c>
      <c r="S1995" s="19">
        <f>(((I1995/60)/60)/24)+DATE(1970,1,1)</f>
        <v>42359.58839120371</v>
      </c>
    </row>
    <row r="1996" spans="1:19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1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s">
        <v>8306</v>
      </c>
      <c r="P1996" s="12">
        <f>ROUND(Table1[[#This Row],[pledged]]/Table1[[#This Row],[goal]],2)</f>
        <v>0</v>
      </c>
      <c r="Q1996" s="14">
        <f>IFERROR(Table1[[#This Row],[pledged]]/Table1[[#This Row],[backers_count]],0)</f>
        <v>0</v>
      </c>
      <c r="R1996" s="19">
        <f>(((J1996/60)/60)/24)+DATE(1970,1,1)</f>
        <v>42651.006273148145</v>
      </c>
      <c r="S1996" s="19">
        <f>(((I1996/60)/60)/24)+DATE(1970,1,1)</f>
        <v>42711.047939814816</v>
      </c>
    </row>
    <row r="1997" spans="1:19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1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t="s">
        <v>8306</v>
      </c>
      <c r="P1997" s="12">
        <f>ROUND(Table1[[#This Row],[pledged]]/Table1[[#This Row],[goal]],2)</f>
        <v>0.08</v>
      </c>
      <c r="Q1997" s="14">
        <f>IFERROR(Table1[[#This Row],[pledged]]/Table1[[#This Row],[backers_count]],0)</f>
        <v>26</v>
      </c>
      <c r="R1997" s="19">
        <f>(((J1997/60)/60)/24)+DATE(1970,1,1)</f>
        <v>42181.902037037042</v>
      </c>
      <c r="S1997" s="19">
        <f>(((I1997/60)/60)/24)+DATE(1970,1,1)</f>
        <v>42201.902037037042</v>
      </c>
    </row>
    <row r="1998" spans="1:19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1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s">
        <v>8306</v>
      </c>
      <c r="P1998" s="12">
        <f>ROUND(Table1[[#This Row],[pledged]]/Table1[[#This Row],[goal]],2)</f>
        <v>0</v>
      </c>
      <c r="Q1998" s="14">
        <f>IFERROR(Table1[[#This Row],[pledged]]/Table1[[#This Row],[backers_count]],0)</f>
        <v>0</v>
      </c>
      <c r="R1998" s="19">
        <f>(((J1998/60)/60)/24)+DATE(1970,1,1)</f>
        <v>41800.819571759261</v>
      </c>
      <c r="S1998" s="19">
        <f>(((I1998/60)/60)/24)+DATE(1970,1,1)</f>
        <v>41830.819571759261</v>
      </c>
    </row>
    <row r="1999" spans="1:19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1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s">
        <v>8306</v>
      </c>
      <c r="P1999" s="12">
        <f>ROUND(Table1[[#This Row],[pledged]]/Table1[[#This Row],[goal]],2)</f>
        <v>0</v>
      </c>
      <c r="Q1999" s="14">
        <f>IFERROR(Table1[[#This Row],[pledged]]/Table1[[#This Row],[backers_count]],0)</f>
        <v>0</v>
      </c>
      <c r="R1999" s="19">
        <f>(((J1999/60)/60)/24)+DATE(1970,1,1)</f>
        <v>41847.930694444447</v>
      </c>
      <c r="S1999" s="19">
        <f>(((I1999/60)/60)/24)+DATE(1970,1,1)</f>
        <v>41877.930694444447</v>
      </c>
    </row>
    <row r="2000" spans="1:19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1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t="s">
        <v>8306</v>
      </c>
      <c r="P2000" s="12">
        <f>ROUND(Table1[[#This Row],[pledged]]/Table1[[#This Row],[goal]],2)</f>
        <v>0.26</v>
      </c>
      <c r="Q2000" s="14">
        <f>IFERROR(Table1[[#This Row],[pledged]]/Table1[[#This Row],[backers_count]],0)</f>
        <v>218.33333333333334</v>
      </c>
      <c r="R2000" s="19">
        <f>(((J2000/60)/60)/24)+DATE(1970,1,1)</f>
        <v>41807.118495370371</v>
      </c>
      <c r="S2000" s="19">
        <f>(((I2000/60)/60)/24)+DATE(1970,1,1)</f>
        <v>41852.118495370371</v>
      </c>
    </row>
    <row r="2001" spans="1:19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1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t="s">
        <v>8306</v>
      </c>
      <c r="P2001" s="12">
        <f>ROUND(Table1[[#This Row],[pledged]]/Table1[[#This Row],[goal]],2)</f>
        <v>0.01</v>
      </c>
      <c r="Q2001" s="14">
        <f>IFERROR(Table1[[#This Row],[pledged]]/Table1[[#This Row],[backers_count]],0)</f>
        <v>33.714285714285715</v>
      </c>
      <c r="R2001" s="19">
        <f>(((J2001/60)/60)/24)+DATE(1970,1,1)</f>
        <v>41926.482731481483</v>
      </c>
      <c r="S2001" s="19">
        <f>(((I2001/60)/60)/24)+DATE(1970,1,1)</f>
        <v>41956.524398148147</v>
      </c>
    </row>
    <row r="2002" spans="1:19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1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t="s">
        <v>8306</v>
      </c>
      <c r="P2002" s="12">
        <f>ROUND(Table1[[#This Row],[pledged]]/Table1[[#This Row],[goal]],2)</f>
        <v>0.13</v>
      </c>
      <c r="Q2002" s="14">
        <f>IFERROR(Table1[[#This Row],[pledged]]/Table1[[#This Row],[backers_count]],0)</f>
        <v>25</v>
      </c>
      <c r="R2002" s="19">
        <f>(((J2002/60)/60)/24)+DATE(1970,1,1)</f>
        <v>42345.951539351852</v>
      </c>
      <c r="S2002" s="19">
        <f>(((I2002/60)/60)/24)+DATE(1970,1,1)</f>
        <v>42375.951539351852</v>
      </c>
    </row>
    <row r="2003" spans="1:19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1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8275</v>
      </c>
      <c r="O2003" t="s">
        <v>8305</v>
      </c>
      <c r="P2003" s="12">
        <f>ROUND(Table1[[#This Row],[pledged]]/Table1[[#This Row],[goal]],2)</f>
        <v>3.82</v>
      </c>
      <c r="Q2003" s="14">
        <f>IFERROR(Table1[[#This Row],[pledged]]/Table1[[#This Row],[backers_count]],0)</f>
        <v>128.38790470372632</v>
      </c>
      <c r="R2003" s="19">
        <f>(((J2003/60)/60)/24)+DATE(1970,1,1)</f>
        <v>42136.209675925929</v>
      </c>
      <c r="S2003" s="19">
        <f>(((I2003/60)/60)/24)+DATE(1970,1,1)</f>
        <v>42167.833333333328</v>
      </c>
    </row>
    <row r="2004" spans="1:19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1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8275</v>
      </c>
      <c r="O2004" t="s">
        <v>8305</v>
      </c>
      <c r="P2004" s="12">
        <f>ROUND(Table1[[#This Row],[pledged]]/Table1[[#This Row],[goal]],2)</f>
        <v>2.17</v>
      </c>
      <c r="Q2004" s="14">
        <f>IFERROR(Table1[[#This Row],[pledged]]/Table1[[#This Row],[backers_count]],0)</f>
        <v>78.834261818181815</v>
      </c>
      <c r="R2004" s="19">
        <f>(((J2004/60)/60)/24)+DATE(1970,1,1)</f>
        <v>42728.71230324074</v>
      </c>
      <c r="S2004" s="19">
        <f>(((I2004/60)/60)/24)+DATE(1970,1,1)</f>
        <v>42758.71230324074</v>
      </c>
    </row>
    <row r="2005" spans="1:19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1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8275</v>
      </c>
      <c r="O2005" t="s">
        <v>8305</v>
      </c>
      <c r="P2005" s="12">
        <f>ROUND(Table1[[#This Row],[pledged]]/Table1[[#This Row],[goal]],2)</f>
        <v>3.12</v>
      </c>
      <c r="Q2005" s="14">
        <f>IFERROR(Table1[[#This Row],[pledged]]/Table1[[#This Row],[backers_count]],0)</f>
        <v>91.764705882352942</v>
      </c>
      <c r="R2005" s="19">
        <f>(((J2005/60)/60)/24)+DATE(1970,1,1)</f>
        <v>40347.125601851854</v>
      </c>
      <c r="S2005" s="19">
        <f>(((I2005/60)/60)/24)+DATE(1970,1,1)</f>
        <v>40361.958333333336</v>
      </c>
    </row>
    <row r="2006" spans="1:19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1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8275</v>
      </c>
      <c r="O2006" t="s">
        <v>8305</v>
      </c>
      <c r="P2006" s="12">
        <f>ROUND(Table1[[#This Row],[pledged]]/Table1[[#This Row],[goal]],2)</f>
        <v>2.34</v>
      </c>
      <c r="Q2006" s="14">
        <f>IFERROR(Table1[[#This Row],[pledged]]/Table1[[#This Row],[backers_count]],0)</f>
        <v>331.10237288135596</v>
      </c>
      <c r="R2006" s="19">
        <f>(((J2006/60)/60)/24)+DATE(1970,1,1)</f>
        <v>41800.604895833334</v>
      </c>
      <c r="S2006" s="19">
        <f>(((I2006/60)/60)/24)+DATE(1970,1,1)</f>
        <v>41830.604895833334</v>
      </c>
    </row>
    <row r="2007" spans="1:19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1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8275</v>
      </c>
      <c r="O2007" t="s">
        <v>8305</v>
      </c>
      <c r="P2007" s="12">
        <f>ROUND(Table1[[#This Row],[pledged]]/Table1[[#This Row],[goal]],2)</f>
        <v>1.24</v>
      </c>
      <c r="Q2007" s="14">
        <f>IFERROR(Table1[[#This Row],[pledged]]/Table1[[#This Row],[backers_count]],0)</f>
        <v>194.26193717277485</v>
      </c>
      <c r="R2007" s="19">
        <f>(((J2007/60)/60)/24)+DATE(1970,1,1)</f>
        <v>41535.812708333331</v>
      </c>
      <c r="S2007" s="19">
        <f>(((I2007/60)/60)/24)+DATE(1970,1,1)</f>
        <v>41563.165972222225</v>
      </c>
    </row>
    <row r="2008" spans="1:19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1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8275</v>
      </c>
      <c r="O2008" t="s">
        <v>8305</v>
      </c>
      <c r="P2008" s="12">
        <f>ROUND(Table1[[#This Row],[pledged]]/Table1[[#This Row],[goal]],2)</f>
        <v>2.48</v>
      </c>
      <c r="Q2008" s="14">
        <f>IFERROR(Table1[[#This Row],[pledged]]/Table1[[#This Row],[backers_count]],0)</f>
        <v>408.97689768976898</v>
      </c>
      <c r="R2008" s="19">
        <f>(((J2008/60)/60)/24)+DATE(1970,1,1)</f>
        <v>41941.500520833331</v>
      </c>
      <c r="S2008" s="19">
        <f>(((I2008/60)/60)/24)+DATE(1970,1,1)</f>
        <v>41976.542187500003</v>
      </c>
    </row>
    <row r="2009" spans="1:19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1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8275</v>
      </c>
      <c r="O2009" t="s">
        <v>8305</v>
      </c>
      <c r="P2009" s="12">
        <f>ROUND(Table1[[#This Row],[pledged]]/Table1[[#This Row],[goal]],2)</f>
        <v>1.1599999999999999</v>
      </c>
      <c r="Q2009" s="14">
        <f>IFERROR(Table1[[#This Row],[pledged]]/Table1[[#This Row],[backers_count]],0)</f>
        <v>84.459270072992695</v>
      </c>
      <c r="R2009" s="19">
        <f>(((J2009/60)/60)/24)+DATE(1970,1,1)</f>
        <v>40347.837800925925</v>
      </c>
      <c r="S2009" s="19">
        <f>(((I2009/60)/60)/24)+DATE(1970,1,1)</f>
        <v>40414.166666666664</v>
      </c>
    </row>
    <row r="2010" spans="1:19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1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8275</v>
      </c>
      <c r="O2010" t="s">
        <v>8305</v>
      </c>
      <c r="P2010" s="12">
        <f>ROUND(Table1[[#This Row],[pledged]]/Table1[[#This Row],[goal]],2)</f>
        <v>1.17</v>
      </c>
      <c r="Q2010" s="14">
        <f>IFERROR(Table1[[#This Row],[pledged]]/Table1[[#This Row],[backers_count]],0)</f>
        <v>44.853658536585364</v>
      </c>
      <c r="R2010" s="19">
        <f>(((J2010/60)/60)/24)+DATE(1970,1,1)</f>
        <v>40761.604421296295</v>
      </c>
      <c r="S2010" s="19">
        <f>(((I2010/60)/60)/24)+DATE(1970,1,1)</f>
        <v>40805.604421296295</v>
      </c>
    </row>
    <row r="2011" spans="1:19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1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8275</v>
      </c>
      <c r="O2011" t="s">
        <v>8305</v>
      </c>
      <c r="P2011" s="12">
        <f>ROUND(Table1[[#This Row],[pledged]]/Table1[[#This Row],[goal]],2)</f>
        <v>3.05</v>
      </c>
      <c r="Q2011" s="14">
        <f>IFERROR(Table1[[#This Row],[pledged]]/Table1[[#This Row],[backers_count]],0)</f>
        <v>383.3643216080402</v>
      </c>
      <c r="R2011" s="19">
        <f>(((J2011/60)/60)/24)+DATE(1970,1,1)</f>
        <v>42661.323414351849</v>
      </c>
      <c r="S2011" s="19">
        <f>(((I2011/60)/60)/24)+DATE(1970,1,1)</f>
        <v>42697.365081018521</v>
      </c>
    </row>
    <row r="2012" spans="1:19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1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8275</v>
      </c>
      <c r="O2012" t="s">
        <v>8305</v>
      </c>
      <c r="P2012" s="12">
        <f>ROUND(Table1[[#This Row],[pledged]]/Table1[[#This Row],[goal]],2)</f>
        <v>3.2</v>
      </c>
      <c r="Q2012" s="14">
        <f>IFERROR(Table1[[#This Row],[pledged]]/Table1[[#This Row],[backers_count]],0)</f>
        <v>55.276856649395505</v>
      </c>
      <c r="R2012" s="19">
        <f>(((J2012/60)/60)/24)+DATE(1970,1,1)</f>
        <v>42570.996423611112</v>
      </c>
      <c r="S2012" s="19">
        <f>(((I2012/60)/60)/24)+DATE(1970,1,1)</f>
        <v>42600.996423611112</v>
      </c>
    </row>
    <row r="2013" spans="1:19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1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8275</v>
      </c>
      <c r="O2013" t="s">
        <v>8305</v>
      </c>
      <c r="P2013" s="12">
        <f>ROUND(Table1[[#This Row],[pledged]]/Table1[[#This Row],[goal]],2)</f>
        <v>8.1999999999999993</v>
      </c>
      <c r="Q2013" s="14">
        <f>IFERROR(Table1[[#This Row],[pledged]]/Table1[[#This Row],[backers_count]],0)</f>
        <v>422.02059732234807</v>
      </c>
      <c r="R2013" s="19">
        <f>(((J2013/60)/60)/24)+DATE(1970,1,1)</f>
        <v>42347.358483796299</v>
      </c>
      <c r="S2013" s="19">
        <f>(((I2013/60)/60)/24)+DATE(1970,1,1)</f>
        <v>42380.958333333328</v>
      </c>
    </row>
    <row r="2014" spans="1:19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8275</v>
      </c>
      <c r="O2014" t="s">
        <v>8305</v>
      </c>
      <c r="P2014" s="12">
        <f>ROUND(Table1[[#This Row],[pledged]]/Table1[[#This Row],[goal]],2)</f>
        <v>2.35</v>
      </c>
      <c r="Q2014" s="14">
        <f>IFERROR(Table1[[#This Row],[pledged]]/Table1[[#This Row],[backers_count]],0)</f>
        <v>64.180327868852459</v>
      </c>
      <c r="R2014" s="19">
        <f>(((J2014/60)/60)/24)+DATE(1970,1,1)</f>
        <v>42010.822233796294</v>
      </c>
      <c r="S2014" s="19">
        <f>(((I2014/60)/60)/24)+DATE(1970,1,1)</f>
        <v>42040.822233796294</v>
      </c>
    </row>
    <row r="2015" spans="1:19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1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8275</v>
      </c>
      <c r="O2015" t="s">
        <v>8305</v>
      </c>
      <c r="P2015" s="12">
        <f>ROUND(Table1[[#This Row],[pledged]]/Table1[[#This Row],[goal]],2)</f>
        <v>4.95</v>
      </c>
      <c r="Q2015" s="14">
        <f>IFERROR(Table1[[#This Row],[pledged]]/Table1[[#This Row],[backers_count]],0)</f>
        <v>173.57781674704077</v>
      </c>
      <c r="R2015" s="19">
        <f>(((J2015/60)/60)/24)+DATE(1970,1,1)</f>
        <v>42499.960810185185</v>
      </c>
      <c r="S2015" s="19">
        <f>(((I2015/60)/60)/24)+DATE(1970,1,1)</f>
        <v>42559.960810185185</v>
      </c>
    </row>
    <row r="2016" spans="1:19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1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8275</v>
      </c>
      <c r="O2016" t="s">
        <v>8305</v>
      </c>
      <c r="P2016" s="12">
        <f>ROUND(Table1[[#This Row],[pledged]]/Table1[[#This Row],[goal]],2)</f>
        <v>78.14</v>
      </c>
      <c r="Q2016" s="14">
        <f>IFERROR(Table1[[#This Row],[pledged]]/Table1[[#This Row],[backers_count]],0)</f>
        <v>88.601680840609291</v>
      </c>
      <c r="R2016" s="19">
        <f>(((J2016/60)/60)/24)+DATE(1970,1,1)</f>
        <v>41324.214571759258</v>
      </c>
      <c r="S2016" s="19">
        <f>(((I2016/60)/60)/24)+DATE(1970,1,1)</f>
        <v>41358.172905092593</v>
      </c>
    </row>
    <row r="2017" spans="1:19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1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8275</v>
      </c>
      <c r="O2017" t="s">
        <v>8305</v>
      </c>
      <c r="P2017" s="12">
        <f>ROUND(Table1[[#This Row],[pledged]]/Table1[[#This Row],[goal]],2)</f>
        <v>1.1299999999999999</v>
      </c>
      <c r="Q2017" s="14">
        <f>IFERROR(Table1[[#This Row],[pledged]]/Table1[[#This Row],[backers_count]],0)</f>
        <v>50.222283950617282</v>
      </c>
      <c r="R2017" s="19">
        <f>(((J2017/60)/60)/24)+DATE(1970,1,1)</f>
        <v>40765.876886574071</v>
      </c>
      <c r="S2017" s="19">
        <f>(((I2017/60)/60)/24)+DATE(1970,1,1)</f>
        <v>40795.876886574071</v>
      </c>
    </row>
    <row r="2018" spans="1:19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1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8275</v>
      </c>
      <c r="O2018" t="s">
        <v>8305</v>
      </c>
      <c r="P2018" s="12">
        <f>ROUND(Table1[[#This Row],[pledged]]/Table1[[#This Row],[goal]],2)</f>
        <v>9.2200000000000006</v>
      </c>
      <c r="Q2018" s="14">
        <f>IFERROR(Table1[[#This Row],[pledged]]/Table1[[#This Row],[backers_count]],0)</f>
        <v>192.38876826722338</v>
      </c>
      <c r="R2018" s="19">
        <f>(((J2018/60)/60)/24)+DATE(1970,1,1)</f>
        <v>41312.88077546296</v>
      </c>
      <c r="S2018" s="19">
        <f>(((I2018/60)/60)/24)+DATE(1970,1,1)</f>
        <v>41342.88077546296</v>
      </c>
    </row>
    <row r="2019" spans="1:19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1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8275</v>
      </c>
      <c r="O2019" t="s">
        <v>8305</v>
      </c>
      <c r="P2019" s="12">
        <f>ROUND(Table1[[#This Row],[pledged]]/Table1[[#This Row],[goal]],2)</f>
        <v>1.25</v>
      </c>
      <c r="Q2019" s="14">
        <f>IFERROR(Table1[[#This Row],[pledged]]/Table1[[#This Row],[backers_count]],0)</f>
        <v>73.416901408450698</v>
      </c>
      <c r="R2019" s="19">
        <f>(((J2019/60)/60)/24)+DATE(1970,1,1)</f>
        <v>40961.057349537034</v>
      </c>
      <c r="S2019" s="19">
        <f>(((I2019/60)/60)/24)+DATE(1970,1,1)</f>
        <v>40992.166666666664</v>
      </c>
    </row>
    <row r="2020" spans="1:19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1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8275</v>
      </c>
      <c r="O2020" t="s">
        <v>8305</v>
      </c>
      <c r="P2020" s="12">
        <f>ROUND(Table1[[#This Row],[pledged]]/Table1[[#This Row],[goal]],2)</f>
        <v>1.02</v>
      </c>
      <c r="Q2020" s="14">
        <f>IFERROR(Table1[[#This Row],[pledged]]/Table1[[#This Row],[backers_count]],0)</f>
        <v>147.68495555555555</v>
      </c>
      <c r="R2020" s="19">
        <f>(((J2020/60)/60)/24)+DATE(1970,1,1)</f>
        <v>42199.365844907406</v>
      </c>
      <c r="S2020" s="19">
        <f>(((I2020/60)/60)/24)+DATE(1970,1,1)</f>
        <v>42229.365844907406</v>
      </c>
    </row>
    <row r="2021" spans="1:19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1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8275</v>
      </c>
      <c r="O2021" t="s">
        <v>8305</v>
      </c>
      <c r="P2021" s="12">
        <f>ROUND(Table1[[#This Row],[pledged]]/Table1[[#This Row],[goal]],2)</f>
        <v>4.8499999999999996</v>
      </c>
      <c r="Q2021" s="14">
        <f>IFERROR(Table1[[#This Row],[pledged]]/Table1[[#This Row],[backers_count]],0)</f>
        <v>108.96848314606741</v>
      </c>
      <c r="R2021" s="19">
        <f>(((J2021/60)/60)/24)+DATE(1970,1,1)</f>
        <v>42605.70857638889</v>
      </c>
      <c r="S2021" s="19">
        <f>(((I2021/60)/60)/24)+DATE(1970,1,1)</f>
        <v>42635.70857638889</v>
      </c>
    </row>
    <row r="2022" spans="1:19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1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8275</v>
      </c>
      <c r="O2022" t="s">
        <v>8305</v>
      </c>
      <c r="P2022" s="12">
        <f>ROUND(Table1[[#This Row],[pledged]]/Table1[[#This Row],[goal]],2)</f>
        <v>1.92</v>
      </c>
      <c r="Q2022" s="14">
        <f>IFERROR(Table1[[#This Row],[pledged]]/Table1[[#This Row],[backers_count]],0)</f>
        <v>23.647540983606557</v>
      </c>
      <c r="R2022" s="19">
        <f>(((J2022/60)/60)/24)+DATE(1970,1,1)</f>
        <v>41737.097499999996</v>
      </c>
      <c r="S2022" s="19">
        <f>(((I2022/60)/60)/24)+DATE(1970,1,1)</f>
        <v>41773.961111111108</v>
      </c>
    </row>
    <row r="2023" spans="1:19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1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8275</v>
      </c>
      <c r="O2023" t="s">
        <v>8305</v>
      </c>
      <c r="P2023" s="12">
        <f>ROUND(Table1[[#This Row],[pledged]]/Table1[[#This Row],[goal]],2)</f>
        <v>2.81</v>
      </c>
      <c r="Q2023" s="14">
        <f>IFERROR(Table1[[#This Row],[pledged]]/Table1[[#This Row],[backers_count]],0)</f>
        <v>147.94736842105263</v>
      </c>
      <c r="R2023" s="19">
        <f>(((J2023/60)/60)/24)+DATE(1970,1,1)</f>
        <v>41861.070567129631</v>
      </c>
      <c r="S2023" s="19">
        <f>(((I2023/60)/60)/24)+DATE(1970,1,1)</f>
        <v>41906.070567129631</v>
      </c>
    </row>
    <row r="2024" spans="1:19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1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8275</v>
      </c>
      <c r="O2024" t="s">
        <v>8305</v>
      </c>
      <c r="P2024" s="12">
        <f>ROUND(Table1[[#This Row],[pledged]]/Table1[[#This Row],[goal]],2)</f>
        <v>1.25</v>
      </c>
      <c r="Q2024" s="14">
        <f>IFERROR(Table1[[#This Row],[pledged]]/Table1[[#This Row],[backers_count]],0)</f>
        <v>385.03692307692307</v>
      </c>
      <c r="R2024" s="19">
        <f>(((J2024/60)/60)/24)+DATE(1970,1,1)</f>
        <v>42502.569120370375</v>
      </c>
      <c r="S2024" s="19">
        <f>(((I2024/60)/60)/24)+DATE(1970,1,1)</f>
        <v>42532.569120370375</v>
      </c>
    </row>
    <row r="2025" spans="1:19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1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8275</v>
      </c>
      <c r="O2025" t="s">
        <v>8305</v>
      </c>
      <c r="P2025" s="12">
        <f>ROUND(Table1[[#This Row],[pledged]]/Table1[[#This Row],[goal]],2)</f>
        <v>1.61</v>
      </c>
      <c r="Q2025" s="14">
        <f>IFERROR(Table1[[#This Row],[pledged]]/Table1[[#This Row],[backers_count]],0)</f>
        <v>457.39093484419266</v>
      </c>
      <c r="R2025" s="19">
        <f>(((J2025/60)/60)/24)+DATE(1970,1,1)</f>
        <v>42136.420752314814</v>
      </c>
      <c r="S2025" s="19">
        <f>(((I2025/60)/60)/24)+DATE(1970,1,1)</f>
        <v>42166.420752314814</v>
      </c>
    </row>
    <row r="2026" spans="1:19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1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8275</v>
      </c>
      <c r="O2026" t="s">
        <v>8305</v>
      </c>
      <c r="P2026" s="12">
        <f>ROUND(Table1[[#This Row],[pledged]]/Table1[[#This Row],[goal]],2)</f>
        <v>5.85</v>
      </c>
      <c r="Q2026" s="14">
        <f>IFERROR(Table1[[#This Row],[pledged]]/Table1[[#This Row],[backers_count]],0)</f>
        <v>222.99047619047619</v>
      </c>
      <c r="R2026" s="19">
        <f>(((J2026/60)/60)/24)+DATE(1970,1,1)</f>
        <v>41099.966944444444</v>
      </c>
      <c r="S2026" s="19">
        <f>(((I2026/60)/60)/24)+DATE(1970,1,1)</f>
        <v>41134.125</v>
      </c>
    </row>
    <row r="2027" spans="1:19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1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8275</v>
      </c>
      <c r="O2027" t="s">
        <v>8305</v>
      </c>
      <c r="P2027" s="12">
        <f>ROUND(Table1[[#This Row],[pledged]]/Table1[[#This Row],[goal]],2)</f>
        <v>2.0099999999999998</v>
      </c>
      <c r="Q2027" s="14">
        <f>IFERROR(Table1[[#This Row],[pledged]]/Table1[[#This Row],[backers_count]],0)</f>
        <v>220.74074074074073</v>
      </c>
      <c r="R2027" s="19">
        <f>(((J2027/60)/60)/24)+DATE(1970,1,1)</f>
        <v>42136.184560185182</v>
      </c>
      <c r="S2027" s="19">
        <f>(((I2027/60)/60)/24)+DATE(1970,1,1)</f>
        <v>42166.184560185182</v>
      </c>
    </row>
    <row r="2028" spans="1:19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1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8275</v>
      </c>
      <c r="O2028" t="s">
        <v>8305</v>
      </c>
      <c r="P2028" s="12">
        <f>ROUND(Table1[[#This Row],[pledged]]/Table1[[#This Row],[goal]],2)</f>
        <v>1.33</v>
      </c>
      <c r="Q2028" s="14">
        <f>IFERROR(Table1[[#This Row],[pledged]]/Table1[[#This Row],[backers_count]],0)</f>
        <v>73.503898678414089</v>
      </c>
      <c r="R2028" s="19">
        <f>(((J2028/60)/60)/24)+DATE(1970,1,1)</f>
        <v>41704.735937500001</v>
      </c>
      <c r="S2028" s="19">
        <f>(((I2028/60)/60)/24)+DATE(1970,1,1)</f>
        <v>41750.165972222225</v>
      </c>
    </row>
    <row r="2029" spans="1:19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1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8275</v>
      </c>
      <c r="O2029" t="s">
        <v>8305</v>
      </c>
      <c r="P2029" s="12">
        <f>ROUND(Table1[[#This Row],[pledged]]/Table1[[#This Row],[goal]],2)</f>
        <v>1.2</v>
      </c>
      <c r="Q2029" s="14">
        <f>IFERROR(Table1[[#This Row],[pledged]]/Table1[[#This Row],[backers_count]],0)</f>
        <v>223.09647495361781</v>
      </c>
      <c r="R2029" s="19">
        <f>(((J2029/60)/60)/24)+DATE(1970,1,1)</f>
        <v>42048.813877314817</v>
      </c>
      <c r="S2029" s="19">
        <f>(((I2029/60)/60)/24)+DATE(1970,1,1)</f>
        <v>42093.772210648152</v>
      </c>
    </row>
    <row r="2030" spans="1:19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1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8275</v>
      </c>
      <c r="O2030" t="s">
        <v>8305</v>
      </c>
      <c r="P2030" s="12">
        <f>ROUND(Table1[[#This Row],[pledged]]/Table1[[#This Row],[goal]],2)</f>
        <v>1.26</v>
      </c>
      <c r="Q2030" s="14">
        <f>IFERROR(Table1[[#This Row],[pledged]]/Table1[[#This Row],[backers_count]],0)</f>
        <v>47.911392405063289</v>
      </c>
      <c r="R2030" s="19">
        <f>(((J2030/60)/60)/24)+DATE(1970,1,1)</f>
        <v>40215.919050925928</v>
      </c>
      <c r="S2030" s="19">
        <f>(((I2030/60)/60)/24)+DATE(1970,1,1)</f>
        <v>40252.913194444445</v>
      </c>
    </row>
    <row r="2031" spans="1:19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1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8275</v>
      </c>
      <c r="O2031" t="s">
        <v>8305</v>
      </c>
      <c r="P2031" s="12">
        <f>ROUND(Table1[[#This Row],[pledged]]/Table1[[#This Row],[goal]],2)</f>
        <v>3.61</v>
      </c>
      <c r="Q2031" s="14">
        <f>IFERROR(Table1[[#This Row],[pledged]]/Table1[[#This Row],[backers_count]],0)</f>
        <v>96.063829787234042</v>
      </c>
      <c r="R2031" s="19">
        <f>(((J2031/60)/60)/24)+DATE(1970,1,1)</f>
        <v>41848.021770833337</v>
      </c>
      <c r="S2031" s="19">
        <f>(((I2031/60)/60)/24)+DATE(1970,1,1)</f>
        <v>41878.021770833337</v>
      </c>
    </row>
    <row r="2032" spans="1:19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1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8275</v>
      </c>
      <c r="O2032" t="s">
        <v>8305</v>
      </c>
      <c r="P2032" s="12">
        <f>ROUND(Table1[[#This Row],[pledged]]/Table1[[#This Row],[goal]],2)</f>
        <v>2.2599999999999998</v>
      </c>
      <c r="Q2032" s="14">
        <f>IFERROR(Table1[[#This Row],[pledged]]/Table1[[#This Row],[backers_count]],0)</f>
        <v>118.6144</v>
      </c>
      <c r="R2032" s="19">
        <f>(((J2032/60)/60)/24)+DATE(1970,1,1)</f>
        <v>41212.996481481481</v>
      </c>
      <c r="S2032" s="19">
        <f>(((I2032/60)/60)/24)+DATE(1970,1,1)</f>
        <v>41242.996481481481</v>
      </c>
    </row>
    <row r="2033" spans="1:19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1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8275</v>
      </c>
      <c r="O2033" t="s">
        <v>8305</v>
      </c>
      <c r="P2033" s="12">
        <f>ROUND(Table1[[#This Row],[pledged]]/Table1[[#This Row],[goal]],2)</f>
        <v>1.2</v>
      </c>
      <c r="Q2033" s="14">
        <f>IFERROR(Table1[[#This Row],[pledged]]/Table1[[#This Row],[backers_count]],0)</f>
        <v>118.45472440944881</v>
      </c>
      <c r="R2033" s="19">
        <f>(((J2033/60)/60)/24)+DATE(1970,1,1)</f>
        <v>41975.329317129625</v>
      </c>
      <c r="S2033" s="19">
        <f>(((I2033/60)/60)/24)+DATE(1970,1,1)</f>
        <v>42013.041666666672</v>
      </c>
    </row>
    <row r="2034" spans="1:19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1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8275</v>
      </c>
      <c r="O2034" t="s">
        <v>8305</v>
      </c>
      <c r="P2034" s="12">
        <f>ROUND(Table1[[#This Row],[pledged]]/Table1[[#This Row],[goal]],2)</f>
        <v>3.04</v>
      </c>
      <c r="Q2034" s="14">
        <f>IFERROR(Table1[[#This Row],[pledged]]/Table1[[#This Row],[backers_count]],0)</f>
        <v>143.21468926553672</v>
      </c>
      <c r="R2034" s="19">
        <f>(((J2034/60)/60)/24)+DATE(1970,1,1)</f>
        <v>42689.565671296295</v>
      </c>
      <c r="S2034" s="19">
        <f>(((I2034/60)/60)/24)+DATE(1970,1,1)</f>
        <v>42719.208333333328</v>
      </c>
    </row>
    <row r="2035" spans="1:19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1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8275</v>
      </c>
      <c r="O2035" t="s">
        <v>8305</v>
      </c>
      <c r="P2035" s="12">
        <f>ROUND(Table1[[#This Row],[pledged]]/Table1[[#This Row],[goal]],2)</f>
        <v>1.79</v>
      </c>
      <c r="Q2035" s="14">
        <f>IFERROR(Table1[[#This Row],[pledged]]/Table1[[#This Row],[backers_count]],0)</f>
        <v>282.71518987341773</v>
      </c>
      <c r="R2035" s="19">
        <f>(((J2035/60)/60)/24)+DATE(1970,1,1)</f>
        <v>41725.082384259258</v>
      </c>
      <c r="S2035" s="19">
        <f>(((I2035/60)/60)/24)+DATE(1970,1,1)</f>
        <v>41755.082384259258</v>
      </c>
    </row>
    <row r="2036" spans="1:19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1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8275</v>
      </c>
      <c r="O2036" t="s">
        <v>8305</v>
      </c>
      <c r="P2036" s="12">
        <f>ROUND(Table1[[#This Row],[pledged]]/Table1[[#This Row],[goal]],2)</f>
        <v>3.87</v>
      </c>
      <c r="Q2036" s="14">
        <f>IFERROR(Table1[[#This Row],[pledged]]/Table1[[#This Row],[backers_count]],0)</f>
        <v>593.93620078740162</v>
      </c>
      <c r="R2036" s="19">
        <f>(((J2036/60)/60)/24)+DATE(1970,1,1)</f>
        <v>42076.130011574074</v>
      </c>
      <c r="S2036" s="19">
        <f>(((I2036/60)/60)/24)+DATE(1970,1,1)</f>
        <v>42131.290277777778</v>
      </c>
    </row>
    <row r="2037" spans="1:19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1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8275</v>
      </c>
      <c r="O2037" t="s">
        <v>8305</v>
      </c>
      <c r="P2037" s="12">
        <f>ROUND(Table1[[#This Row],[pledged]]/Table1[[#This Row],[goal]],2)</f>
        <v>2.11</v>
      </c>
      <c r="Q2037" s="14">
        <f>IFERROR(Table1[[#This Row],[pledged]]/Table1[[#This Row],[backers_count]],0)</f>
        <v>262.15704968944101</v>
      </c>
      <c r="R2037" s="19">
        <f>(((J2037/60)/60)/24)+DATE(1970,1,1)</f>
        <v>42311.625081018516</v>
      </c>
      <c r="S2037" s="19">
        <f>(((I2037/60)/60)/24)+DATE(1970,1,1)</f>
        <v>42357.041666666672</v>
      </c>
    </row>
    <row r="2038" spans="1:19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1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8275</v>
      </c>
      <c r="O2038" t="s">
        <v>8305</v>
      </c>
      <c r="P2038" s="12">
        <f>ROUND(Table1[[#This Row],[pledged]]/Table1[[#This Row],[goal]],2)</f>
        <v>1.32</v>
      </c>
      <c r="Q2038" s="14">
        <f>IFERROR(Table1[[#This Row],[pledged]]/Table1[[#This Row],[backers_count]],0)</f>
        <v>46.580778301886795</v>
      </c>
      <c r="R2038" s="19">
        <f>(((J2038/60)/60)/24)+DATE(1970,1,1)</f>
        <v>41738.864803240744</v>
      </c>
      <c r="S2038" s="19">
        <f>(((I2038/60)/60)/24)+DATE(1970,1,1)</f>
        <v>41768.864803240744</v>
      </c>
    </row>
    <row r="2039" spans="1:19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1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8275</v>
      </c>
      <c r="O2039" t="s">
        <v>8305</v>
      </c>
      <c r="P2039" s="12">
        <f>ROUND(Table1[[#This Row],[pledged]]/Table1[[#This Row],[goal]],2)</f>
        <v>3</v>
      </c>
      <c r="Q2039" s="14">
        <f>IFERROR(Table1[[#This Row],[pledged]]/Table1[[#This Row],[backers_count]],0)</f>
        <v>70.041118881118877</v>
      </c>
      <c r="R2039" s="19">
        <f>(((J2039/60)/60)/24)+DATE(1970,1,1)</f>
        <v>41578.210104166668</v>
      </c>
      <c r="S2039" s="19">
        <f>(((I2039/60)/60)/24)+DATE(1970,1,1)</f>
        <v>41638.251770833333</v>
      </c>
    </row>
    <row r="2040" spans="1:19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1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8275</v>
      </c>
      <c r="O2040" t="s">
        <v>8305</v>
      </c>
      <c r="P2040" s="12">
        <f>ROUND(Table1[[#This Row],[pledged]]/Table1[[#This Row],[goal]],2)</f>
        <v>4.21</v>
      </c>
      <c r="Q2040" s="14">
        <f>IFERROR(Table1[[#This Row],[pledged]]/Table1[[#This Row],[backers_count]],0)</f>
        <v>164.90686274509804</v>
      </c>
      <c r="R2040" s="19">
        <f>(((J2040/60)/60)/24)+DATE(1970,1,1)</f>
        <v>41424.27107638889</v>
      </c>
      <c r="S2040" s="19">
        <f>(((I2040/60)/60)/24)+DATE(1970,1,1)</f>
        <v>41456.75</v>
      </c>
    </row>
    <row r="2041" spans="1:19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1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8275</v>
      </c>
      <c r="O2041" t="s">
        <v>8305</v>
      </c>
      <c r="P2041" s="12">
        <f>ROUND(Table1[[#This Row],[pledged]]/Table1[[#This Row],[goal]],2)</f>
        <v>1.36</v>
      </c>
      <c r="Q2041" s="14">
        <f>IFERROR(Table1[[#This Row],[pledged]]/Table1[[#This Row],[backers_count]],0)</f>
        <v>449.26385224274406</v>
      </c>
      <c r="R2041" s="19">
        <f>(((J2041/60)/60)/24)+DATE(1970,1,1)</f>
        <v>42675.438946759255</v>
      </c>
      <c r="S2041" s="19">
        <f>(((I2041/60)/60)/24)+DATE(1970,1,1)</f>
        <v>42705.207638888889</v>
      </c>
    </row>
    <row r="2042" spans="1:19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1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8275</v>
      </c>
      <c r="O2042" t="s">
        <v>8305</v>
      </c>
      <c r="P2042" s="12">
        <f>ROUND(Table1[[#This Row],[pledged]]/Table1[[#This Row],[goal]],2)</f>
        <v>2.48</v>
      </c>
      <c r="Q2042" s="14">
        <f>IFERROR(Table1[[#This Row],[pledged]]/Table1[[#This Row],[backers_count]],0)</f>
        <v>27.472841328413285</v>
      </c>
      <c r="R2042" s="19">
        <f>(((J2042/60)/60)/24)+DATE(1970,1,1)</f>
        <v>41578.927118055559</v>
      </c>
      <c r="S2042" s="19">
        <f>(((I2042/60)/60)/24)+DATE(1970,1,1)</f>
        <v>41593.968784722223</v>
      </c>
    </row>
    <row r="2043" spans="1:19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1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8275</v>
      </c>
      <c r="O2043" t="s">
        <v>8305</v>
      </c>
      <c r="P2043" s="12">
        <f>ROUND(Table1[[#This Row],[pledged]]/Table1[[#This Row],[goal]],2)</f>
        <v>1.82</v>
      </c>
      <c r="Q2043" s="14">
        <f>IFERROR(Table1[[#This Row],[pledged]]/Table1[[#This Row],[backers_count]],0)</f>
        <v>143.97499999999999</v>
      </c>
      <c r="R2043" s="19">
        <f>(((J2043/60)/60)/24)+DATE(1970,1,1)</f>
        <v>42654.525775462964</v>
      </c>
      <c r="S2043" s="19">
        <f>(((I2043/60)/60)/24)+DATE(1970,1,1)</f>
        <v>42684.567442129628</v>
      </c>
    </row>
    <row r="2044" spans="1:19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1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8275</v>
      </c>
      <c r="O2044" t="s">
        <v>8305</v>
      </c>
      <c r="P2044" s="12">
        <f>ROUND(Table1[[#This Row],[pledged]]/Table1[[#This Row],[goal]],2)</f>
        <v>1.24</v>
      </c>
      <c r="Q2044" s="14">
        <f>IFERROR(Table1[[#This Row],[pledged]]/Table1[[#This Row],[backers_count]],0)</f>
        <v>88.23571428571428</v>
      </c>
      <c r="R2044" s="19">
        <f>(((J2044/60)/60)/24)+DATE(1970,1,1)</f>
        <v>42331.708032407405</v>
      </c>
      <c r="S2044" s="19">
        <f>(((I2044/60)/60)/24)+DATE(1970,1,1)</f>
        <v>42391.708032407405</v>
      </c>
    </row>
    <row r="2045" spans="1:19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1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8275</v>
      </c>
      <c r="O2045" t="s">
        <v>8305</v>
      </c>
      <c r="P2045" s="12">
        <f>ROUND(Table1[[#This Row],[pledged]]/Table1[[#This Row],[goal]],2)</f>
        <v>5.0599999999999996</v>
      </c>
      <c r="Q2045" s="14">
        <f>IFERROR(Table1[[#This Row],[pledged]]/Table1[[#This Row],[backers_count]],0)</f>
        <v>36.326424870466319</v>
      </c>
      <c r="R2045" s="19">
        <f>(((J2045/60)/60)/24)+DATE(1970,1,1)</f>
        <v>42661.176817129628</v>
      </c>
      <c r="S2045" s="19">
        <f>(((I2045/60)/60)/24)+DATE(1970,1,1)</f>
        <v>42715.207638888889</v>
      </c>
    </row>
    <row r="2046" spans="1:19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1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8275</v>
      </c>
      <c r="O2046" t="s">
        <v>8305</v>
      </c>
      <c r="P2046" s="12">
        <f>ROUND(Table1[[#This Row],[pledged]]/Table1[[#This Row],[goal]],2)</f>
        <v>1.08</v>
      </c>
      <c r="Q2046" s="14">
        <f>IFERROR(Table1[[#This Row],[pledged]]/Table1[[#This Row],[backers_count]],0)</f>
        <v>90.177777777777777</v>
      </c>
      <c r="R2046" s="19">
        <f>(((J2046/60)/60)/24)+DATE(1970,1,1)</f>
        <v>42138.684189814812</v>
      </c>
      <c r="S2046" s="19">
        <f>(((I2046/60)/60)/24)+DATE(1970,1,1)</f>
        <v>42168.684189814812</v>
      </c>
    </row>
    <row r="2047" spans="1:19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1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8275</v>
      </c>
      <c r="O2047" t="s">
        <v>8305</v>
      </c>
      <c r="P2047" s="12">
        <f>ROUND(Table1[[#This Row],[pledged]]/Table1[[#This Row],[goal]],2)</f>
        <v>8.19</v>
      </c>
      <c r="Q2047" s="14">
        <f>IFERROR(Table1[[#This Row],[pledged]]/Table1[[#This Row],[backers_count]],0)</f>
        <v>152.62361216730039</v>
      </c>
      <c r="R2047" s="19">
        <f>(((J2047/60)/60)/24)+DATE(1970,1,1)</f>
        <v>41069.088506944441</v>
      </c>
      <c r="S2047" s="19">
        <f>(((I2047/60)/60)/24)+DATE(1970,1,1)</f>
        <v>41099.088506944441</v>
      </c>
    </row>
    <row r="2048" spans="1:19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1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8275</v>
      </c>
      <c r="O2048" t="s">
        <v>8305</v>
      </c>
      <c r="P2048" s="12">
        <f>ROUND(Table1[[#This Row],[pledged]]/Table1[[#This Row],[goal]],2)</f>
        <v>1.21</v>
      </c>
      <c r="Q2048" s="14">
        <f>IFERROR(Table1[[#This Row],[pledged]]/Table1[[#This Row],[backers_count]],0)</f>
        <v>55.806451612903224</v>
      </c>
      <c r="R2048" s="19">
        <f>(((J2048/60)/60)/24)+DATE(1970,1,1)</f>
        <v>41387.171805555554</v>
      </c>
      <c r="S2048" s="19">
        <f>(((I2048/60)/60)/24)+DATE(1970,1,1)</f>
        <v>41417.171805555554</v>
      </c>
    </row>
    <row r="2049" spans="1:19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1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8275</v>
      </c>
      <c r="O2049" t="s">
        <v>8305</v>
      </c>
      <c r="P2049" s="12">
        <f>ROUND(Table1[[#This Row],[pledged]]/Table1[[#This Row],[goal]],2)</f>
        <v>1.03</v>
      </c>
      <c r="Q2049" s="14">
        <f>IFERROR(Table1[[#This Row],[pledged]]/Table1[[#This Row],[backers_count]],0)</f>
        <v>227.85327313769753</v>
      </c>
      <c r="R2049" s="19">
        <f>(((J2049/60)/60)/24)+DATE(1970,1,1)</f>
        <v>42081.903587962966</v>
      </c>
      <c r="S2049" s="19">
        <f>(((I2049/60)/60)/24)+DATE(1970,1,1)</f>
        <v>42111</v>
      </c>
    </row>
    <row r="2050" spans="1:19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1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8275</v>
      </c>
      <c r="O2050" t="s">
        <v>8305</v>
      </c>
      <c r="P2050" s="12">
        <f>ROUND(Table1[[#This Row],[pledged]]/Table1[[#This Row],[goal]],2)</f>
        <v>1.48</v>
      </c>
      <c r="Q2050" s="14">
        <f>IFERROR(Table1[[#This Row],[pledged]]/Table1[[#This Row],[backers_count]],0)</f>
        <v>91.82989803350327</v>
      </c>
      <c r="R2050" s="19">
        <f>(((J2050/60)/60)/24)+DATE(1970,1,1)</f>
        <v>41387.651516203703</v>
      </c>
      <c r="S2050" s="19">
        <f>(((I2050/60)/60)/24)+DATE(1970,1,1)</f>
        <v>41417.651516203703</v>
      </c>
    </row>
    <row r="2051" spans="1:19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1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8275</v>
      </c>
      <c r="O2051" t="s">
        <v>8305</v>
      </c>
      <c r="P2051" s="12">
        <f>ROUND(Table1[[#This Row],[pledged]]/Table1[[#This Row],[goal]],2)</f>
        <v>1.2</v>
      </c>
      <c r="Q2051" s="14">
        <f>IFERROR(Table1[[#This Row],[pledged]]/Table1[[#This Row],[backers_count]],0)</f>
        <v>80.991037735849048</v>
      </c>
      <c r="R2051" s="19">
        <f>(((J2051/60)/60)/24)+DATE(1970,1,1)</f>
        <v>41575.527349537035</v>
      </c>
      <c r="S2051" s="19">
        <f>(((I2051/60)/60)/24)+DATE(1970,1,1)</f>
        <v>41610.957638888889</v>
      </c>
    </row>
    <row r="2052" spans="1:19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1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8275</v>
      </c>
      <c r="O2052" t="s">
        <v>8305</v>
      </c>
      <c r="P2052" s="12">
        <f>ROUND(Table1[[#This Row],[pledged]]/Table1[[#This Row],[goal]],2)</f>
        <v>4.7300000000000004</v>
      </c>
      <c r="Q2052" s="14">
        <f>IFERROR(Table1[[#This Row],[pledged]]/Table1[[#This Row],[backers_count]],0)</f>
        <v>278.39411764705881</v>
      </c>
      <c r="R2052" s="19">
        <f>(((J2052/60)/60)/24)+DATE(1970,1,1)</f>
        <v>42115.071504629625</v>
      </c>
      <c r="S2052" s="19">
        <f>(((I2052/60)/60)/24)+DATE(1970,1,1)</f>
        <v>42155.071504629625</v>
      </c>
    </row>
    <row r="2053" spans="1:19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1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8275</v>
      </c>
      <c r="O2053" t="s">
        <v>8305</v>
      </c>
      <c r="P2053" s="12">
        <f>ROUND(Table1[[#This Row],[pledged]]/Table1[[#This Row],[goal]],2)</f>
        <v>1.3</v>
      </c>
      <c r="Q2053" s="14">
        <f>IFERROR(Table1[[#This Row],[pledged]]/Table1[[#This Row],[backers_count]],0)</f>
        <v>43.095041322314053</v>
      </c>
      <c r="R2053" s="19">
        <f>(((J2053/60)/60)/24)+DATE(1970,1,1)</f>
        <v>41604.022418981483</v>
      </c>
      <c r="S2053" s="19">
        <f>(((I2053/60)/60)/24)+DATE(1970,1,1)</f>
        <v>41634.022418981483</v>
      </c>
    </row>
    <row r="2054" spans="1:19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1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8275</v>
      </c>
      <c r="O2054" t="s">
        <v>8305</v>
      </c>
      <c r="P2054" s="12">
        <f>ROUND(Table1[[#This Row],[pledged]]/Table1[[#This Row],[goal]],2)</f>
        <v>3.53</v>
      </c>
      <c r="Q2054" s="14">
        <f>IFERROR(Table1[[#This Row],[pledged]]/Table1[[#This Row],[backers_count]],0)</f>
        <v>326.29205175600737</v>
      </c>
      <c r="R2054" s="19">
        <f>(((J2054/60)/60)/24)+DATE(1970,1,1)</f>
        <v>42375.08394675926</v>
      </c>
      <c r="S2054" s="19">
        <f>(((I2054/60)/60)/24)+DATE(1970,1,1)</f>
        <v>42420.08394675926</v>
      </c>
    </row>
    <row r="2055" spans="1:19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1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8275</v>
      </c>
      <c r="O2055" t="s">
        <v>8305</v>
      </c>
      <c r="P2055" s="12">
        <f>ROUND(Table1[[#This Row],[pledged]]/Table1[[#This Row],[goal]],2)</f>
        <v>1.01</v>
      </c>
      <c r="Q2055" s="14">
        <f>IFERROR(Table1[[#This Row],[pledged]]/Table1[[#This Row],[backers_count]],0)</f>
        <v>41.743801652892564</v>
      </c>
      <c r="R2055" s="19">
        <f>(((J2055/60)/60)/24)+DATE(1970,1,1)</f>
        <v>42303.617488425924</v>
      </c>
      <c r="S2055" s="19">
        <f>(((I2055/60)/60)/24)+DATE(1970,1,1)</f>
        <v>42333.659155092595</v>
      </c>
    </row>
    <row r="2056" spans="1:19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1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8275</v>
      </c>
      <c r="O2056" t="s">
        <v>8305</v>
      </c>
      <c r="P2056" s="12">
        <f>ROUND(Table1[[#This Row],[pledged]]/Table1[[#This Row],[goal]],2)</f>
        <v>1.1399999999999999</v>
      </c>
      <c r="Q2056" s="14">
        <f>IFERROR(Table1[[#This Row],[pledged]]/Table1[[#This Row],[backers_count]],0)</f>
        <v>64.020933977455712</v>
      </c>
      <c r="R2056" s="19">
        <f>(((J2056/60)/60)/24)+DATE(1970,1,1)</f>
        <v>41731.520949074074</v>
      </c>
      <c r="S2056" s="19">
        <f>(((I2056/60)/60)/24)+DATE(1970,1,1)</f>
        <v>41761.520949074074</v>
      </c>
    </row>
    <row r="2057" spans="1:19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1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8275</v>
      </c>
      <c r="O2057" t="s">
        <v>8305</v>
      </c>
      <c r="P2057" s="12">
        <f>ROUND(Table1[[#This Row],[pledged]]/Table1[[#This Row],[goal]],2)</f>
        <v>1.67</v>
      </c>
      <c r="Q2057" s="14">
        <f>IFERROR(Table1[[#This Row],[pledged]]/Table1[[#This Row],[backers_count]],0)</f>
        <v>99.455445544554451</v>
      </c>
      <c r="R2057" s="19">
        <f>(((J2057/60)/60)/24)+DATE(1970,1,1)</f>
        <v>41946.674108796295</v>
      </c>
      <c r="S2057" s="19">
        <f>(((I2057/60)/60)/24)+DATE(1970,1,1)</f>
        <v>41976.166666666672</v>
      </c>
    </row>
    <row r="2058" spans="1:19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1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8275</v>
      </c>
      <c r="O2058" t="s">
        <v>8305</v>
      </c>
      <c r="P2058" s="12">
        <f>ROUND(Table1[[#This Row],[pledged]]/Table1[[#This Row],[goal]],2)</f>
        <v>1.53</v>
      </c>
      <c r="Q2058" s="14">
        <f>IFERROR(Table1[[#This Row],[pledged]]/Table1[[#This Row],[backers_count]],0)</f>
        <v>138.49458483754512</v>
      </c>
      <c r="R2058" s="19">
        <f>(((J2058/60)/60)/24)+DATE(1970,1,1)</f>
        <v>41351.76090277778</v>
      </c>
      <c r="S2058" s="19">
        <f>(((I2058/60)/60)/24)+DATE(1970,1,1)</f>
        <v>41381.76090277778</v>
      </c>
    </row>
    <row r="2059" spans="1:19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1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8275</v>
      </c>
      <c r="O2059" t="s">
        <v>8305</v>
      </c>
      <c r="P2059" s="12">
        <f>ROUND(Table1[[#This Row],[pledged]]/Table1[[#This Row],[goal]],2)</f>
        <v>2.02</v>
      </c>
      <c r="Q2059" s="14">
        <f>IFERROR(Table1[[#This Row],[pledged]]/Table1[[#This Row],[backers_count]],0)</f>
        <v>45.547792792792798</v>
      </c>
      <c r="R2059" s="19">
        <f>(((J2059/60)/60)/24)+DATE(1970,1,1)</f>
        <v>42396.494583333333</v>
      </c>
      <c r="S2059" s="19">
        <f>(((I2059/60)/60)/24)+DATE(1970,1,1)</f>
        <v>42426.494583333333</v>
      </c>
    </row>
    <row r="2060" spans="1:19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1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8275</v>
      </c>
      <c r="O2060" t="s">
        <v>8305</v>
      </c>
      <c r="P2060" s="12">
        <f>ROUND(Table1[[#This Row],[pledged]]/Table1[[#This Row],[goal]],2)</f>
        <v>1.68</v>
      </c>
      <c r="Q2060" s="14">
        <f>IFERROR(Table1[[#This Row],[pledged]]/Table1[[#This Row],[backers_count]],0)</f>
        <v>10.507317073170732</v>
      </c>
      <c r="R2060" s="19">
        <f>(((J2060/60)/60)/24)+DATE(1970,1,1)</f>
        <v>42026.370717592596</v>
      </c>
      <c r="S2060" s="19">
        <f>(((I2060/60)/60)/24)+DATE(1970,1,1)</f>
        <v>42065.833333333328</v>
      </c>
    </row>
    <row r="2061" spans="1:19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1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8275</v>
      </c>
      <c r="O2061" t="s">
        <v>8305</v>
      </c>
      <c r="P2061" s="12">
        <f>ROUND(Table1[[#This Row],[pledged]]/Table1[[#This Row],[goal]],2)</f>
        <v>1.43</v>
      </c>
      <c r="Q2061" s="14">
        <f>IFERROR(Table1[[#This Row],[pledged]]/Table1[[#This Row],[backers_count]],0)</f>
        <v>114.76533333333333</v>
      </c>
      <c r="R2061" s="19">
        <f>(((J2061/60)/60)/24)+DATE(1970,1,1)</f>
        <v>42361.602476851855</v>
      </c>
      <c r="S2061" s="19">
        <f>(((I2061/60)/60)/24)+DATE(1970,1,1)</f>
        <v>42400.915972222225</v>
      </c>
    </row>
    <row r="2062" spans="1:19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1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8275</v>
      </c>
      <c r="O2062" t="s">
        <v>8305</v>
      </c>
      <c r="P2062" s="12">
        <f>ROUND(Table1[[#This Row],[pledged]]/Table1[[#This Row],[goal]],2)</f>
        <v>1.96</v>
      </c>
      <c r="Q2062" s="14">
        <f>IFERROR(Table1[[#This Row],[pledged]]/Table1[[#This Row],[backers_count]],0)</f>
        <v>35.997067448680355</v>
      </c>
      <c r="R2062" s="19">
        <f>(((J2062/60)/60)/24)+DATE(1970,1,1)</f>
        <v>41783.642939814818</v>
      </c>
      <c r="S2062" s="19">
        <f>(((I2062/60)/60)/24)+DATE(1970,1,1)</f>
        <v>41843.642939814818</v>
      </c>
    </row>
    <row r="2063" spans="1:19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1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8275</v>
      </c>
      <c r="O2063" t="s">
        <v>8305</v>
      </c>
      <c r="P2063" s="12">
        <f>ROUND(Table1[[#This Row],[pledged]]/Table1[[#This Row],[goal]],2)</f>
        <v>1.08</v>
      </c>
      <c r="Q2063" s="14">
        <f>IFERROR(Table1[[#This Row],[pledged]]/Table1[[#This Row],[backers_count]],0)</f>
        <v>154.17142857142858</v>
      </c>
      <c r="R2063" s="19">
        <f>(((J2063/60)/60)/24)+DATE(1970,1,1)</f>
        <v>42705.764513888891</v>
      </c>
      <c r="S2063" s="19">
        <f>(((I2063/60)/60)/24)+DATE(1970,1,1)</f>
        <v>42735.764513888891</v>
      </c>
    </row>
    <row r="2064" spans="1:19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1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8275</v>
      </c>
      <c r="O2064" t="s">
        <v>8305</v>
      </c>
      <c r="P2064" s="12">
        <f>ROUND(Table1[[#This Row],[pledged]]/Table1[[#This Row],[goal]],2)</f>
        <v>1.1499999999999999</v>
      </c>
      <c r="Q2064" s="14">
        <f>IFERROR(Table1[[#This Row],[pledged]]/Table1[[#This Row],[backers_count]],0)</f>
        <v>566.38916256157631</v>
      </c>
      <c r="R2064" s="19">
        <f>(((J2064/60)/60)/24)+DATE(1970,1,1)</f>
        <v>42423.3830787037</v>
      </c>
      <c r="S2064" s="19">
        <f>(((I2064/60)/60)/24)+DATE(1970,1,1)</f>
        <v>42453.341412037036</v>
      </c>
    </row>
    <row r="2065" spans="1:19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1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8275</v>
      </c>
      <c r="O2065" t="s">
        <v>8305</v>
      </c>
      <c r="P2065" s="12">
        <f>ROUND(Table1[[#This Row],[pledged]]/Table1[[#This Row],[goal]],2)</f>
        <v>1.48</v>
      </c>
      <c r="Q2065" s="14">
        <f>IFERROR(Table1[[#This Row],[pledged]]/Table1[[#This Row],[backers_count]],0)</f>
        <v>120.85714285714286</v>
      </c>
      <c r="R2065" s="19">
        <f>(((J2065/60)/60)/24)+DATE(1970,1,1)</f>
        <v>42472.73265046296</v>
      </c>
      <c r="S2065" s="19">
        <f>(((I2065/60)/60)/24)+DATE(1970,1,1)</f>
        <v>42505.73265046296</v>
      </c>
    </row>
    <row r="2066" spans="1:19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1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8275</v>
      </c>
      <c r="O2066" t="s">
        <v>8305</v>
      </c>
      <c r="P2066" s="12">
        <f>ROUND(Table1[[#This Row],[pledged]]/Table1[[#This Row],[goal]],2)</f>
        <v>1.91</v>
      </c>
      <c r="Q2066" s="14">
        <f>IFERROR(Table1[[#This Row],[pledged]]/Table1[[#This Row],[backers_count]],0)</f>
        <v>86.163845492085343</v>
      </c>
      <c r="R2066" s="19">
        <f>(((J2066/60)/60)/24)+DATE(1970,1,1)</f>
        <v>41389.364849537036</v>
      </c>
      <c r="S2066" s="19">
        <f>(((I2066/60)/60)/24)+DATE(1970,1,1)</f>
        <v>41425.5</v>
      </c>
    </row>
    <row r="2067" spans="1:19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1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8275</v>
      </c>
      <c r="O2067" t="s">
        <v>8305</v>
      </c>
      <c r="P2067" s="12">
        <f>ROUND(Table1[[#This Row],[pledged]]/Table1[[#This Row],[goal]],2)</f>
        <v>1.99</v>
      </c>
      <c r="Q2067" s="14">
        <f>IFERROR(Table1[[#This Row],[pledged]]/Table1[[#This Row],[backers_count]],0)</f>
        <v>51.212114395886893</v>
      </c>
      <c r="R2067" s="19">
        <f>(((J2067/60)/60)/24)+DATE(1970,1,1)</f>
        <v>41603.333668981482</v>
      </c>
      <c r="S2067" s="19">
        <f>(((I2067/60)/60)/24)+DATE(1970,1,1)</f>
        <v>41633.333668981482</v>
      </c>
    </row>
    <row r="2068" spans="1:19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1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8275</v>
      </c>
      <c r="O2068" t="s">
        <v>8305</v>
      </c>
      <c r="P2068" s="12">
        <f>ROUND(Table1[[#This Row],[pledged]]/Table1[[#This Row],[goal]],2)</f>
        <v>2.19</v>
      </c>
      <c r="Q2068" s="14">
        <f>IFERROR(Table1[[#This Row],[pledged]]/Table1[[#This Row],[backers_count]],0)</f>
        <v>67.261538461538464</v>
      </c>
      <c r="R2068" s="19">
        <f>(((J2068/60)/60)/24)+DATE(1970,1,1)</f>
        <v>41844.771793981483</v>
      </c>
      <c r="S2068" s="19">
        <f>(((I2068/60)/60)/24)+DATE(1970,1,1)</f>
        <v>41874.771793981483</v>
      </c>
    </row>
    <row r="2069" spans="1:19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1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8275</v>
      </c>
      <c r="O2069" t="s">
        <v>8305</v>
      </c>
      <c r="P2069" s="12">
        <f>ROUND(Table1[[#This Row],[pledged]]/Table1[[#This Row],[goal]],2)</f>
        <v>1.27</v>
      </c>
      <c r="Q2069" s="14">
        <f>IFERROR(Table1[[#This Row],[pledged]]/Table1[[#This Row],[backers_count]],0)</f>
        <v>62.8</v>
      </c>
      <c r="R2069" s="19">
        <f>(((J2069/60)/60)/24)+DATE(1970,1,1)</f>
        <v>42115.853888888887</v>
      </c>
      <c r="S2069" s="19">
        <f>(((I2069/60)/60)/24)+DATE(1970,1,1)</f>
        <v>42148.853888888887</v>
      </c>
    </row>
    <row r="2070" spans="1:19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1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8275</v>
      </c>
      <c r="O2070" t="s">
        <v>8305</v>
      </c>
      <c r="P2070" s="12">
        <f>ROUND(Table1[[#This Row],[pledged]]/Table1[[#This Row],[goal]],2)</f>
        <v>1.05</v>
      </c>
      <c r="Q2070" s="14">
        <f>IFERROR(Table1[[#This Row],[pledged]]/Table1[[#This Row],[backers_count]],0)</f>
        <v>346.13118421052633</v>
      </c>
      <c r="R2070" s="19">
        <f>(((J2070/60)/60)/24)+DATE(1970,1,1)</f>
        <v>42633.841608796298</v>
      </c>
      <c r="S2070" s="19">
        <f>(((I2070/60)/60)/24)+DATE(1970,1,1)</f>
        <v>42663.841608796298</v>
      </c>
    </row>
    <row r="2071" spans="1:19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1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8275</v>
      </c>
      <c r="O2071" t="s">
        <v>8305</v>
      </c>
      <c r="P2071" s="12">
        <f>ROUND(Table1[[#This Row],[pledged]]/Table1[[#This Row],[goal]],2)</f>
        <v>1.28</v>
      </c>
      <c r="Q2071" s="14">
        <f>IFERROR(Table1[[#This Row],[pledged]]/Table1[[#This Row],[backers_count]],0)</f>
        <v>244.11912547528519</v>
      </c>
      <c r="R2071" s="19">
        <f>(((J2071/60)/60)/24)+DATE(1970,1,1)</f>
        <v>42340.972118055557</v>
      </c>
      <c r="S2071" s="19">
        <f>(((I2071/60)/60)/24)+DATE(1970,1,1)</f>
        <v>42371.972118055557</v>
      </c>
    </row>
    <row r="2072" spans="1:19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1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8275</v>
      </c>
      <c r="O2072" t="s">
        <v>8305</v>
      </c>
      <c r="P2072" s="12">
        <f>ROUND(Table1[[#This Row],[pledged]]/Table1[[#This Row],[goal]],2)</f>
        <v>3.17</v>
      </c>
      <c r="Q2072" s="14">
        <f>IFERROR(Table1[[#This Row],[pledged]]/Table1[[#This Row],[backers_count]],0)</f>
        <v>259.25424836601309</v>
      </c>
      <c r="R2072" s="19">
        <f>(((J2072/60)/60)/24)+DATE(1970,1,1)</f>
        <v>42519.6565162037</v>
      </c>
      <c r="S2072" s="19">
        <f>(((I2072/60)/60)/24)+DATE(1970,1,1)</f>
        <v>42549.6565162037</v>
      </c>
    </row>
    <row r="2073" spans="1:19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1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8275</v>
      </c>
      <c r="O2073" t="s">
        <v>8305</v>
      </c>
      <c r="P2073" s="12">
        <f>ROUND(Table1[[#This Row],[pledged]]/Table1[[#This Row],[goal]],2)</f>
        <v>2.81</v>
      </c>
      <c r="Q2073" s="14">
        <f>IFERROR(Table1[[#This Row],[pledged]]/Table1[[#This Row],[backers_count]],0)</f>
        <v>201.96402877697841</v>
      </c>
      <c r="R2073" s="19">
        <f>(((J2073/60)/60)/24)+DATE(1970,1,1)</f>
        <v>42600.278749999998</v>
      </c>
      <c r="S2073" s="19">
        <f>(((I2073/60)/60)/24)+DATE(1970,1,1)</f>
        <v>42645.278749999998</v>
      </c>
    </row>
    <row r="2074" spans="1:19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1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8275</v>
      </c>
      <c r="O2074" t="s">
        <v>8305</v>
      </c>
      <c r="P2074" s="12">
        <f>ROUND(Table1[[#This Row],[pledged]]/Table1[[#This Row],[goal]],2)</f>
        <v>1.1100000000000001</v>
      </c>
      <c r="Q2074" s="14">
        <f>IFERROR(Table1[[#This Row],[pledged]]/Table1[[#This Row],[backers_count]],0)</f>
        <v>226.20857142857142</v>
      </c>
      <c r="R2074" s="19">
        <f>(((J2074/60)/60)/24)+DATE(1970,1,1)</f>
        <v>42467.581388888888</v>
      </c>
      <c r="S2074" s="19">
        <f>(((I2074/60)/60)/24)+DATE(1970,1,1)</f>
        <v>42497.581388888888</v>
      </c>
    </row>
    <row r="2075" spans="1:19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1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8275</v>
      </c>
      <c r="O2075" t="s">
        <v>8305</v>
      </c>
      <c r="P2075" s="12">
        <f>ROUND(Table1[[#This Row],[pledged]]/Table1[[#This Row],[goal]],2)</f>
        <v>1.53</v>
      </c>
      <c r="Q2075" s="14">
        <f>IFERROR(Table1[[#This Row],[pledged]]/Table1[[#This Row],[backers_count]],0)</f>
        <v>324.69</v>
      </c>
      <c r="R2075" s="19">
        <f>(((J2075/60)/60)/24)+DATE(1970,1,1)</f>
        <v>42087.668032407411</v>
      </c>
      <c r="S2075" s="19">
        <f>(((I2075/60)/60)/24)+DATE(1970,1,1)</f>
        <v>42132.668032407411</v>
      </c>
    </row>
    <row r="2076" spans="1:19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1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8275</v>
      </c>
      <c r="O2076" t="s">
        <v>8305</v>
      </c>
      <c r="P2076" s="12">
        <f>ROUND(Table1[[#This Row],[pledged]]/Table1[[#This Row],[goal]],2)</f>
        <v>1.03</v>
      </c>
      <c r="Q2076" s="14">
        <f>IFERROR(Table1[[#This Row],[pledged]]/Table1[[#This Row],[backers_count]],0)</f>
        <v>205</v>
      </c>
      <c r="R2076" s="19">
        <f>(((J2076/60)/60)/24)+DATE(1970,1,1)</f>
        <v>42466.826180555552</v>
      </c>
      <c r="S2076" s="19">
        <f>(((I2076/60)/60)/24)+DATE(1970,1,1)</f>
        <v>42496.826180555552</v>
      </c>
    </row>
    <row r="2077" spans="1:19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1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8275</v>
      </c>
      <c r="O2077" t="s">
        <v>8305</v>
      </c>
      <c r="P2077" s="12">
        <f>ROUND(Table1[[#This Row],[pledged]]/Table1[[#This Row],[goal]],2)</f>
        <v>16.78</v>
      </c>
      <c r="Q2077" s="14">
        <f>IFERROR(Table1[[#This Row],[pledged]]/Table1[[#This Row],[backers_count]],0)</f>
        <v>20.465926829268295</v>
      </c>
      <c r="R2077" s="19">
        <f>(((J2077/60)/60)/24)+DATE(1970,1,1)</f>
        <v>41450.681574074071</v>
      </c>
      <c r="S2077" s="19">
        <f>(((I2077/60)/60)/24)+DATE(1970,1,1)</f>
        <v>41480.681574074071</v>
      </c>
    </row>
    <row r="2078" spans="1:19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1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8275</v>
      </c>
      <c r="O2078" t="s">
        <v>8305</v>
      </c>
      <c r="P2078" s="12">
        <f>ROUND(Table1[[#This Row],[pledged]]/Table1[[#This Row],[goal]],2)</f>
        <v>5.43</v>
      </c>
      <c r="Q2078" s="14">
        <f>IFERROR(Table1[[#This Row],[pledged]]/Table1[[#This Row],[backers_count]],0)</f>
        <v>116.35303146309367</v>
      </c>
      <c r="R2078" s="19">
        <f>(((J2078/60)/60)/24)+DATE(1970,1,1)</f>
        <v>41803.880659722221</v>
      </c>
      <c r="S2078" s="19">
        <f>(((I2078/60)/60)/24)+DATE(1970,1,1)</f>
        <v>41843.880659722221</v>
      </c>
    </row>
    <row r="2079" spans="1:19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1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8275</v>
      </c>
      <c r="O2079" t="s">
        <v>8305</v>
      </c>
      <c r="P2079" s="12">
        <f>ROUND(Table1[[#This Row],[pledged]]/Table1[[#This Row],[goal]],2)</f>
        <v>1.1599999999999999</v>
      </c>
      <c r="Q2079" s="14">
        <f>IFERROR(Table1[[#This Row],[pledged]]/Table1[[#This Row],[backers_count]],0)</f>
        <v>307.20212765957444</v>
      </c>
      <c r="R2079" s="19">
        <f>(((J2079/60)/60)/24)+DATE(1970,1,1)</f>
        <v>42103.042546296296</v>
      </c>
      <c r="S2079" s="19">
        <f>(((I2079/60)/60)/24)+DATE(1970,1,1)</f>
        <v>42160.875</v>
      </c>
    </row>
    <row r="2080" spans="1:19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1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8275</v>
      </c>
      <c r="O2080" t="s">
        <v>8305</v>
      </c>
      <c r="P2080" s="12">
        <f>ROUND(Table1[[#This Row],[pledged]]/Table1[[#This Row],[goal]],2)</f>
        <v>1.31</v>
      </c>
      <c r="Q2080" s="14">
        <f>IFERROR(Table1[[#This Row],[pledged]]/Table1[[#This Row],[backers_count]],0)</f>
        <v>546.6875</v>
      </c>
      <c r="R2080" s="19">
        <f>(((J2080/60)/60)/24)+DATE(1970,1,1)</f>
        <v>42692.771493055552</v>
      </c>
      <c r="S2080" s="19">
        <f>(((I2080/60)/60)/24)+DATE(1970,1,1)</f>
        <v>42722.771493055552</v>
      </c>
    </row>
    <row r="2081" spans="1:19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1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8275</v>
      </c>
      <c r="O2081" t="s">
        <v>8305</v>
      </c>
      <c r="P2081" s="12">
        <f>ROUND(Table1[[#This Row],[pledged]]/Table1[[#This Row],[goal]],2)</f>
        <v>2.88</v>
      </c>
      <c r="Q2081" s="14">
        <f>IFERROR(Table1[[#This Row],[pledged]]/Table1[[#This Row],[backers_count]],0)</f>
        <v>47.474464579901152</v>
      </c>
      <c r="R2081" s="19">
        <f>(((J2081/60)/60)/24)+DATE(1970,1,1)</f>
        <v>42150.71056712963</v>
      </c>
      <c r="S2081" s="19">
        <f>(((I2081/60)/60)/24)+DATE(1970,1,1)</f>
        <v>42180.791666666672</v>
      </c>
    </row>
    <row r="2082" spans="1:19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1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8275</v>
      </c>
      <c r="O2082" t="s">
        <v>8305</v>
      </c>
      <c r="P2082" s="12">
        <f>ROUND(Table1[[#This Row],[pledged]]/Table1[[#This Row],[goal]],2)</f>
        <v>5.08</v>
      </c>
      <c r="Q2082" s="14">
        <f>IFERROR(Table1[[#This Row],[pledged]]/Table1[[#This Row],[backers_count]],0)</f>
        <v>101.56</v>
      </c>
      <c r="R2082" s="19">
        <f>(((J2082/60)/60)/24)+DATE(1970,1,1)</f>
        <v>42289.957175925927</v>
      </c>
      <c r="S2082" s="19">
        <f>(((I2082/60)/60)/24)+DATE(1970,1,1)</f>
        <v>42319.998842592591</v>
      </c>
    </row>
    <row r="2083" spans="1:19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1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8281</v>
      </c>
      <c r="O2083" t="s">
        <v>8285</v>
      </c>
      <c r="P2083" s="12">
        <f>ROUND(Table1[[#This Row],[pledged]]/Table1[[#This Row],[goal]],2)</f>
        <v>1.1499999999999999</v>
      </c>
      <c r="Q2083" s="14">
        <f>IFERROR(Table1[[#This Row],[pledged]]/Table1[[#This Row],[backers_count]],0)</f>
        <v>72.909090909090907</v>
      </c>
      <c r="R2083" s="19">
        <f>(((J2083/60)/60)/24)+DATE(1970,1,1)</f>
        <v>41004.156886574077</v>
      </c>
      <c r="S2083" s="19">
        <f>(((I2083/60)/60)/24)+DATE(1970,1,1)</f>
        <v>41045.207638888889</v>
      </c>
    </row>
    <row r="2084" spans="1:19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1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8281</v>
      </c>
      <c r="O2084" t="s">
        <v>8285</v>
      </c>
      <c r="P2084" s="12">
        <f>ROUND(Table1[[#This Row],[pledged]]/Table1[[#This Row],[goal]],2)</f>
        <v>1.1100000000000001</v>
      </c>
      <c r="Q2084" s="14">
        <f>IFERROR(Table1[[#This Row],[pledged]]/Table1[[#This Row],[backers_count]],0)</f>
        <v>43.710526315789473</v>
      </c>
      <c r="R2084" s="19">
        <f>(((J2084/60)/60)/24)+DATE(1970,1,1)</f>
        <v>40811.120324074072</v>
      </c>
      <c r="S2084" s="19">
        <f>(((I2084/60)/60)/24)+DATE(1970,1,1)</f>
        <v>40871.161990740737</v>
      </c>
    </row>
    <row r="2085" spans="1:19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1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8281</v>
      </c>
      <c r="O2085" t="s">
        <v>8285</v>
      </c>
      <c r="P2085" s="12">
        <f>ROUND(Table1[[#This Row],[pledged]]/Table1[[#This Row],[goal]],2)</f>
        <v>1.1299999999999999</v>
      </c>
      <c r="Q2085" s="14">
        <f>IFERROR(Table1[[#This Row],[pledged]]/Table1[[#This Row],[backers_count]],0)</f>
        <v>34</v>
      </c>
      <c r="R2085" s="19">
        <f>(((J2085/60)/60)/24)+DATE(1970,1,1)</f>
        <v>41034.72216435185</v>
      </c>
      <c r="S2085" s="19">
        <f>(((I2085/60)/60)/24)+DATE(1970,1,1)</f>
        <v>41064.72216435185</v>
      </c>
    </row>
    <row r="2086" spans="1:19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1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8281</v>
      </c>
      <c r="O2086" t="s">
        <v>8285</v>
      </c>
      <c r="P2086" s="12">
        <f>ROUND(Table1[[#This Row],[pledged]]/Table1[[#This Row],[goal]],2)</f>
        <v>1.08</v>
      </c>
      <c r="Q2086" s="14">
        <f>IFERROR(Table1[[#This Row],[pledged]]/Table1[[#This Row],[backers_count]],0)</f>
        <v>70.652173913043484</v>
      </c>
      <c r="R2086" s="19">
        <f>(((J2086/60)/60)/24)+DATE(1970,1,1)</f>
        <v>41731.833124999997</v>
      </c>
      <c r="S2086" s="19">
        <f>(((I2086/60)/60)/24)+DATE(1970,1,1)</f>
        <v>41763.290972222225</v>
      </c>
    </row>
    <row r="2087" spans="1:19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1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8281</v>
      </c>
      <c r="O2087" t="s">
        <v>8285</v>
      </c>
      <c r="P2087" s="12">
        <f>ROUND(Table1[[#This Row],[pledged]]/Table1[[#This Row],[goal]],2)</f>
        <v>1.24</v>
      </c>
      <c r="Q2087" s="14">
        <f>IFERROR(Table1[[#This Row],[pledged]]/Table1[[#This Row],[backers_count]],0)</f>
        <v>89.301204819277103</v>
      </c>
      <c r="R2087" s="19">
        <f>(((J2087/60)/60)/24)+DATE(1970,1,1)</f>
        <v>41075.835497685184</v>
      </c>
      <c r="S2087" s="19">
        <f>(((I2087/60)/60)/24)+DATE(1970,1,1)</f>
        <v>41105.835497685184</v>
      </c>
    </row>
    <row r="2088" spans="1:19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1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8281</v>
      </c>
      <c r="O2088" t="s">
        <v>8285</v>
      </c>
      <c r="P2088" s="12">
        <f>ROUND(Table1[[#This Row],[pledged]]/Table1[[#This Row],[goal]],2)</f>
        <v>1.01</v>
      </c>
      <c r="Q2088" s="14">
        <f>IFERROR(Table1[[#This Row],[pledged]]/Table1[[#This Row],[backers_count]],0)</f>
        <v>115.08571428571429</v>
      </c>
      <c r="R2088" s="19">
        <f>(((J2088/60)/60)/24)+DATE(1970,1,1)</f>
        <v>40860.67050925926</v>
      </c>
      <c r="S2088" s="19">
        <f>(((I2088/60)/60)/24)+DATE(1970,1,1)</f>
        <v>40891.207638888889</v>
      </c>
    </row>
    <row r="2089" spans="1:19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1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8281</v>
      </c>
      <c r="O2089" t="s">
        <v>8285</v>
      </c>
      <c r="P2089" s="12">
        <f>ROUND(Table1[[#This Row],[pledged]]/Table1[[#This Row],[goal]],2)</f>
        <v>1.04</v>
      </c>
      <c r="Q2089" s="14">
        <f>IFERROR(Table1[[#This Row],[pledged]]/Table1[[#This Row],[backers_count]],0)</f>
        <v>62.12</v>
      </c>
      <c r="R2089" s="19">
        <f>(((J2089/60)/60)/24)+DATE(1970,1,1)</f>
        <v>40764.204375000001</v>
      </c>
      <c r="S2089" s="19">
        <f>(((I2089/60)/60)/24)+DATE(1970,1,1)</f>
        <v>40794.204375000001</v>
      </c>
    </row>
    <row r="2090" spans="1:19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1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8281</v>
      </c>
      <c r="O2090" t="s">
        <v>8285</v>
      </c>
      <c r="P2090" s="12">
        <f>ROUND(Table1[[#This Row],[pledged]]/Table1[[#This Row],[goal]],2)</f>
        <v>1.1599999999999999</v>
      </c>
      <c r="Q2090" s="14">
        <f>IFERROR(Table1[[#This Row],[pledged]]/Table1[[#This Row],[backers_count]],0)</f>
        <v>46.204266666666669</v>
      </c>
      <c r="R2090" s="19">
        <f>(((J2090/60)/60)/24)+DATE(1970,1,1)</f>
        <v>40395.714722222219</v>
      </c>
      <c r="S2090" s="19">
        <f>(((I2090/60)/60)/24)+DATE(1970,1,1)</f>
        <v>40432.165972222225</v>
      </c>
    </row>
    <row r="2091" spans="1:19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1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8281</v>
      </c>
      <c r="O2091" t="s">
        <v>8285</v>
      </c>
      <c r="P2091" s="12">
        <f>ROUND(Table1[[#This Row],[pledged]]/Table1[[#This Row],[goal]],2)</f>
        <v>1.2</v>
      </c>
      <c r="Q2091" s="14">
        <f>IFERROR(Table1[[#This Row],[pledged]]/Table1[[#This Row],[backers_count]],0)</f>
        <v>48.54854838709678</v>
      </c>
      <c r="R2091" s="19">
        <f>(((J2091/60)/60)/24)+DATE(1970,1,1)</f>
        <v>41453.076319444444</v>
      </c>
      <c r="S2091" s="19">
        <f>(((I2091/60)/60)/24)+DATE(1970,1,1)</f>
        <v>41488.076319444444</v>
      </c>
    </row>
    <row r="2092" spans="1:19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1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8281</v>
      </c>
      <c r="O2092" t="s">
        <v>8285</v>
      </c>
      <c r="P2092" s="12">
        <f>ROUND(Table1[[#This Row],[pledged]]/Table1[[#This Row],[goal]],2)</f>
        <v>1.1499999999999999</v>
      </c>
      <c r="Q2092" s="14">
        <f>IFERROR(Table1[[#This Row],[pledged]]/Table1[[#This Row],[backers_count]],0)</f>
        <v>57.520187499999999</v>
      </c>
      <c r="R2092" s="19">
        <f>(((J2092/60)/60)/24)+DATE(1970,1,1)</f>
        <v>41299.381423611114</v>
      </c>
      <c r="S2092" s="19">
        <f>(((I2092/60)/60)/24)+DATE(1970,1,1)</f>
        <v>41329.381423611114</v>
      </c>
    </row>
    <row r="2093" spans="1:19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1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8281</v>
      </c>
      <c r="O2093" t="s">
        <v>8285</v>
      </c>
      <c r="P2093" s="12">
        <f>ROUND(Table1[[#This Row],[pledged]]/Table1[[#This Row],[goal]],2)</f>
        <v>1.2</v>
      </c>
      <c r="Q2093" s="14">
        <f>IFERROR(Table1[[#This Row],[pledged]]/Table1[[#This Row],[backers_count]],0)</f>
        <v>88.147154471544724</v>
      </c>
      <c r="R2093" s="19">
        <f>(((J2093/60)/60)/24)+DATE(1970,1,1)</f>
        <v>40555.322662037033</v>
      </c>
      <c r="S2093" s="19">
        <f>(((I2093/60)/60)/24)+DATE(1970,1,1)</f>
        <v>40603.833333333336</v>
      </c>
    </row>
    <row r="2094" spans="1:19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1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8281</v>
      </c>
      <c r="O2094" t="s">
        <v>8285</v>
      </c>
      <c r="P2094" s="12">
        <f>ROUND(Table1[[#This Row],[pledged]]/Table1[[#This Row],[goal]],2)</f>
        <v>1.01</v>
      </c>
      <c r="Q2094" s="14">
        <f>IFERROR(Table1[[#This Row],[pledged]]/Table1[[#This Row],[backers_count]],0)</f>
        <v>110.49090909090908</v>
      </c>
      <c r="R2094" s="19">
        <f>(((J2094/60)/60)/24)+DATE(1970,1,1)</f>
        <v>40763.707546296297</v>
      </c>
      <c r="S2094" s="19">
        <f>(((I2094/60)/60)/24)+DATE(1970,1,1)</f>
        <v>40823.707546296297</v>
      </c>
    </row>
    <row r="2095" spans="1:19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1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8281</v>
      </c>
      <c r="O2095" t="s">
        <v>8285</v>
      </c>
      <c r="P2095" s="12">
        <f>ROUND(Table1[[#This Row],[pledged]]/Table1[[#This Row],[goal]],2)</f>
        <v>1.02</v>
      </c>
      <c r="Q2095" s="14">
        <f>IFERROR(Table1[[#This Row],[pledged]]/Table1[[#This Row],[backers_count]],0)</f>
        <v>66.826086956521735</v>
      </c>
      <c r="R2095" s="19">
        <f>(((J2095/60)/60)/24)+DATE(1970,1,1)</f>
        <v>41205.854537037041</v>
      </c>
      <c r="S2095" s="19">
        <f>(((I2095/60)/60)/24)+DATE(1970,1,1)</f>
        <v>41265.896203703705</v>
      </c>
    </row>
    <row r="2096" spans="1:19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1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8281</v>
      </c>
      <c r="O2096" t="s">
        <v>8285</v>
      </c>
      <c r="P2096" s="12">
        <f>ROUND(Table1[[#This Row],[pledged]]/Table1[[#This Row],[goal]],2)</f>
        <v>1.21</v>
      </c>
      <c r="Q2096" s="14">
        <f>IFERROR(Table1[[#This Row],[pledged]]/Table1[[#This Row],[backers_count]],0)</f>
        <v>58.597222222222221</v>
      </c>
      <c r="R2096" s="19">
        <f>(((J2096/60)/60)/24)+DATE(1970,1,1)</f>
        <v>40939.02002314815</v>
      </c>
      <c r="S2096" s="19">
        <f>(((I2096/60)/60)/24)+DATE(1970,1,1)</f>
        <v>40973.125</v>
      </c>
    </row>
    <row r="2097" spans="1:19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1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8281</v>
      </c>
      <c r="O2097" t="s">
        <v>8285</v>
      </c>
      <c r="P2097" s="12">
        <f>ROUND(Table1[[#This Row],[pledged]]/Table1[[#This Row],[goal]],2)</f>
        <v>1</v>
      </c>
      <c r="Q2097" s="14">
        <f>IFERROR(Table1[[#This Row],[pledged]]/Table1[[#This Row],[backers_count]],0)</f>
        <v>113.63636363636364</v>
      </c>
      <c r="R2097" s="19">
        <f>(((J2097/60)/60)/24)+DATE(1970,1,1)</f>
        <v>40758.733483796292</v>
      </c>
      <c r="S2097" s="19">
        <f>(((I2097/60)/60)/24)+DATE(1970,1,1)</f>
        <v>40818.733483796292</v>
      </c>
    </row>
    <row r="2098" spans="1:19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1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8281</v>
      </c>
      <c r="O2098" t="s">
        <v>8285</v>
      </c>
      <c r="P2098" s="12">
        <f>ROUND(Table1[[#This Row],[pledged]]/Table1[[#This Row],[goal]],2)</f>
        <v>1.02</v>
      </c>
      <c r="Q2098" s="14">
        <f>IFERROR(Table1[[#This Row],[pledged]]/Table1[[#This Row],[backers_count]],0)</f>
        <v>43.571428571428569</v>
      </c>
      <c r="R2098" s="19">
        <f>(((J2098/60)/60)/24)+DATE(1970,1,1)</f>
        <v>41192.758506944447</v>
      </c>
      <c r="S2098" s="19">
        <f>(((I2098/60)/60)/24)+DATE(1970,1,1)</f>
        <v>41208.165972222225</v>
      </c>
    </row>
    <row r="2099" spans="1:19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1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8281</v>
      </c>
      <c r="O2099" t="s">
        <v>8285</v>
      </c>
      <c r="P2099" s="12">
        <f>ROUND(Table1[[#This Row],[pledged]]/Table1[[#This Row],[goal]],2)</f>
        <v>1</v>
      </c>
      <c r="Q2099" s="14">
        <f>IFERROR(Table1[[#This Row],[pledged]]/Table1[[#This Row],[backers_count]],0)</f>
        <v>78.94736842105263</v>
      </c>
      <c r="R2099" s="19">
        <f>(((J2099/60)/60)/24)+DATE(1970,1,1)</f>
        <v>40818.58489583333</v>
      </c>
      <c r="S2099" s="19">
        <f>(((I2099/60)/60)/24)+DATE(1970,1,1)</f>
        <v>40878.626562500001</v>
      </c>
    </row>
    <row r="2100" spans="1:19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1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8281</v>
      </c>
      <c r="O2100" t="s">
        <v>8285</v>
      </c>
      <c r="P2100" s="12">
        <f>ROUND(Table1[[#This Row],[pledged]]/Table1[[#This Row],[goal]],2)</f>
        <v>1</v>
      </c>
      <c r="Q2100" s="14">
        <f>IFERROR(Table1[[#This Row],[pledged]]/Table1[[#This Row],[backers_count]],0)</f>
        <v>188.125</v>
      </c>
      <c r="R2100" s="19">
        <f>(((J2100/60)/60)/24)+DATE(1970,1,1)</f>
        <v>40946.11383101852</v>
      </c>
      <c r="S2100" s="19">
        <f>(((I2100/60)/60)/24)+DATE(1970,1,1)</f>
        <v>40976.11383101852</v>
      </c>
    </row>
    <row r="2101" spans="1:19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1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8281</v>
      </c>
      <c r="O2101" t="s">
        <v>8285</v>
      </c>
      <c r="P2101" s="12">
        <f>ROUND(Table1[[#This Row],[pledged]]/Table1[[#This Row],[goal]],2)</f>
        <v>1.32</v>
      </c>
      <c r="Q2101" s="14">
        <f>IFERROR(Table1[[#This Row],[pledged]]/Table1[[#This Row],[backers_count]],0)</f>
        <v>63.031746031746032</v>
      </c>
      <c r="R2101" s="19">
        <f>(((J2101/60)/60)/24)+DATE(1970,1,1)</f>
        <v>42173.746342592596</v>
      </c>
      <c r="S2101" s="19">
        <f>(((I2101/60)/60)/24)+DATE(1970,1,1)</f>
        <v>42187.152777777781</v>
      </c>
    </row>
    <row r="2102" spans="1:19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1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8281</v>
      </c>
      <c r="O2102" t="s">
        <v>8285</v>
      </c>
      <c r="P2102" s="12">
        <f>ROUND(Table1[[#This Row],[pledged]]/Table1[[#This Row],[goal]],2)</f>
        <v>1.37</v>
      </c>
      <c r="Q2102" s="14">
        <f>IFERROR(Table1[[#This Row],[pledged]]/Table1[[#This Row],[backers_count]],0)</f>
        <v>30.37037037037037</v>
      </c>
      <c r="R2102" s="19">
        <f>(((J2102/60)/60)/24)+DATE(1970,1,1)</f>
        <v>41074.834965277776</v>
      </c>
      <c r="S2102" s="19">
        <f>(((I2102/60)/60)/24)+DATE(1970,1,1)</f>
        <v>41090.165972222225</v>
      </c>
    </row>
    <row r="2103" spans="1:19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1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8281</v>
      </c>
      <c r="O2103" t="s">
        <v>8285</v>
      </c>
      <c r="P2103" s="12">
        <f>ROUND(Table1[[#This Row],[pledged]]/Table1[[#This Row],[goal]],2)</f>
        <v>1.1299999999999999</v>
      </c>
      <c r="Q2103" s="14">
        <f>IFERROR(Table1[[#This Row],[pledged]]/Table1[[#This Row],[backers_count]],0)</f>
        <v>51.477272727272727</v>
      </c>
      <c r="R2103" s="19">
        <f>(((J2103/60)/60)/24)+DATE(1970,1,1)</f>
        <v>40892.149467592593</v>
      </c>
      <c r="S2103" s="19">
        <f>(((I2103/60)/60)/24)+DATE(1970,1,1)</f>
        <v>40952.149467592593</v>
      </c>
    </row>
    <row r="2104" spans="1:19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1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8281</v>
      </c>
      <c r="O2104" t="s">
        <v>8285</v>
      </c>
      <c r="P2104" s="12">
        <f>ROUND(Table1[[#This Row],[pledged]]/Table1[[#This Row],[goal]],2)</f>
        <v>1.36</v>
      </c>
      <c r="Q2104" s="14">
        <f>IFERROR(Table1[[#This Row],[pledged]]/Table1[[#This Row],[backers_count]],0)</f>
        <v>35.789473684210527</v>
      </c>
      <c r="R2104" s="19">
        <f>(((J2104/60)/60)/24)+DATE(1970,1,1)</f>
        <v>40638.868611111109</v>
      </c>
      <c r="S2104" s="19">
        <f>(((I2104/60)/60)/24)+DATE(1970,1,1)</f>
        <v>40668.868611111109</v>
      </c>
    </row>
    <row r="2105" spans="1:19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1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8281</v>
      </c>
      <c r="O2105" t="s">
        <v>8285</v>
      </c>
      <c r="P2105" s="12">
        <f>ROUND(Table1[[#This Row],[pledged]]/Table1[[#This Row],[goal]],2)</f>
        <v>1.46</v>
      </c>
      <c r="Q2105" s="14">
        <f>IFERROR(Table1[[#This Row],[pledged]]/Table1[[#This Row],[backers_count]],0)</f>
        <v>98.817391304347822</v>
      </c>
      <c r="R2105" s="19">
        <f>(((J2105/60)/60)/24)+DATE(1970,1,1)</f>
        <v>41192.754942129628</v>
      </c>
      <c r="S2105" s="19">
        <f>(((I2105/60)/60)/24)+DATE(1970,1,1)</f>
        <v>41222.7966087963</v>
      </c>
    </row>
    <row r="2106" spans="1:19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1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8281</v>
      </c>
      <c r="O2106" t="s">
        <v>8285</v>
      </c>
      <c r="P2106" s="12">
        <f>ROUND(Table1[[#This Row],[pledged]]/Table1[[#This Row],[goal]],2)</f>
        <v>1.3</v>
      </c>
      <c r="Q2106" s="14">
        <f>IFERROR(Table1[[#This Row],[pledged]]/Table1[[#This Row],[backers_count]],0)</f>
        <v>28</v>
      </c>
      <c r="R2106" s="19">
        <f>(((J2106/60)/60)/24)+DATE(1970,1,1)</f>
        <v>41394.074467592596</v>
      </c>
      <c r="S2106" s="19">
        <f>(((I2106/60)/60)/24)+DATE(1970,1,1)</f>
        <v>41425</v>
      </c>
    </row>
    <row r="2107" spans="1:19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1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8281</v>
      </c>
      <c r="O2107" t="s">
        <v>8285</v>
      </c>
      <c r="P2107" s="12">
        <f>ROUND(Table1[[#This Row],[pledged]]/Table1[[#This Row],[goal]],2)</f>
        <v>2.54</v>
      </c>
      <c r="Q2107" s="14">
        <f>IFERROR(Table1[[#This Row],[pledged]]/Table1[[#This Row],[backers_count]],0)</f>
        <v>51.313131313131315</v>
      </c>
      <c r="R2107" s="19">
        <f>(((J2107/60)/60)/24)+DATE(1970,1,1)</f>
        <v>41951.788807870369</v>
      </c>
      <c r="S2107" s="19">
        <f>(((I2107/60)/60)/24)+DATE(1970,1,1)</f>
        <v>41964.166666666672</v>
      </c>
    </row>
    <row r="2108" spans="1:19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1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8281</v>
      </c>
      <c r="O2108" t="s">
        <v>8285</v>
      </c>
      <c r="P2108" s="12">
        <f>ROUND(Table1[[#This Row],[pledged]]/Table1[[#This Row],[goal]],2)</f>
        <v>1.07</v>
      </c>
      <c r="Q2108" s="14">
        <f>IFERROR(Table1[[#This Row],[pledged]]/Table1[[#This Row],[backers_count]],0)</f>
        <v>53.522727272727273</v>
      </c>
      <c r="R2108" s="19">
        <f>(((J2108/60)/60)/24)+DATE(1970,1,1)</f>
        <v>41270.21497685185</v>
      </c>
      <c r="S2108" s="19">
        <f>(((I2108/60)/60)/24)+DATE(1970,1,1)</f>
        <v>41300.21497685185</v>
      </c>
    </row>
    <row r="2109" spans="1:19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1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8281</v>
      </c>
      <c r="O2109" t="s">
        <v>8285</v>
      </c>
      <c r="P2109" s="12">
        <f>ROUND(Table1[[#This Row],[pledged]]/Table1[[#This Row],[goal]],2)</f>
        <v>1.08</v>
      </c>
      <c r="Q2109" s="14">
        <f>IFERROR(Table1[[#This Row],[pledged]]/Table1[[#This Row],[backers_count]],0)</f>
        <v>37.149310344827583</v>
      </c>
      <c r="R2109" s="19">
        <f>(((J2109/60)/60)/24)+DATE(1970,1,1)</f>
        <v>41934.71056712963</v>
      </c>
      <c r="S2109" s="19">
        <f>(((I2109/60)/60)/24)+DATE(1970,1,1)</f>
        <v>41955.752233796295</v>
      </c>
    </row>
    <row r="2110" spans="1:19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1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8281</v>
      </c>
      <c r="O2110" t="s">
        <v>8285</v>
      </c>
      <c r="P2110" s="12">
        <f>ROUND(Table1[[#This Row],[pledged]]/Table1[[#This Row],[goal]],2)</f>
        <v>1.07</v>
      </c>
      <c r="Q2110" s="14">
        <f>IFERROR(Table1[[#This Row],[pledged]]/Table1[[#This Row],[backers_count]],0)</f>
        <v>89.895287958115176</v>
      </c>
      <c r="R2110" s="19">
        <f>(((J2110/60)/60)/24)+DATE(1970,1,1)</f>
        <v>41135.175694444442</v>
      </c>
      <c r="S2110" s="19">
        <f>(((I2110/60)/60)/24)+DATE(1970,1,1)</f>
        <v>41162.163194444445</v>
      </c>
    </row>
    <row r="2111" spans="1:19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1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8281</v>
      </c>
      <c r="O2111" t="s">
        <v>8285</v>
      </c>
      <c r="P2111" s="12">
        <f>ROUND(Table1[[#This Row],[pledged]]/Table1[[#This Row],[goal]],2)</f>
        <v>1.07</v>
      </c>
      <c r="Q2111" s="14">
        <f>IFERROR(Table1[[#This Row],[pledged]]/Table1[[#This Row],[backers_count]],0)</f>
        <v>106.52500000000001</v>
      </c>
      <c r="R2111" s="19">
        <f>(((J2111/60)/60)/24)+DATE(1970,1,1)</f>
        <v>42160.708530092597</v>
      </c>
      <c r="S2111" s="19">
        <f>(((I2111/60)/60)/24)+DATE(1970,1,1)</f>
        <v>42190.708530092597</v>
      </c>
    </row>
    <row r="2112" spans="1:19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1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8281</v>
      </c>
      <c r="O2112" t="s">
        <v>8285</v>
      </c>
      <c r="P2112" s="12">
        <f>ROUND(Table1[[#This Row],[pledged]]/Table1[[#This Row],[goal]],2)</f>
        <v>1</v>
      </c>
      <c r="Q2112" s="14">
        <f>IFERROR(Table1[[#This Row],[pledged]]/Table1[[#This Row],[backers_count]],0)</f>
        <v>52.815789473684212</v>
      </c>
      <c r="R2112" s="19">
        <f>(((J2112/60)/60)/24)+DATE(1970,1,1)</f>
        <v>41759.670937499999</v>
      </c>
      <c r="S2112" s="19">
        <f>(((I2112/60)/60)/24)+DATE(1970,1,1)</f>
        <v>41787.207638888889</v>
      </c>
    </row>
    <row r="2113" spans="1:19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1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8281</v>
      </c>
      <c r="O2113" t="s">
        <v>8285</v>
      </c>
      <c r="P2113" s="12">
        <f>ROUND(Table1[[#This Row],[pledged]]/Table1[[#This Row],[goal]],2)</f>
        <v>1.07</v>
      </c>
      <c r="Q2113" s="14">
        <f>IFERROR(Table1[[#This Row],[pledged]]/Table1[[#This Row],[backers_count]],0)</f>
        <v>54.615384615384613</v>
      </c>
      <c r="R2113" s="19">
        <f>(((J2113/60)/60)/24)+DATE(1970,1,1)</f>
        <v>40703.197048611109</v>
      </c>
      <c r="S2113" s="19">
        <f>(((I2113/60)/60)/24)+DATE(1970,1,1)</f>
        <v>40770.041666666664</v>
      </c>
    </row>
    <row r="2114" spans="1:19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8281</v>
      </c>
      <c r="O2114" t="s">
        <v>8285</v>
      </c>
      <c r="P2114" s="12">
        <f>ROUND(Table1[[#This Row],[pledged]]/Table1[[#This Row],[goal]],2)</f>
        <v>1</v>
      </c>
      <c r="Q2114" s="14">
        <f>IFERROR(Table1[[#This Row],[pledged]]/Table1[[#This Row],[backers_count]],0)</f>
        <v>27.272727272727273</v>
      </c>
      <c r="R2114" s="19">
        <f>(((J2114/60)/60)/24)+DATE(1970,1,1)</f>
        <v>41365.928159722222</v>
      </c>
      <c r="S2114" s="19">
        <f>(((I2114/60)/60)/24)+DATE(1970,1,1)</f>
        <v>41379.928159722222</v>
      </c>
    </row>
    <row r="2115" spans="1:19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1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8281</v>
      </c>
      <c r="O2115" t="s">
        <v>8285</v>
      </c>
      <c r="P2115" s="12">
        <f>ROUND(Table1[[#This Row],[pledged]]/Table1[[#This Row],[goal]],2)</f>
        <v>1.05</v>
      </c>
      <c r="Q2115" s="14">
        <f>IFERROR(Table1[[#This Row],[pledged]]/Table1[[#This Row],[backers_count]],0)</f>
        <v>68.598130841121488</v>
      </c>
      <c r="R2115" s="19">
        <f>(((J2115/60)/60)/24)+DATE(1970,1,1)</f>
        <v>41870.86546296296</v>
      </c>
      <c r="S2115" s="19">
        <f>(((I2115/60)/60)/24)+DATE(1970,1,1)</f>
        <v>41905.86546296296</v>
      </c>
    </row>
    <row r="2116" spans="1:19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1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8281</v>
      </c>
      <c r="O2116" t="s">
        <v>8285</v>
      </c>
      <c r="P2116" s="12">
        <f>ROUND(Table1[[#This Row],[pledged]]/Table1[[#This Row],[goal]],2)</f>
        <v>1.05</v>
      </c>
      <c r="Q2116" s="14">
        <f>IFERROR(Table1[[#This Row],[pledged]]/Table1[[#This Row],[backers_count]],0)</f>
        <v>35.612244897959187</v>
      </c>
      <c r="R2116" s="19">
        <f>(((J2116/60)/60)/24)+DATE(1970,1,1)</f>
        <v>40458.815625000003</v>
      </c>
      <c r="S2116" s="19">
        <f>(((I2116/60)/60)/24)+DATE(1970,1,1)</f>
        <v>40521.207638888889</v>
      </c>
    </row>
    <row r="2117" spans="1:19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1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8281</v>
      </c>
      <c r="O2117" t="s">
        <v>8285</v>
      </c>
      <c r="P2117" s="12">
        <f>ROUND(Table1[[#This Row],[pledged]]/Table1[[#This Row],[goal]],2)</f>
        <v>2.2599999999999998</v>
      </c>
      <c r="Q2117" s="14">
        <f>IFERROR(Table1[[#This Row],[pledged]]/Table1[[#This Row],[backers_count]],0)</f>
        <v>94.027777777777771</v>
      </c>
      <c r="R2117" s="19">
        <f>(((J2117/60)/60)/24)+DATE(1970,1,1)</f>
        <v>40564.081030092595</v>
      </c>
      <c r="S2117" s="19">
        <f>(((I2117/60)/60)/24)+DATE(1970,1,1)</f>
        <v>40594.081030092595</v>
      </c>
    </row>
    <row r="2118" spans="1:19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1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8281</v>
      </c>
      <c r="O2118" t="s">
        <v>8285</v>
      </c>
      <c r="P2118" s="12">
        <f>ROUND(Table1[[#This Row],[pledged]]/Table1[[#This Row],[goal]],2)</f>
        <v>1.01</v>
      </c>
      <c r="Q2118" s="14">
        <f>IFERROR(Table1[[#This Row],[pledged]]/Table1[[#This Row],[backers_count]],0)</f>
        <v>526.45652173913038</v>
      </c>
      <c r="R2118" s="19">
        <f>(((J2118/60)/60)/24)+DATE(1970,1,1)</f>
        <v>41136.777812500004</v>
      </c>
      <c r="S2118" s="19">
        <f>(((I2118/60)/60)/24)+DATE(1970,1,1)</f>
        <v>41184.777812500004</v>
      </c>
    </row>
    <row r="2119" spans="1:19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1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8281</v>
      </c>
      <c r="O2119" t="s">
        <v>8285</v>
      </c>
      <c r="P2119" s="12">
        <f>ROUND(Table1[[#This Row],[pledged]]/Table1[[#This Row],[goal]],2)</f>
        <v>1.48</v>
      </c>
      <c r="Q2119" s="14">
        <f>IFERROR(Table1[[#This Row],[pledged]]/Table1[[#This Row],[backers_count]],0)</f>
        <v>50.657142857142858</v>
      </c>
      <c r="R2119" s="19">
        <f>(((J2119/60)/60)/24)+DATE(1970,1,1)</f>
        <v>42290.059594907405</v>
      </c>
      <c r="S2119" s="19">
        <f>(((I2119/60)/60)/24)+DATE(1970,1,1)</f>
        <v>42304.207638888889</v>
      </c>
    </row>
    <row r="2120" spans="1:19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1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8281</v>
      </c>
      <c r="O2120" t="s">
        <v>8285</v>
      </c>
      <c r="P2120" s="12">
        <f>ROUND(Table1[[#This Row],[pledged]]/Table1[[#This Row],[goal]],2)</f>
        <v>1.35</v>
      </c>
      <c r="Q2120" s="14">
        <f>IFERROR(Table1[[#This Row],[pledged]]/Table1[[#This Row],[backers_count]],0)</f>
        <v>79.182941176470578</v>
      </c>
      <c r="R2120" s="19">
        <f>(((J2120/60)/60)/24)+DATE(1970,1,1)</f>
        <v>40718.839537037034</v>
      </c>
      <c r="S2120" s="19">
        <f>(((I2120/60)/60)/24)+DATE(1970,1,1)</f>
        <v>40748.839537037034</v>
      </c>
    </row>
    <row r="2121" spans="1:19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1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8281</v>
      </c>
      <c r="O2121" t="s">
        <v>8285</v>
      </c>
      <c r="P2121" s="12">
        <f>ROUND(Table1[[#This Row],[pledged]]/Table1[[#This Row],[goal]],2)</f>
        <v>1.01</v>
      </c>
      <c r="Q2121" s="14">
        <f>IFERROR(Table1[[#This Row],[pledged]]/Table1[[#This Row],[backers_count]],0)</f>
        <v>91.590909090909093</v>
      </c>
      <c r="R2121" s="19">
        <f>(((J2121/60)/60)/24)+DATE(1970,1,1)</f>
        <v>41107.130150462966</v>
      </c>
      <c r="S2121" s="19">
        <f>(((I2121/60)/60)/24)+DATE(1970,1,1)</f>
        <v>41137.130150462966</v>
      </c>
    </row>
    <row r="2122" spans="1:19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1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8281</v>
      </c>
      <c r="O2122" t="s">
        <v>8285</v>
      </c>
      <c r="P2122" s="12">
        <f>ROUND(Table1[[#This Row],[pledged]]/Table1[[#This Row],[goal]],2)</f>
        <v>1.01</v>
      </c>
      <c r="Q2122" s="14">
        <f>IFERROR(Table1[[#This Row],[pledged]]/Table1[[#This Row],[backers_count]],0)</f>
        <v>116.96275362318841</v>
      </c>
      <c r="R2122" s="19">
        <f>(((J2122/60)/60)/24)+DATE(1970,1,1)</f>
        <v>41591.964537037034</v>
      </c>
      <c r="S2122" s="19">
        <f>(((I2122/60)/60)/24)+DATE(1970,1,1)</f>
        <v>41640.964537037034</v>
      </c>
    </row>
    <row r="2123" spans="1:19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1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8289</v>
      </c>
      <c r="O2123" t="s">
        <v>8290</v>
      </c>
      <c r="P2123" s="12">
        <f>ROUND(Table1[[#This Row],[pledged]]/Table1[[#This Row],[goal]],2)</f>
        <v>0.01</v>
      </c>
      <c r="Q2123" s="14">
        <f>IFERROR(Table1[[#This Row],[pledged]]/Table1[[#This Row],[backers_count]],0)</f>
        <v>28.4</v>
      </c>
      <c r="R2123" s="19">
        <f>(((J2123/60)/60)/24)+DATE(1970,1,1)</f>
        <v>42716.7424537037</v>
      </c>
      <c r="S2123" s="19">
        <f>(((I2123/60)/60)/24)+DATE(1970,1,1)</f>
        <v>42746.7424537037</v>
      </c>
    </row>
    <row r="2124" spans="1:19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1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8289</v>
      </c>
      <c r="O2124" t="s">
        <v>8290</v>
      </c>
      <c r="P2124" s="12">
        <f>ROUND(Table1[[#This Row],[pledged]]/Table1[[#This Row],[goal]],2)</f>
        <v>0</v>
      </c>
      <c r="Q2124" s="14">
        <f>IFERROR(Table1[[#This Row],[pledged]]/Table1[[#This Row],[backers_count]],0)</f>
        <v>103.33333333333333</v>
      </c>
      <c r="R2124" s="19">
        <f>(((J2124/60)/60)/24)+DATE(1970,1,1)</f>
        <v>42712.300567129627</v>
      </c>
      <c r="S2124" s="19">
        <f>(((I2124/60)/60)/24)+DATE(1970,1,1)</f>
        <v>42742.300567129627</v>
      </c>
    </row>
    <row r="2125" spans="1:19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1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8289</v>
      </c>
      <c r="O2125" t="s">
        <v>8290</v>
      </c>
      <c r="P2125" s="12">
        <f>ROUND(Table1[[#This Row],[pledged]]/Table1[[#This Row],[goal]],2)</f>
        <v>0.1</v>
      </c>
      <c r="Q2125" s="14">
        <f>IFERROR(Table1[[#This Row],[pledged]]/Table1[[#This Row],[backers_count]],0)</f>
        <v>10</v>
      </c>
      <c r="R2125" s="19">
        <f>(((J2125/60)/60)/24)+DATE(1970,1,1)</f>
        <v>40198.424849537041</v>
      </c>
      <c r="S2125" s="19">
        <f>(((I2125/60)/60)/24)+DATE(1970,1,1)</f>
        <v>40252.290972222225</v>
      </c>
    </row>
    <row r="2126" spans="1:19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1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8289</v>
      </c>
      <c r="O2126" t="s">
        <v>8290</v>
      </c>
      <c r="P2126" s="12">
        <f>ROUND(Table1[[#This Row],[pledged]]/Table1[[#This Row],[goal]],2)</f>
        <v>0.1</v>
      </c>
      <c r="Q2126" s="14">
        <f>IFERROR(Table1[[#This Row],[pledged]]/Table1[[#This Row],[backers_count]],0)</f>
        <v>23</v>
      </c>
      <c r="R2126" s="19">
        <f>(((J2126/60)/60)/24)+DATE(1970,1,1)</f>
        <v>40464.028182870366</v>
      </c>
      <c r="S2126" s="19">
        <f>(((I2126/60)/60)/24)+DATE(1970,1,1)</f>
        <v>40512.208333333336</v>
      </c>
    </row>
    <row r="2127" spans="1:19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1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8289</v>
      </c>
      <c r="O2127" t="s">
        <v>8290</v>
      </c>
      <c r="P2127" s="12">
        <f>ROUND(Table1[[#This Row],[pledged]]/Table1[[#This Row],[goal]],2)</f>
        <v>0.01</v>
      </c>
      <c r="Q2127" s="14">
        <f>IFERROR(Table1[[#This Row],[pledged]]/Table1[[#This Row],[backers_count]],0)</f>
        <v>31.555555555555557</v>
      </c>
      <c r="R2127" s="19">
        <f>(((J2127/60)/60)/24)+DATE(1970,1,1)</f>
        <v>42191.023530092592</v>
      </c>
      <c r="S2127" s="19">
        <f>(((I2127/60)/60)/24)+DATE(1970,1,1)</f>
        <v>42221.023530092592</v>
      </c>
    </row>
    <row r="2128" spans="1:19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1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8289</v>
      </c>
      <c r="O2128" t="s">
        <v>8290</v>
      </c>
      <c r="P2128" s="12">
        <f>ROUND(Table1[[#This Row],[pledged]]/Table1[[#This Row],[goal]],2)</f>
        <v>0</v>
      </c>
      <c r="Q2128" s="14">
        <f>IFERROR(Table1[[#This Row],[pledged]]/Table1[[#This Row],[backers_count]],0)</f>
        <v>5</v>
      </c>
      <c r="R2128" s="19">
        <f>(((J2128/60)/60)/24)+DATE(1970,1,1)</f>
        <v>41951.973229166666</v>
      </c>
      <c r="S2128" s="19">
        <f>(((I2128/60)/60)/24)+DATE(1970,1,1)</f>
        <v>41981.973229166666</v>
      </c>
    </row>
    <row r="2129" spans="1:19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1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8289</v>
      </c>
      <c r="O2129" t="s">
        <v>8290</v>
      </c>
      <c r="P2129" s="12">
        <f>ROUND(Table1[[#This Row],[pledged]]/Table1[[#This Row],[goal]],2)</f>
        <v>0.28999999999999998</v>
      </c>
      <c r="Q2129" s="14">
        <f>IFERROR(Table1[[#This Row],[pledged]]/Table1[[#This Row],[backers_count]],0)</f>
        <v>34.220338983050844</v>
      </c>
      <c r="R2129" s="19">
        <f>(((J2129/60)/60)/24)+DATE(1970,1,1)</f>
        <v>42045.50535879629</v>
      </c>
      <c r="S2129" s="19">
        <f>(((I2129/60)/60)/24)+DATE(1970,1,1)</f>
        <v>42075.463692129633</v>
      </c>
    </row>
    <row r="2130" spans="1:19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1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8289</v>
      </c>
      <c r="O2130" t="s">
        <v>8290</v>
      </c>
      <c r="P2130" s="12">
        <f>ROUND(Table1[[#This Row],[pledged]]/Table1[[#This Row],[goal]],2)</f>
        <v>0</v>
      </c>
      <c r="Q2130" s="14">
        <f>IFERROR(Table1[[#This Row],[pledged]]/Table1[[#This Row],[backers_count]],0)</f>
        <v>25</v>
      </c>
      <c r="R2130" s="19">
        <f>(((J2130/60)/60)/24)+DATE(1970,1,1)</f>
        <v>41843.772789351853</v>
      </c>
      <c r="S2130" s="19">
        <f>(((I2130/60)/60)/24)+DATE(1970,1,1)</f>
        <v>41903.772789351853</v>
      </c>
    </row>
    <row r="2131" spans="1:19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1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8289</v>
      </c>
      <c r="O2131" t="s">
        <v>8290</v>
      </c>
      <c r="P2131" s="12">
        <f>ROUND(Table1[[#This Row],[pledged]]/Table1[[#This Row],[goal]],2)</f>
        <v>0.12</v>
      </c>
      <c r="Q2131" s="14">
        <f>IFERROR(Table1[[#This Row],[pledged]]/Table1[[#This Row],[backers_count]],0)</f>
        <v>19.666666666666668</v>
      </c>
      <c r="R2131" s="19">
        <f>(((J2131/60)/60)/24)+DATE(1970,1,1)</f>
        <v>42409.024305555555</v>
      </c>
      <c r="S2131" s="19">
        <f>(((I2131/60)/60)/24)+DATE(1970,1,1)</f>
        <v>42439.024305555555</v>
      </c>
    </row>
    <row r="2132" spans="1:19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1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8289</v>
      </c>
      <c r="O2132" t="s">
        <v>8290</v>
      </c>
      <c r="P2132" s="12">
        <f>ROUND(Table1[[#This Row],[pledged]]/Table1[[#This Row],[goal]],2)</f>
        <v>0</v>
      </c>
      <c r="Q2132" s="14">
        <f>IFERROR(Table1[[#This Row],[pledged]]/Table1[[#This Row],[backers_count]],0)</f>
        <v>21.25</v>
      </c>
      <c r="R2132" s="19">
        <f>(((J2132/60)/60)/24)+DATE(1970,1,1)</f>
        <v>41832.086377314816</v>
      </c>
      <c r="S2132" s="19">
        <f>(((I2132/60)/60)/24)+DATE(1970,1,1)</f>
        <v>41867.086377314816</v>
      </c>
    </row>
    <row r="2133" spans="1:19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1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8289</v>
      </c>
      <c r="O2133" t="s">
        <v>8290</v>
      </c>
      <c r="P2133" s="12">
        <f>ROUND(Table1[[#This Row],[pledged]]/Table1[[#This Row],[goal]],2)</f>
        <v>0.05</v>
      </c>
      <c r="Q2133" s="14">
        <f>IFERROR(Table1[[#This Row],[pledged]]/Table1[[#This Row],[backers_count]],0)</f>
        <v>8.3333333333333339</v>
      </c>
      <c r="R2133" s="19">
        <f>(((J2133/60)/60)/24)+DATE(1970,1,1)</f>
        <v>42167.207071759258</v>
      </c>
      <c r="S2133" s="19">
        <f>(((I2133/60)/60)/24)+DATE(1970,1,1)</f>
        <v>42197.207071759258</v>
      </c>
    </row>
    <row r="2134" spans="1:19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1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8289</v>
      </c>
      <c r="O2134" t="s">
        <v>8290</v>
      </c>
      <c r="P2134" s="12">
        <f>ROUND(Table1[[#This Row],[pledged]]/Table1[[#This Row],[goal]],2)</f>
        <v>0.02</v>
      </c>
      <c r="Q2134" s="14">
        <f>IFERROR(Table1[[#This Row],[pledged]]/Table1[[#This Row],[backers_count]],0)</f>
        <v>21.34333333333333</v>
      </c>
      <c r="R2134" s="19">
        <f>(((J2134/60)/60)/24)+DATE(1970,1,1)</f>
        <v>41643.487175925926</v>
      </c>
      <c r="S2134" s="19">
        <f>(((I2134/60)/60)/24)+DATE(1970,1,1)</f>
        <v>41673.487175925926</v>
      </c>
    </row>
    <row r="2135" spans="1:19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1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8289</v>
      </c>
      <c r="O2135" t="s">
        <v>8290</v>
      </c>
      <c r="P2135" s="12">
        <f>ROUND(Table1[[#This Row],[pledged]]/Table1[[#This Row],[goal]],2)</f>
        <v>0.02</v>
      </c>
      <c r="Q2135" s="14">
        <f>IFERROR(Table1[[#This Row],[pledged]]/Table1[[#This Row],[backers_count]],0)</f>
        <v>5.333333333333333</v>
      </c>
      <c r="R2135" s="19">
        <f>(((J2135/60)/60)/24)+DATE(1970,1,1)</f>
        <v>40619.097210648149</v>
      </c>
      <c r="S2135" s="19">
        <f>(((I2135/60)/60)/24)+DATE(1970,1,1)</f>
        <v>40657.290972222225</v>
      </c>
    </row>
    <row r="2136" spans="1:19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1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8289</v>
      </c>
      <c r="O2136" t="s">
        <v>8290</v>
      </c>
      <c r="P2136" s="12">
        <f>ROUND(Table1[[#This Row],[pledged]]/Table1[[#This Row],[goal]],2)</f>
        <v>0.02</v>
      </c>
      <c r="Q2136" s="14">
        <f>IFERROR(Table1[[#This Row],[pledged]]/Table1[[#This Row],[backers_count]],0)</f>
        <v>34.666666666666664</v>
      </c>
      <c r="R2136" s="19">
        <f>(((J2136/60)/60)/24)+DATE(1970,1,1)</f>
        <v>41361.886469907404</v>
      </c>
      <c r="S2136" s="19">
        <f>(((I2136/60)/60)/24)+DATE(1970,1,1)</f>
        <v>41391.886469907404</v>
      </c>
    </row>
    <row r="2137" spans="1:19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1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8289</v>
      </c>
      <c r="O2137" t="s">
        <v>8290</v>
      </c>
      <c r="P2137" s="12">
        <f>ROUND(Table1[[#This Row],[pledged]]/Table1[[#This Row],[goal]],2)</f>
        <v>0.1</v>
      </c>
      <c r="Q2137" s="14">
        <f>IFERROR(Table1[[#This Row],[pledged]]/Table1[[#This Row],[backers_count]],0)</f>
        <v>21.727272727272727</v>
      </c>
      <c r="R2137" s="19">
        <f>(((J2137/60)/60)/24)+DATE(1970,1,1)</f>
        <v>41156.963344907403</v>
      </c>
      <c r="S2137" s="19">
        <f>(((I2137/60)/60)/24)+DATE(1970,1,1)</f>
        <v>41186.963344907403</v>
      </c>
    </row>
    <row r="2138" spans="1:19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1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8289</v>
      </c>
      <c r="O2138" t="s">
        <v>8290</v>
      </c>
      <c r="P2138" s="12">
        <f>ROUND(Table1[[#This Row],[pledged]]/Table1[[#This Row],[goal]],2)</f>
        <v>0</v>
      </c>
      <c r="Q2138" s="14">
        <f>IFERROR(Table1[[#This Row],[pledged]]/Table1[[#This Row],[backers_count]],0)</f>
        <v>11.922499999999999</v>
      </c>
      <c r="R2138" s="19">
        <f>(((J2138/60)/60)/24)+DATE(1970,1,1)</f>
        <v>41536.509097222224</v>
      </c>
      <c r="S2138" s="19">
        <f>(((I2138/60)/60)/24)+DATE(1970,1,1)</f>
        <v>41566.509097222224</v>
      </c>
    </row>
    <row r="2139" spans="1:19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1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8289</v>
      </c>
      <c r="O2139" t="s">
        <v>8290</v>
      </c>
      <c r="P2139" s="12">
        <f>ROUND(Table1[[#This Row],[pledged]]/Table1[[#This Row],[goal]],2)</f>
        <v>0.28000000000000003</v>
      </c>
      <c r="Q2139" s="14">
        <f>IFERROR(Table1[[#This Row],[pledged]]/Table1[[#This Row],[backers_count]],0)</f>
        <v>26.59737827715356</v>
      </c>
      <c r="R2139" s="19">
        <f>(((J2139/60)/60)/24)+DATE(1970,1,1)</f>
        <v>41948.771168981482</v>
      </c>
      <c r="S2139" s="19">
        <f>(((I2139/60)/60)/24)+DATE(1970,1,1)</f>
        <v>41978.771168981482</v>
      </c>
    </row>
    <row r="2140" spans="1:19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1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8289</v>
      </c>
      <c r="O2140" t="s">
        <v>8290</v>
      </c>
      <c r="P2140" s="12">
        <f>ROUND(Table1[[#This Row],[pledged]]/Table1[[#This Row],[goal]],2)</f>
        <v>0.13</v>
      </c>
      <c r="Q2140" s="14">
        <f>IFERROR(Table1[[#This Row],[pledged]]/Table1[[#This Row],[backers_count]],0)</f>
        <v>10.666666666666666</v>
      </c>
      <c r="R2140" s="19">
        <f>(((J2140/60)/60)/24)+DATE(1970,1,1)</f>
        <v>41557.013182870374</v>
      </c>
      <c r="S2140" s="19">
        <f>(((I2140/60)/60)/24)+DATE(1970,1,1)</f>
        <v>41587.054849537039</v>
      </c>
    </row>
    <row r="2141" spans="1:19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1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8289</v>
      </c>
      <c r="O2141" t="s">
        <v>8290</v>
      </c>
      <c r="P2141" s="12">
        <f>ROUND(Table1[[#This Row],[pledged]]/Table1[[#This Row],[goal]],2)</f>
        <v>0.05</v>
      </c>
      <c r="Q2141" s="14">
        <f>IFERROR(Table1[[#This Row],[pledged]]/Table1[[#This Row],[backers_count]],0)</f>
        <v>29.035714285714285</v>
      </c>
      <c r="R2141" s="19">
        <f>(((J2141/60)/60)/24)+DATE(1970,1,1)</f>
        <v>42647.750092592592</v>
      </c>
      <c r="S2141" s="19">
        <f>(((I2141/60)/60)/24)+DATE(1970,1,1)</f>
        <v>42677.750092592592</v>
      </c>
    </row>
    <row r="2142" spans="1:19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1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8289</v>
      </c>
      <c r="O2142" t="s">
        <v>8290</v>
      </c>
      <c r="P2142" s="12">
        <f>ROUND(Table1[[#This Row],[pledged]]/Table1[[#This Row],[goal]],2)</f>
        <v>0</v>
      </c>
      <c r="Q2142" s="14">
        <f>IFERROR(Table1[[#This Row],[pledged]]/Table1[[#This Row],[backers_count]],0)</f>
        <v>50.909090909090907</v>
      </c>
      <c r="R2142" s="19">
        <f>(((J2142/60)/60)/24)+DATE(1970,1,1)</f>
        <v>41255.833611111113</v>
      </c>
      <c r="S2142" s="19">
        <f>(((I2142/60)/60)/24)+DATE(1970,1,1)</f>
        <v>41285.833611111113</v>
      </c>
    </row>
    <row r="2143" spans="1:19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1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8289</v>
      </c>
      <c r="O2143" t="s">
        <v>8290</v>
      </c>
      <c r="P2143" s="12">
        <f>ROUND(Table1[[#This Row],[pledged]]/Table1[[#This Row],[goal]],2)</f>
        <v>0</v>
      </c>
      <c r="Q2143" s="14">
        <f>IFERROR(Table1[[#This Row],[pledged]]/Table1[[#This Row],[backers_count]],0)</f>
        <v>0</v>
      </c>
      <c r="R2143" s="19">
        <f>(((J2143/60)/60)/24)+DATE(1970,1,1)</f>
        <v>41927.235636574071</v>
      </c>
      <c r="S2143" s="19">
        <f>(((I2143/60)/60)/24)+DATE(1970,1,1)</f>
        <v>41957.277303240742</v>
      </c>
    </row>
    <row r="2144" spans="1:19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1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8289</v>
      </c>
      <c r="O2144" t="s">
        <v>8290</v>
      </c>
      <c r="P2144" s="12">
        <f>ROUND(Table1[[#This Row],[pledged]]/Table1[[#This Row],[goal]],2)</f>
        <v>0.06</v>
      </c>
      <c r="Q2144" s="14">
        <f>IFERROR(Table1[[#This Row],[pledged]]/Table1[[#This Row],[backers_count]],0)</f>
        <v>50.083333333333336</v>
      </c>
      <c r="R2144" s="19">
        <f>(((J2144/60)/60)/24)+DATE(1970,1,1)</f>
        <v>42340.701504629629</v>
      </c>
      <c r="S2144" s="19">
        <f>(((I2144/60)/60)/24)+DATE(1970,1,1)</f>
        <v>42368.701504629629</v>
      </c>
    </row>
    <row r="2145" spans="1:19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1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8289</v>
      </c>
      <c r="O2145" t="s">
        <v>8290</v>
      </c>
      <c r="P2145" s="12">
        <f>ROUND(Table1[[#This Row],[pledged]]/Table1[[#This Row],[goal]],2)</f>
        <v>0.11</v>
      </c>
      <c r="Q2145" s="14">
        <f>IFERROR(Table1[[#This Row],[pledged]]/Table1[[#This Row],[backers_count]],0)</f>
        <v>45</v>
      </c>
      <c r="R2145" s="19">
        <f>(((J2145/60)/60)/24)+DATE(1970,1,1)</f>
        <v>40332.886712962965</v>
      </c>
      <c r="S2145" s="19">
        <f>(((I2145/60)/60)/24)+DATE(1970,1,1)</f>
        <v>40380.791666666664</v>
      </c>
    </row>
    <row r="2146" spans="1:19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1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8289</v>
      </c>
      <c r="O2146" t="s">
        <v>8290</v>
      </c>
      <c r="P2146" s="12">
        <f>ROUND(Table1[[#This Row],[pledged]]/Table1[[#This Row],[goal]],2)</f>
        <v>0.02</v>
      </c>
      <c r="Q2146" s="14">
        <f>IFERROR(Table1[[#This Row],[pledged]]/Table1[[#This Row],[backers_count]],0)</f>
        <v>25.291666666666668</v>
      </c>
      <c r="R2146" s="19">
        <f>(((J2146/60)/60)/24)+DATE(1970,1,1)</f>
        <v>41499.546759259261</v>
      </c>
      <c r="S2146" s="19">
        <f>(((I2146/60)/60)/24)+DATE(1970,1,1)</f>
        <v>41531.546759259261</v>
      </c>
    </row>
    <row r="2147" spans="1:19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1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8289</v>
      </c>
      <c r="O2147" t="s">
        <v>8290</v>
      </c>
      <c r="P2147" s="12">
        <f>ROUND(Table1[[#This Row],[pledged]]/Table1[[#This Row],[goal]],2)</f>
        <v>0.3</v>
      </c>
      <c r="Q2147" s="14">
        <f>IFERROR(Table1[[#This Row],[pledged]]/Table1[[#This Row],[backers_count]],0)</f>
        <v>51.292134831460672</v>
      </c>
      <c r="R2147" s="19">
        <f>(((J2147/60)/60)/24)+DATE(1970,1,1)</f>
        <v>41575.237430555557</v>
      </c>
      <c r="S2147" s="19">
        <f>(((I2147/60)/60)/24)+DATE(1970,1,1)</f>
        <v>41605.279097222221</v>
      </c>
    </row>
    <row r="2148" spans="1:19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1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8289</v>
      </c>
      <c r="O2148" t="s">
        <v>8290</v>
      </c>
      <c r="P2148" s="12">
        <f>ROUND(Table1[[#This Row],[pledged]]/Table1[[#This Row],[goal]],2)</f>
        <v>0</v>
      </c>
      <c r="Q2148" s="14">
        <f>IFERROR(Table1[[#This Row],[pledged]]/Table1[[#This Row],[backers_count]],0)</f>
        <v>1</v>
      </c>
      <c r="R2148" s="19">
        <f>(((J2148/60)/60)/24)+DATE(1970,1,1)</f>
        <v>42397.679513888885</v>
      </c>
      <c r="S2148" s="19">
        <f>(((I2148/60)/60)/24)+DATE(1970,1,1)</f>
        <v>42411.679513888885</v>
      </c>
    </row>
    <row r="2149" spans="1:19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1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8289</v>
      </c>
      <c r="O2149" t="s">
        <v>8290</v>
      </c>
      <c r="P2149" s="12">
        <f>ROUND(Table1[[#This Row],[pledged]]/Table1[[#This Row],[goal]],2)</f>
        <v>0.01</v>
      </c>
      <c r="Q2149" s="14">
        <f>IFERROR(Table1[[#This Row],[pledged]]/Table1[[#This Row],[backers_count]],0)</f>
        <v>49.381818181818183</v>
      </c>
      <c r="R2149" s="19">
        <f>(((J2149/60)/60)/24)+DATE(1970,1,1)</f>
        <v>41927.295694444445</v>
      </c>
      <c r="S2149" s="19">
        <f>(((I2149/60)/60)/24)+DATE(1970,1,1)</f>
        <v>41959.337361111116</v>
      </c>
    </row>
    <row r="2150" spans="1:19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1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8289</v>
      </c>
      <c r="O2150" t="s">
        <v>8290</v>
      </c>
      <c r="P2150" s="12">
        <f>ROUND(Table1[[#This Row],[pledged]]/Table1[[#This Row],[goal]],2)</f>
        <v>0.02</v>
      </c>
      <c r="Q2150" s="14">
        <f>IFERROR(Table1[[#This Row],[pledged]]/Table1[[#This Row],[backers_count]],0)</f>
        <v>1</v>
      </c>
      <c r="R2150" s="19">
        <f>(((J2150/60)/60)/24)+DATE(1970,1,1)</f>
        <v>42066.733587962968</v>
      </c>
      <c r="S2150" s="19">
        <f>(((I2150/60)/60)/24)+DATE(1970,1,1)</f>
        <v>42096.691921296297</v>
      </c>
    </row>
    <row r="2151" spans="1:19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1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8289</v>
      </c>
      <c r="O2151" t="s">
        <v>8290</v>
      </c>
      <c r="P2151" s="12">
        <f>ROUND(Table1[[#This Row],[pledged]]/Table1[[#This Row],[goal]],2)</f>
        <v>0</v>
      </c>
      <c r="Q2151" s="14">
        <f>IFERROR(Table1[[#This Row],[pledged]]/Table1[[#This Row],[backers_count]],0)</f>
        <v>0</v>
      </c>
      <c r="R2151" s="19">
        <f>(((J2151/60)/60)/24)+DATE(1970,1,1)</f>
        <v>40355.024953703702</v>
      </c>
      <c r="S2151" s="19">
        <f>(((I2151/60)/60)/24)+DATE(1970,1,1)</f>
        <v>40390</v>
      </c>
    </row>
    <row r="2152" spans="1:19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1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8289</v>
      </c>
      <c r="O2152" t="s">
        <v>8290</v>
      </c>
      <c r="P2152" s="12">
        <f>ROUND(Table1[[#This Row],[pledged]]/Table1[[#This Row],[goal]],2)</f>
        <v>0.01</v>
      </c>
      <c r="Q2152" s="14">
        <f>IFERROR(Table1[[#This Row],[pledged]]/Table1[[#This Row],[backers_count]],0)</f>
        <v>101.25</v>
      </c>
      <c r="R2152" s="19">
        <f>(((J2152/60)/60)/24)+DATE(1970,1,1)</f>
        <v>42534.284710648149</v>
      </c>
      <c r="S2152" s="19">
        <f>(((I2152/60)/60)/24)+DATE(1970,1,1)</f>
        <v>42564.284710648149</v>
      </c>
    </row>
    <row r="2153" spans="1:19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1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8289</v>
      </c>
      <c r="O2153" t="s">
        <v>8290</v>
      </c>
      <c r="P2153" s="12">
        <f>ROUND(Table1[[#This Row],[pledged]]/Table1[[#This Row],[goal]],2)</f>
        <v>0</v>
      </c>
      <c r="Q2153" s="14">
        <f>IFERROR(Table1[[#This Row],[pledged]]/Table1[[#This Row],[backers_count]],0)</f>
        <v>19.666666666666668</v>
      </c>
      <c r="R2153" s="19">
        <f>(((J2153/60)/60)/24)+DATE(1970,1,1)</f>
        <v>42520.847384259265</v>
      </c>
      <c r="S2153" s="19">
        <f>(((I2153/60)/60)/24)+DATE(1970,1,1)</f>
        <v>42550.847384259265</v>
      </c>
    </row>
    <row r="2154" spans="1:19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1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8289</v>
      </c>
      <c r="O2154" t="s">
        <v>8290</v>
      </c>
      <c r="P2154" s="12">
        <f>ROUND(Table1[[#This Row],[pledged]]/Table1[[#This Row],[goal]],2)</f>
        <v>0</v>
      </c>
      <c r="Q2154" s="14">
        <f>IFERROR(Table1[[#This Row],[pledged]]/Table1[[#This Row],[backers_count]],0)</f>
        <v>12.5</v>
      </c>
      <c r="R2154" s="19">
        <f>(((J2154/60)/60)/24)+DATE(1970,1,1)</f>
        <v>41683.832280092596</v>
      </c>
      <c r="S2154" s="19">
        <f>(((I2154/60)/60)/24)+DATE(1970,1,1)</f>
        <v>41713.790613425925</v>
      </c>
    </row>
    <row r="2155" spans="1:19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1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8289</v>
      </c>
      <c r="O2155" t="s">
        <v>8290</v>
      </c>
      <c r="P2155" s="12">
        <f>ROUND(Table1[[#This Row],[pledged]]/Table1[[#This Row],[goal]],2)</f>
        <v>0</v>
      </c>
      <c r="Q2155" s="14">
        <f>IFERROR(Table1[[#This Row],[pledged]]/Table1[[#This Row],[backers_count]],0)</f>
        <v>8.5</v>
      </c>
      <c r="R2155" s="19">
        <f>(((J2155/60)/60)/24)+DATE(1970,1,1)</f>
        <v>41974.911087962959</v>
      </c>
      <c r="S2155" s="19">
        <f>(((I2155/60)/60)/24)+DATE(1970,1,1)</f>
        <v>42014.332638888889</v>
      </c>
    </row>
    <row r="2156" spans="1:19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1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8289</v>
      </c>
      <c r="O2156" t="s">
        <v>8290</v>
      </c>
      <c r="P2156" s="12">
        <f>ROUND(Table1[[#This Row],[pledged]]/Table1[[#This Row],[goal]],2)</f>
        <v>0.01</v>
      </c>
      <c r="Q2156" s="14">
        <f>IFERROR(Table1[[#This Row],[pledged]]/Table1[[#This Row],[backers_count]],0)</f>
        <v>1</v>
      </c>
      <c r="R2156" s="19">
        <f>(((J2156/60)/60)/24)+DATE(1970,1,1)</f>
        <v>41647.632256944446</v>
      </c>
      <c r="S2156" s="19">
        <f>(((I2156/60)/60)/24)+DATE(1970,1,1)</f>
        <v>41667.632256944446</v>
      </c>
    </row>
    <row r="2157" spans="1:19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1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8289</v>
      </c>
      <c r="O2157" t="s">
        <v>8290</v>
      </c>
      <c r="P2157" s="12">
        <f>ROUND(Table1[[#This Row],[pledged]]/Table1[[#This Row],[goal]],2)</f>
        <v>0.02</v>
      </c>
      <c r="Q2157" s="14">
        <f>IFERROR(Table1[[#This Row],[pledged]]/Table1[[#This Row],[backers_count]],0)</f>
        <v>23</v>
      </c>
      <c r="R2157" s="19">
        <f>(((J2157/60)/60)/24)+DATE(1970,1,1)</f>
        <v>42430.747511574074</v>
      </c>
      <c r="S2157" s="19">
        <f>(((I2157/60)/60)/24)+DATE(1970,1,1)</f>
        <v>42460.70584490741</v>
      </c>
    </row>
    <row r="2158" spans="1:19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1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8289</v>
      </c>
      <c r="O2158" t="s">
        <v>8290</v>
      </c>
      <c r="P2158" s="12">
        <f>ROUND(Table1[[#This Row],[pledged]]/Table1[[#This Row],[goal]],2)</f>
        <v>0.03</v>
      </c>
      <c r="Q2158" s="14">
        <f>IFERROR(Table1[[#This Row],[pledged]]/Table1[[#This Row],[backers_count]],0)</f>
        <v>17.987951807228917</v>
      </c>
      <c r="R2158" s="19">
        <f>(((J2158/60)/60)/24)+DATE(1970,1,1)</f>
        <v>41488.85423611111</v>
      </c>
      <c r="S2158" s="19">
        <f>(((I2158/60)/60)/24)+DATE(1970,1,1)</f>
        <v>41533.85423611111</v>
      </c>
    </row>
    <row r="2159" spans="1:19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1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8289</v>
      </c>
      <c r="O2159" t="s">
        <v>8290</v>
      </c>
      <c r="P2159" s="12">
        <f>ROUND(Table1[[#This Row],[pledged]]/Table1[[#This Row],[goal]],2)</f>
        <v>0.28000000000000003</v>
      </c>
      <c r="Q2159" s="14">
        <f>IFERROR(Table1[[#This Row],[pledged]]/Table1[[#This Row],[backers_count]],0)</f>
        <v>370.94736842105266</v>
      </c>
      <c r="R2159" s="19">
        <f>(((J2159/60)/60)/24)+DATE(1970,1,1)</f>
        <v>42694.98128472222</v>
      </c>
      <c r="S2159" s="19">
        <f>(((I2159/60)/60)/24)+DATE(1970,1,1)</f>
        <v>42727.332638888889</v>
      </c>
    </row>
    <row r="2160" spans="1:19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1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8289</v>
      </c>
      <c r="O2160" t="s">
        <v>8290</v>
      </c>
      <c r="P2160" s="12">
        <f>ROUND(Table1[[#This Row],[pledged]]/Table1[[#This Row],[goal]],2)</f>
        <v>7.0000000000000007E-2</v>
      </c>
      <c r="Q2160" s="14">
        <f>IFERROR(Table1[[#This Row],[pledged]]/Table1[[#This Row],[backers_count]],0)</f>
        <v>63.569485530546629</v>
      </c>
      <c r="R2160" s="19">
        <f>(((J2160/60)/60)/24)+DATE(1970,1,1)</f>
        <v>41264.853865740741</v>
      </c>
      <c r="S2160" s="19">
        <f>(((I2160/60)/60)/24)+DATE(1970,1,1)</f>
        <v>41309.853865740741</v>
      </c>
    </row>
    <row r="2161" spans="1:19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1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8289</v>
      </c>
      <c r="O2161" t="s">
        <v>8290</v>
      </c>
      <c r="P2161" s="12">
        <f>ROUND(Table1[[#This Row],[pledged]]/Table1[[#This Row],[goal]],2)</f>
        <v>0.01</v>
      </c>
      <c r="Q2161" s="14">
        <f>IFERROR(Table1[[#This Row],[pledged]]/Table1[[#This Row],[backers_count]],0)</f>
        <v>13</v>
      </c>
      <c r="R2161" s="19">
        <f>(((J2161/60)/60)/24)+DATE(1970,1,1)</f>
        <v>40710.731180555551</v>
      </c>
      <c r="S2161" s="19">
        <f>(((I2161/60)/60)/24)+DATE(1970,1,1)</f>
        <v>40740.731180555551</v>
      </c>
    </row>
    <row r="2162" spans="1:19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1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8289</v>
      </c>
      <c r="O2162" t="s">
        <v>8290</v>
      </c>
      <c r="P2162" s="12">
        <f>ROUND(Table1[[#This Row],[pledged]]/Table1[[#This Row],[goal]],2)</f>
        <v>0.01</v>
      </c>
      <c r="Q2162" s="14">
        <f>IFERROR(Table1[[#This Row],[pledged]]/Table1[[#This Row],[backers_count]],0)</f>
        <v>5.3125</v>
      </c>
      <c r="R2162" s="19">
        <f>(((J2162/60)/60)/24)+DATE(1970,1,1)</f>
        <v>41018.711863425924</v>
      </c>
      <c r="S2162" s="19">
        <f>(((I2162/60)/60)/24)+DATE(1970,1,1)</f>
        <v>41048.711863425924</v>
      </c>
    </row>
    <row r="2163" spans="1:19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1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8281</v>
      </c>
      <c r="O2163" t="s">
        <v>8282</v>
      </c>
      <c r="P2163" s="12">
        <f>ROUND(Table1[[#This Row],[pledged]]/Table1[[#This Row],[goal]],2)</f>
        <v>1.1599999999999999</v>
      </c>
      <c r="Q2163" s="14">
        <f>IFERROR(Table1[[#This Row],[pledged]]/Table1[[#This Row],[backers_count]],0)</f>
        <v>35.615384615384613</v>
      </c>
      <c r="R2163" s="19">
        <f>(((J2163/60)/60)/24)+DATE(1970,1,1)</f>
        <v>42240.852534722217</v>
      </c>
      <c r="S2163" s="19">
        <f>(((I2163/60)/60)/24)+DATE(1970,1,1)</f>
        <v>42270.852534722217</v>
      </c>
    </row>
    <row r="2164" spans="1:19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1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8281</v>
      </c>
      <c r="O2164" t="s">
        <v>8282</v>
      </c>
      <c r="P2164" s="12">
        <f>ROUND(Table1[[#This Row],[pledged]]/Table1[[#This Row],[goal]],2)</f>
        <v>1.1200000000000001</v>
      </c>
      <c r="Q2164" s="14">
        <f>IFERROR(Table1[[#This Row],[pledged]]/Table1[[#This Row],[backers_count]],0)</f>
        <v>87.103448275862064</v>
      </c>
      <c r="R2164" s="19">
        <f>(((J2164/60)/60)/24)+DATE(1970,1,1)</f>
        <v>41813.766099537039</v>
      </c>
      <c r="S2164" s="19">
        <f>(((I2164/60)/60)/24)+DATE(1970,1,1)</f>
        <v>41844.766099537039</v>
      </c>
    </row>
    <row r="2165" spans="1:19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1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8281</v>
      </c>
      <c r="O2165" t="s">
        <v>8282</v>
      </c>
      <c r="P2165" s="12">
        <f>ROUND(Table1[[#This Row],[pledged]]/Table1[[#This Row],[goal]],2)</f>
        <v>1.32</v>
      </c>
      <c r="Q2165" s="14">
        <f>IFERROR(Table1[[#This Row],[pledged]]/Table1[[#This Row],[backers_count]],0)</f>
        <v>75.11363636363636</v>
      </c>
      <c r="R2165" s="19">
        <f>(((J2165/60)/60)/24)+DATE(1970,1,1)</f>
        <v>42111.899537037039</v>
      </c>
      <c r="S2165" s="19">
        <f>(((I2165/60)/60)/24)+DATE(1970,1,1)</f>
        <v>42163.159722222219</v>
      </c>
    </row>
    <row r="2166" spans="1:19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1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8281</v>
      </c>
      <c r="O2166" t="s">
        <v>8282</v>
      </c>
      <c r="P2166" s="12">
        <f>ROUND(Table1[[#This Row],[pledged]]/Table1[[#This Row],[goal]],2)</f>
        <v>1.03</v>
      </c>
      <c r="Q2166" s="14">
        <f>IFERROR(Table1[[#This Row],[pledged]]/Table1[[#This Row],[backers_count]],0)</f>
        <v>68.01204819277109</v>
      </c>
      <c r="R2166" s="19">
        <f>(((J2166/60)/60)/24)+DATE(1970,1,1)</f>
        <v>42515.71775462963</v>
      </c>
      <c r="S2166" s="19">
        <f>(((I2166/60)/60)/24)+DATE(1970,1,1)</f>
        <v>42546.165972222225</v>
      </c>
    </row>
    <row r="2167" spans="1:19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1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8281</v>
      </c>
      <c r="O2167" t="s">
        <v>8282</v>
      </c>
      <c r="P2167" s="12">
        <f>ROUND(Table1[[#This Row],[pledged]]/Table1[[#This Row],[goal]],2)</f>
        <v>1.39</v>
      </c>
      <c r="Q2167" s="14">
        <f>IFERROR(Table1[[#This Row],[pledged]]/Table1[[#This Row],[backers_count]],0)</f>
        <v>29.623931623931625</v>
      </c>
      <c r="R2167" s="19">
        <f>(((J2167/60)/60)/24)+DATE(1970,1,1)</f>
        <v>42438.667071759264</v>
      </c>
      <c r="S2167" s="19">
        <f>(((I2167/60)/60)/24)+DATE(1970,1,1)</f>
        <v>42468.625405092593</v>
      </c>
    </row>
    <row r="2168" spans="1:19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1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8281</v>
      </c>
      <c r="O2168" t="s">
        <v>8282</v>
      </c>
      <c r="P2168" s="12">
        <f>ROUND(Table1[[#This Row],[pledged]]/Table1[[#This Row],[goal]],2)</f>
        <v>1.47</v>
      </c>
      <c r="Q2168" s="14">
        <f>IFERROR(Table1[[#This Row],[pledged]]/Table1[[#This Row],[backers_count]],0)</f>
        <v>91.625</v>
      </c>
      <c r="R2168" s="19">
        <f>(((J2168/60)/60)/24)+DATE(1970,1,1)</f>
        <v>41933.838171296295</v>
      </c>
      <c r="S2168" s="19">
        <f>(((I2168/60)/60)/24)+DATE(1970,1,1)</f>
        <v>41978.879837962959</v>
      </c>
    </row>
    <row r="2169" spans="1:19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1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8281</v>
      </c>
      <c r="O2169" t="s">
        <v>8282</v>
      </c>
      <c r="P2169" s="12">
        <f>ROUND(Table1[[#This Row],[pledged]]/Table1[[#This Row],[goal]],2)</f>
        <v>1.2</v>
      </c>
      <c r="Q2169" s="14">
        <f>IFERROR(Table1[[#This Row],[pledged]]/Table1[[#This Row],[backers_count]],0)</f>
        <v>22.5</v>
      </c>
      <c r="R2169" s="19">
        <f>(((J2169/60)/60)/24)+DATE(1970,1,1)</f>
        <v>41153.066400462965</v>
      </c>
      <c r="S2169" s="19">
        <f>(((I2169/60)/60)/24)+DATE(1970,1,1)</f>
        <v>41167.066400462965</v>
      </c>
    </row>
    <row r="2170" spans="1:19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1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8281</v>
      </c>
      <c r="O2170" t="s">
        <v>8282</v>
      </c>
      <c r="P2170" s="12">
        <f>ROUND(Table1[[#This Row],[pledged]]/Table1[[#This Row],[goal]],2)</f>
        <v>1.22</v>
      </c>
      <c r="Q2170" s="14">
        <f>IFERROR(Table1[[#This Row],[pledged]]/Table1[[#This Row],[backers_count]],0)</f>
        <v>64.366735294117646</v>
      </c>
      <c r="R2170" s="19">
        <f>(((J2170/60)/60)/24)+DATE(1970,1,1)</f>
        <v>42745.600243055553</v>
      </c>
      <c r="S2170" s="19">
        <f>(((I2170/60)/60)/24)+DATE(1970,1,1)</f>
        <v>42776.208333333328</v>
      </c>
    </row>
    <row r="2171" spans="1:19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1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8281</v>
      </c>
      <c r="O2171" t="s">
        <v>8282</v>
      </c>
      <c r="P2171" s="12">
        <f>ROUND(Table1[[#This Row],[pledged]]/Table1[[#This Row],[goal]],2)</f>
        <v>1</v>
      </c>
      <c r="Q2171" s="14">
        <f>IFERROR(Table1[[#This Row],[pledged]]/Table1[[#This Row],[backers_count]],0)</f>
        <v>21.857142857142858</v>
      </c>
      <c r="R2171" s="19">
        <f>(((J2171/60)/60)/24)+DATE(1970,1,1)</f>
        <v>42793.700821759259</v>
      </c>
      <c r="S2171" s="19">
        <f>(((I2171/60)/60)/24)+DATE(1970,1,1)</f>
        <v>42796.700821759259</v>
      </c>
    </row>
    <row r="2172" spans="1:19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1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8281</v>
      </c>
      <c r="O2172" t="s">
        <v>8282</v>
      </c>
      <c r="P2172" s="12">
        <f>ROUND(Table1[[#This Row],[pledged]]/Table1[[#This Row],[goal]],2)</f>
        <v>1.81</v>
      </c>
      <c r="Q2172" s="14">
        <f>IFERROR(Table1[[#This Row],[pledged]]/Table1[[#This Row],[backers_count]],0)</f>
        <v>33.315789473684212</v>
      </c>
      <c r="R2172" s="19">
        <f>(((J2172/60)/60)/24)+DATE(1970,1,1)</f>
        <v>42198.750254629631</v>
      </c>
      <c r="S2172" s="19">
        <f>(((I2172/60)/60)/24)+DATE(1970,1,1)</f>
        <v>42238.750254629631</v>
      </c>
    </row>
    <row r="2173" spans="1:19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1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8281</v>
      </c>
      <c r="O2173" t="s">
        <v>8282</v>
      </c>
      <c r="P2173" s="12">
        <f>ROUND(Table1[[#This Row],[pledged]]/Table1[[#This Row],[goal]],2)</f>
        <v>1.06</v>
      </c>
      <c r="Q2173" s="14">
        <f>IFERROR(Table1[[#This Row],[pledged]]/Table1[[#This Row],[backers_count]],0)</f>
        <v>90.276595744680847</v>
      </c>
      <c r="R2173" s="19">
        <f>(((J2173/60)/60)/24)+DATE(1970,1,1)</f>
        <v>42141.95711805555</v>
      </c>
      <c r="S2173" s="19">
        <f>(((I2173/60)/60)/24)+DATE(1970,1,1)</f>
        <v>42177.208333333328</v>
      </c>
    </row>
    <row r="2174" spans="1:19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1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8281</v>
      </c>
      <c r="O2174" t="s">
        <v>8282</v>
      </c>
      <c r="P2174" s="12">
        <f>ROUND(Table1[[#This Row],[pledged]]/Table1[[#This Row],[goal]],2)</f>
        <v>1</v>
      </c>
      <c r="Q2174" s="14">
        <f>IFERROR(Table1[[#This Row],[pledged]]/Table1[[#This Row],[backers_count]],0)</f>
        <v>76.92307692307692</v>
      </c>
      <c r="R2174" s="19">
        <f>(((J2174/60)/60)/24)+DATE(1970,1,1)</f>
        <v>42082.580092592587</v>
      </c>
      <c r="S2174" s="19">
        <f>(((I2174/60)/60)/24)+DATE(1970,1,1)</f>
        <v>42112.580092592587</v>
      </c>
    </row>
    <row r="2175" spans="1:19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1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8281</v>
      </c>
      <c r="O2175" t="s">
        <v>8282</v>
      </c>
      <c r="P2175" s="12">
        <f>ROUND(Table1[[#This Row],[pledged]]/Table1[[#This Row],[goal]],2)</f>
        <v>1.27</v>
      </c>
      <c r="Q2175" s="14">
        <f>IFERROR(Table1[[#This Row],[pledged]]/Table1[[#This Row],[backers_count]],0)</f>
        <v>59.233333333333334</v>
      </c>
      <c r="R2175" s="19">
        <f>(((J2175/60)/60)/24)+DATE(1970,1,1)</f>
        <v>41495.692627314813</v>
      </c>
      <c r="S2175" s="19">
        <f>(((I2175/60)/60)/24)+DATE(1970,1,1)</f>
        <v>41527.165972222225</v>
      </c>
    </row>
    <row r="2176" spans="1:19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1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8281</v>
      </c>
      <c r="O2176" t="s">
        <v>8282</v>
      </c>
      <c r="P2176" s="12">
        <f>ROUND(Table1[[#This Row],[pledged]]/Table1[[#This Row],[goal]],2)</f>
        <v>1.03</v>
      </c>
      <c r="Q2176" s="14">
        <f>IFERROR(Table1[[#This Row],[pledged]]/Table1[[#This Row],[backers_count]],0)</f>
        <v>65.38095238095238</v>
      </c>
      <c r="R2176" s="19">
        <f>(((J2176/60)/60)/24)+DATE(1970,1,1)</f>
        <v>42465.542905092589</v>
      </c>
      <c r="S2176" s="19">
        <f>(((I2176/60)/60)/24)+DATE(1970,1,1)</f>
        <v>42495.542905092589</v>
      </c>
    </row>
    <row r="2177" spans="1:19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1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8281</v>
      </c>
      <c r="O2177" t="s">
        <v>8282</v>
      </c>
      <c r="P2177" s="12">
        <f>ROUND(Table1[[#This Row],[pledged]]/Table1[[#This Row],[goal]],2)</f>
        <v>2.5</v>
      </c>
      <c r="Q2177" s="14">
        <f>IFERROR(Table1[[#This Row],[pledged]]/Table1[[#This Row],[backers_count]],0)</f>
        <v>67.307692307692307</v>
      </c>
      <c r="R2177" s="19">
        <f>(((J2177/60)/60)/24)+DATE(1970,1,1)</f>
        <v>42565.009097222224</v>
      </c>
      <c r="S2177" s="19">
        <f>(((I2177/60)/60)/24)+DATE(1970,1,1)</f>
        <v>42572.009097222224</v>
      </c>
    </row>
    <row r="2178" spans="1:19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1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8281</v>
      </c>
      <c r="O2178" t="s">
        <v>8282</v>
      </c>
      <c r="P2178" s="12">
        <f>ROUND(Table1[[#This Row],[pledged]]/Table1[[#This Row],[goal]],2)</f>
        <v>1.26</v>
      </c>
      <c r="Q2178" s="14">
        <f>IFERROR(Table1[[#This Row],[pledged]]/Table1[[#This Row],[backers_count]],0)</f>
        <v>88.74647887323944</v>
      </c>
      <c r="R2178" s="19">
        <f>(((J2178/60)/60)/24)+DATE(1970,1,1)</f>
        <v>42096.633206018523</v>
      </c>
      <c r="S2178" s="19">
        <f>(((I2178/60)/60)/24)+DATE(1970,1,1)</f>
        <v>42126.633206018523</v>
      </c>
    </row>
    <row r="2179" spans="1:19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1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8281</v>
      </c>
      <c r="O2179" t="s">
        <v>8282</v>
      </c>
      <c r="P2179" s="12">
        <f>ROUND(Table1[[#This Row],[pledged]]/Table1[[#This Row],[goal]],2)</f>
        <v>1</v>
      </c>
      <c r="Q2179" s="14">
        <f>IFERROR(Table1[[#This Row],[pledged]]/Table1[[#This Row],[backers_count]],0)</f>
        <v>65.868421052631575</v>
      </c>
      <c r="R2179" s="19">
        <f>(((J2179/60)/60)/24)+DATE(1970,1,1)</f>
        <v>42502.250775462962</v>
      </c>
      <c r="S2179" s="19">
        <f>(((I2179/60)/60)/24)+DATE(1970,1,1)</f>
        <v>42527.250775462962</v>
      </c>
    </row>
    <row r="2180" spans="1:19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1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8281</v>
      </c>
      <c r="O2180" t="s">
        <v>8282</v>
      </c>
      <c r="P2180" s="12">
        <f>ROUND(Table1[[#This Row],[pledged]]/Table1[[#This Row],[goal]],2)</f>
        <v>1.39</v>
      </c>
      <c r="Q2180" s="14">
        <f>IFERROR(Table1[[#This Row],[pledged]]/Table1[[#This Row],[backers_count]],0)</f>
        <v>40.349243306169967</v>
      </c>
      <c r="R2180" s="19">
        <f>(((J2180/60)/60)/24)+DATE(1970,1,1)</f>
        <v>42723.63653935185</v>
      </c>
      <c r="S2180" s="19">
        <f>(((I2180/60)/60)/24)+DATE(1970,1,1)</f>
        <v>42753.63653935185</v>
      </c>
    </row>
    <row r="2181" spans="1:19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1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8281</v>
      </c>
      <c r="O2181" t="s">
        <v>8282</v>
      </c>
      <c r="P2181" s="12">
        <f>ROUND(Table1[[#This Row],[pledged]]/Table1[[#This Row],[goal]],2)</f>
        <v>1.61</v>
      </c>
      <c r="Q2181" s="14">
        <f>IFERROR(Table1[[#This Row],[pledged]]/Table1[[#This Row],[backers_count]],0)</f>
        <v>76.857142857142861</v>
      </c>
      <c r="R2181" s="19">
        <f>(((J2181/60)/60)/24)+DATE(1970,1,1)</f>
        <v>42075.171203703707</v>
      </c>
      <c r="S2181" s="19">
        <f>(((I2181/60)/60)/24)+DATE(1970,1,1)</f>
        <v>42105.171203703707</v>
      </c>
    </row>
    <row r="2182" spans="1:19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1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8281</v>
      </c>
      <c r="O2182" t="s">
        <v>8282</v>
      </c>
      <c r="P2182" s="12">
        <f>ROUND(Table1[[#This Row],[pledged]]/Table1[[#This Row],[goal]],2)</f>
        <v>1.07</v>
      </c>
      <c r="Q2182" s="14">
        <f>IFERROR(Table1[[#This Row],[pledged]]/Table1[[#This Row],[backers_count]],0)</f>
        <v>68.707820512820518</v>
      </c>
      <c r="R2182" s="19">
        <f>(((J2182/60)/60)/24)+DATE(1970,1,1)</f>
        <v>42279.669768518521</v>
      </c>
      <c r="S2182" s="19">
        <f>(((I2182/60)/60)/24)+DATE(1970,1,1)</f>
        <v>42321.711435185185</v>
      </c>
    </row>
    <row r="2183" spans="1:19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1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8289</v>
      </c>
      <c r="O2183" t="s">
        <v>8307</v>
      </c>
      <c r="P2183" s="12">
        <f>ROUND(Table1[[#This Row],[pledged]]/Table1[[#This Row],[goal]],2)</f>
        <v>1.53</v>
      </c>
      <c r="Q2183" s="14">
        <f>IFERROR(Table1[[#This Row],[pledged]]/Table1[[#This Row],[backers_count]],0)</f>
        <v>57.773584905660378</v>
      </c>
      <c r="R2183" s="19">
        <f>(((J2183/60)/60)/24)+DATE(1970,1,1)</f>
        <v>42773.005243055552</v>
      </c>
      <c r="S2183" s="19">
        <f>(((I2183/60)/60)/24)+DATE(1970,1,1)</f>
        <v>42787.005243055552</v>
      </c>
    </row>
    <row r="2184" spans="1:19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1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8289</v>
      </c>
      <c r="O2184" t="s">
        <v>8307</v>
      </c>
      <c r="P2184" s="12">
        <f>ROUND(Table1[[#This Row],[pledged]]/Table1[[#This Row],[goal]],2)</f>
        <v>5.24</v>
      </c>
      <c r="Q2184" s="14">
        <f>IFERROR(Table1[[#This Row],[pledged]]/Table1[[#This Row],[backers_count]],0)</f>
        <v>44.171348314606739</v>
      </c>
      <c r="R2184" s="19">
        <f>(((J2184/60)/60)/24)+DATE(1970,1,1)</f>
        <v>41879.900752314818</v>
      </c>
      <c r="S2184" s="19">
        <f>(((I2184/60)/60)/24)+DATE(1970,1,1)</f>
        <v>41914.900752314818</v>
      </c>
    </row>
    <row r="2185" spans="1:19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1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8289</v>
      </c>
      <c r="O2185" t="s">
        <v>8307</v>
      </c>
      <c r="P2185" s="12">
        <f>ROUND(Table1[[#This Row],[pledged]]/Table1[[#This Row],[goal]],2)</f>
        <v>4.8899999999999997</v>
      </c>
      <c r="Q2185" s="14">
        <f>IFERROR(Table1[[#This Row],[pledged]]/Table1[[#This Row],[backers_count]],0)</f>
        <v>31.566308243727597</v>
      </c>
      <c r="R2185" s="19">
        <f>(((J2185/60)/60)/24)+DATE(1970,1,1)</f>
        <v>42745.365474537044</v>
      </c>
      <c r="S2185" s="19">
        <f>(((I2185/60)/60)/24)+DATE(1970,1,1)</f>
        <v>42775.208333333328</v>
      </c>
    </row>
    <row r="2186" spans="1:19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1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8289</v>
      </c>
      <c r="O2186" t="s">
        <v>8307</v>
      </c>
      <c r="P2186" s="12">
        <f>ROUND(Table1[[#This Row],[pledged]]/Table1[[#This Row],[goal]],2)</f>
        <v>2.85</v>
      </c>
      <c r="Q2186" s="14">
        <f>IFERROR(Table1[[#This Row],[pledged]]/Table1[[#This Row],[backers_count]],0)</f>
        <v>107.04511278195488</v>
      </c>
      <c r="R2186" s="19">
        <f>(((J2186/60)/60)/24)+DATE(1970,1,1)</f>
        <v>42380.690289351856</v>
      </c>
      <c r="S2186" s="19">
        <f>(((I2186/60)/60)/24)+DATE(1970,1,1)</f>
        <v>42394.666666666672</v>
      </c>
    </row>
    <row r="2187" spans="1:19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1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8289</v>
      </c>
      <c r="O2187" t="s">
        <v>8307</v>
      </c>
      <c r="P2187" s="12">
        <f>ROUND(Table1[[#This Row],[pledged]]/Table1[[#This Row],[goal]],2)</f>
        <v>18.57</v>
      </c>
      <c r="Q2187" s="14">
        <f>IFERROR(Table1[[#This Row],[pledged]]/Table1[[#This Row],[backers_count]],0)</f>
        <v>149.03451043338683</v>
      </c>
      <c r="R2187" s="19">
        <f>(((J2187/60)/60)/24)+DATE(1970,1,1)</f>
        <v>41319.349988425929</v>
      </c>
      <c r="S2187" s="19">
        <f>(((I2187/60)/60)/24)+DATE(1970,1,1)</f>
        <v>41359.349988425929</v>
      </c>
    </row>
    <row r="2188" spans="1:19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1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8289</v>
      </c>
      <c r="O2188" t="s">
        <v>8307</v>
      </c>
      <c r="P2188" s="12">
        <f>ROUND(Table1[[#This Row],[pledged]]/Table1[[#This Row],[goal]],2)</f>
        <v>1.1000000000000001</v>
      </c>
      <c r="Q2188" s="14">
        <f>IFERROR(Table1[[#This Row],[pledged]]/Table1[[#This Row],[backers_count]],0)</f>
        <v>55.956632653061227</v>
      </c>
      <c r="R2188" s="19">
        <f>(((J2188/60)/60)/24)+DATE(1970,1,1)</f>
        <v>42583.615081018521</v>
      </c>
      <c r="S2188" s="19">
        <f>(((I2188/60)/60)/24)+DATE(1970,1,1)</f>
        <v>42620.083333333328</v>
      </c>
    </row>
    <row r="2189" spans="1:19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1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8289</v>
      </c>
      <c r="O2189" t="s">
        <v>8307</v>
      </c>
      <c r="P2189" s="12">
        <f>ROUND(Table1[[#This Row],[pledged]]/Table1[[#This Row],[goal]],2)</f>
        <v>10.15</v>
      </c>
      <c r="Q2189" s="14">
        <f>IFERROR(Table1[[#This Row],[pledged]]/Table1[[#This Row],[backers_count]],0)</f>
        <v>56.970381807973048</v>
      </c>
      <c r="R2189" s="19">
        <f>(((J2189/60)/60)/24)+DATE(1970,1,1)</f>
        <v>42068.209097222221</v>
      </c>
      <c r="S2189" s="19">
        <f>(((I2189/60)/60)/24)+DATE(1970,1,1)</f>
        <v>42097.165972222225</v>
      </c>
    </row>
    <row r="2190" spans="1:19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1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8289</v>
      </c>
      <c r="O2190" t="s">
        <v>8307</v>
      </c>
      <c r="P2190" s="12">
        <f>ROUND(Table1[[#This Row],[pledged]]/Table1[[#This Row],[goal]],2)</f>
        <v>4.12</v>
      </c>
      <c r="Q2190" s="14">
        <f>IFERROR(Table1[[#This Row],[pledged]]/Table1[[#This Row],[backers_count]],0)</f>
        <v>44.056420233463037</v>
      </c>
      <c r="R2190" s="19">
        <f>(((J2190/60)/60)/24)+DATE(1970,1,1)</f>
        <v>42633.586122685185</v>
      </c>
      <c r="S2190" s="19">
        <f>(((I2190/60)/60)/24)+DATE(1970,1,1)</f>
        <v>42668.708333333328</v>
      </c>
    </row>
    <row r="2191" spans="1:19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1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8289</v>
      </c>
      <c r="O2191" t="s">
        <v>8307</v>
      </c>
      <c r="P2191" s="12">
        <f>ROUND(Table1[[#This Row],[pledged]]/Table1[[#This Row],[goal]],2)</f>
        <v>5.03</v>
      </c>
      <c r="Q2191" s="14">
        <f>IFERROR(Table1[[#This Row],[pledged]]/Table1[[#This Row],[backers_count]],0)</f>
        <v>68.625</v>
      </c>
      <c r="R2191" s="19">
        <f>(((J2191/60)/60)/24)+DATE(1970,1,1)</f>
        <v>42467.788194444445</v>
      </c>
      <c r="S2191" s="19">
        <f>(((I2191/60)/60)/24)+DATE(1970,1,1)</f>
        <v>42481.916666666672</v>
      </c>
    </row>
    <row r="2192" spans="1:19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1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8289</v>
      </c>
      <c r="O2192" t="s">
        <v>8307</v>
      </c>
      <c r="P2192" s="12">
        <f>ROUND(Table1[[#This Row],[pledged]]/Table1[[#This Row],[goal]],2)</f>
        <v>1.85</v>
      </c>
      <c r="Q2192" s="14">
        <f>IFERROR(Table1[[#This Row],[pledged]]/Table1[[#This Row],[backers_count]],0)</f>
        <v>65.318435754189949</v>
      </c>
      <c r="R2192" s="19">
        <f>(((J2192/60)/60)/24)+DATE(1970,1,1)</f>
        <v>42417.625046296293</v>
      </c>
      <c r="S2192" s="19">
        <f>(((I2192/60)/60)/24)+DATE(1970,1,1)</f>
        <v>42452.290972222225</v>
      </c>
    </row>
    <row r="2193" spans="1:19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1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8289</v>
      </c>
      <c r="O2193" t="s">
        <v>8307</v>
      </c>
      <c r="P2193" s="12">
        <f>ROUND(Table1[[#This Row],[pledged]]/Table1[[#This Row],[goal]],2)</f>
        <v>1.2</v>
      </c>
      <c r="Q2193" s="14">
        <f>IFERROR(Table1[[#This Row],[pledged]]/Table1[[#This Row],[backers_count]],0)</f>
        <v>35.92</v>
      </c>
      <c r="R2193" s="19">
        <f>(((J2193/60)/60)/24)+DATE(1970,1,1)</f>
        <v>42768.833645833336</v>
      </c>
      <c r="S2193" s="19">
        <f>(((I2193/60)/60)/24)+DATE(1970,1,1)</f>
        <v>42780.833645833336</v>
      </c>
    </row>
    <row r="2194" spans="1:19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1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8289</v>
      </c>
      <c r="O2194" t="s">
        <v>8307</v>
      </c>
      <c r="P2194" s="12">
        <f>ROUND(Table1[[#This Row],[pledged]]/Table1[[#This Row],[goal]],2)</f>
        <v>10.81</v>
      </c>
      <c r="Q2194" s="14">
        <f>IFERROR(Table1[[#This Row],[pledged]]/Table1[[#This Row],[backers_count]],0)</f>
        <v>40.070667078443485</v>
      </c>
      <c r="R2194" s="19">
        <f>(((J2194/60)/60)/24)+DATE(1970,1,1)</f>
        <v>42691.8512037037</v>
      </c>
      <c r="S2194" s="19">
        <f>(((I2194/60)/60)/24)+DATE(1970,1,1)</f>
        <v>42719.958333333328</v>
      </c>
    </row>
    <row r="2195" spans="1:19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1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8289</v>
      </c>
      <c r="O2195" t="s">
        <v>8307</v>
      </c>
      <c r="P2195" s="12">
        <f>ROUND(Table1[[#This Row],[pledged]]/Table1[[#This Row],[goal]],2)</f>
        <v>4.5199999999999996</v>
      </c>
      <c r="Q2195" s="14">
        <f>IFERROR(Table1[[#This Row],[pledged]]/Table1[[#This Row],[backers_count]],0)</f>
        <v>75.647714604236342</v>
      </c>
      <c r="R2195" s="19">
        <f>(((J2195/60)/60)/24)+DATE(1970,1,1)</f>
        <v>42664.405925925923</v>
      </c>
      <c r="S2195" s="19">
        <f>(((I2195/60)/60)/24)+DATE(1970,1,1)</f>
        <v>42695.207638888889</v>
      </c>
    </row>
    <row r="2196" spans="1:19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1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8289</v>
      </c>
      <c r="O2196" t="s">
        <v>8307</v>
      </c>
      <c r="P2196" s="12">
        <f>ROUND(Table1[[#This Row],[pledged]]/Table1[[#This Row],[goal]],2)</f>
        <v>5.37</v>
      </c>
      <c r="Q2196" s="14">
        <f>IFERROR(Table1[[#This Row],[pledged]]/Table1[[#This Row],[backers_count]],0)</f>
        <v>61.203872437357631</v>
      </c>
      <c r="R2196" s="19">
        <f>(((J2196/60)/60)/24)+DATE(1970,1,1)</f>
        <v>42425.757986111115</v>
      </c>
      <c r="S2196" s="19">
        <f>(((I2196/60)/60)/24)+DATE(1970,1,1)</f>
        <v>42455.716319444444</v>
      </c>
    </row>
    <row r="2197" spans="1:19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1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8289</v>
      </c>
      <c r="O2197" t="s">
        <v>8307</v>
      </c>
      <c r="P2197" s="12">
        <f>ROUND(Table1[[#This Row],[pledged]]/Table1[[#This Row],[goal]],2)</f>
        <v>1.2</v>
      </c>
      <c r="Q2197" s="14">
        <f>IFERROR(Table1[[#This Row],[pledged]]/Table1[[#This Row],[backers_count]],0)</f>
        <v>48.130434782608695</v>
      </c>
      <c r="R2197" s="19">
        <f>(((J2197/60)/60)/24)+DATE(1970,1,1)</f>
        <v>42197.771990740745</v>
      </c>
      <c r="S2197" s="19">
        <f>(((I2197/60)/60)/24)+DATE(1970,1,1)</f>
        <v>42227.771990740745</v>
      </c>
    </row>
    <row r="2198" spans="1:19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1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8289</v>
      </c>
      <c r="O2198" t="s">
        <v>8307</v>
      </c>
      <c r="P2198" s="12">
        <f>ROUND(Table1[[#This Row],[pledged]]/Table1[[#This Row],[goal]],2)</f>
        <v>1.1399999999999999</v>
      </c>
      <c r="Q2198" s="14">
        <f>IFERROR(Table1[[#This Row],[pledged]]/Table1[[#This Row],[backers_count]],0)</f>
        <v>68.106837606837601</v>
      </c>
      <c r="R2198" s="19">
        <f>(((J2198/60)/60)/24)+DATE(1970,1,1)</f>
        <v>42675.487291666665</v>
      </c>
      <c r="S2198" s="19">
        <f>(((I2198/60)/60)/24)+DATE(1970,1,1)</f>
        <v>42706.291666666672</v>
      </c>
    </row>
    <row r="2199" spans="1:19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1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8289</v>
      </c>
      <c r="O2199" t="s">
        <v>8307</v>
      </c>
      <c r="P2199" s="12">
        <f>ROUND(Table1[[#This Row],[pledged]]/Table1[[#This Row],[goal]],2)</f>
        <v>9.51</v>
      </c>
      <c r="Q2199" s="14">
        <f>IFERROR(Table1[[#This Row],[pledged]]/Table1[[#This Row],[backers_count]],0)</f>
        <v>65.891300230946882</v>
      </c>
      <c r="R2199" s="19">
        <f>(((J2199/60)/60)/24)+DATE(1970,1,1)</f>
        <v>42033.584016203706</v>
      </c>
      <c r="S2199" s="19">
        <f>(((I2199/60)/60)/24)+DATE(1970,1,1)</f>
        <v>42063.584016203706</v>
      </c>
    </row>
    <row r="2200" spans="1:19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1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8289</v>
      </c>
      <c r="O2200" t="s">
        <v>8307</v>
      </c>
      <c r="P2200" s="12">
        <f>ROUND(Table1[[#This Row],[pledged]]/Table1[[#This Row],[goal]],2)</f>
        <v>1.33</v>
      </c>
      <c r="Q2200" s="14">
        <f>IFERROR(Table1[[#This Row],[pledged]]/Table1[[#This Row],[backers_count]],0)</f>
        <v>81.654377880184327</v>
      </c>
      <c r="R2200" s="19">
        <f>(((J2200/60)/60)/24)+DATE(1970,1,1)</f>
        <v>42292.513888888891</v>
      </c>
      <c r="S2200" s="19">
        <f>(((I2200/60)/60)/24)+DATE(1970,1,1)</f>
        <v>42322.555555555555</v>
      </c>
    </row>
    <row r="2201" spans="1:19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1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8289</v>
      </c>
      <c r="O2201" t="s">
        <v>8307</v>
      </c>
      <c r="P2201" s="12">
        <f>ROUND(Table1[[#This Row],[pledged]]/Table1[[#This Row],[goal]],2)</f>
        <v>1.47</v>
      </c>
      <c r="Q2201" s="14">
        <f>IFERROR(Table1[[#This Row],[pledged]]/Table1[[#This Row],[backers_count]],0)</f>
        <v>52.701195219123505</v>
      </c>
      <c r="R2201" s="19">
        <f>(((J2201/60)/60)/24)+DATE(1970,1,1)</f>
        <v>42262.416643518518</v>
      </c>
      <c r="S2201" s="19">
        <f>(((I2201/60)/60)/24)+DATE(1970,1,1)</f>
        <v>42292.416643518518</v>
      </c>
    </row>
    <row r="2202" spans="1:19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1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8289</v>
      </c>
      <c r="O2202" t="s">
        <v>8307</v>
      </c>
      <c r="P2202" s="12">
        <f>ROUND(Table1[[#This Row],[pledged]]/Table1[[#This Row],[goal]],2)</f>
        <v>5.42</v>
      </c>
      <c r="Q2202" s="14">
        <f>IFERROR(Table1[[#This Row],[pledged]]/Table1[[#This Row],[backers_count]],0)</f>
        <v>41.228136882129277</v>
      </c>
      <c r="R2202" s="19">
        <f>(((J2202/60)/60)/24)+DATE(1970,1,1)</f>
        <v>42163.625787037032</v>
      </c>
      <c r="S2202" s="19">
        <f>(((I2202/60)/60)/24)+DATE(1970,1,1)</f>
        <v>42191.125</v>
      </c>
    </row>
    <row r="2203" spans="1:19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1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8281</v>
      </c>
      <c r="O2203" t="s">
        <v>8286</v>
      </c>
      <c r="P2203" s="12">
        <f>ROUND(Table1[[#This Row],[pledged]]/Table1[[#This Row],[goal]],2)</f>
        <v>3.83</v>
      </c>
      <c r="Q2203" s="14">
        <f>IFERROR(Table1[[#This Row],[pledged]]/Table1[[#This Row],[backers_count]],0)</f>
        <v>15.035357142857142</v>
      </c>
      <c r="R2203" s="19">
        <f>(((J2203/60)/60)/24)+DATE(1970,1,1)</f>
        <v>41276.846817129634</v>
      </c>
      <c r="S2203" s="19">
        <f>(((I2203/60)/60)/24)+DATE(1970,1,1)</f>
        <v>41290.846817129634</v>
      </c>
    </row>
    <row r="2204" spans="1:19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1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8281</v>
      </c>
      <c r="O2204" t="s">
        <v>8286</v>
      </c>
      <c r="P2204" s="12">
        <f>ROUND(Table1[[#This Row],[pledged]]/Table1[[#This Row],[goal]],2)</f>
        <v>7.04</v>
      </c>
      <c r="Q2204" s="14">
        <f>IFERROR(Table1[[#This Row],[pledged]]/Table1[[#This Row],[backers_count]],0)</f>
        <v>39.066920943134534</v>
      </c>
      <c r="R2204" s="19">
        <f>(((J2204/60)/60)/24)+DATE(1970,1,1)</f>
        <v>41184.849166666667</v>
      </c>
      <c r="S2204" s="19">
        <f>(((I2204/60)/60)/24)+DATE(1970,1,1)</f>
        <v>41214.849166666667</v>
      </c>
    </row>
    <row r="2205" spans="1:19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1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8281</v>
      </c>
      <c r="O2205" t="s">
        <v>8286</v>
      </c>
      <c r="P2205" s="12">
        <f>ROUND(Table1[[#This Row],[pledged]]/Table1[[#This Row],[goal]],2)</f>
        <v>1.1000000000000001</v>
      </c>
      <c r="Q2205" s="14">
        <f>IFERROR(Table1[[#This Row],[pledged]]/Table1[[#This Row],[backers_count]],0)</f>
        <v>43.82</v>
      </c>
      <c r="R2205" s="19">
        <f>(((J2205/60)/60)/24)+DATE(1970,1,1)</f>
        <v>42241.85974537037</v>
      </c>
      <c r="S2205" s="19">
        <f>(((I2205/60)/60)/24)+DATE(1970,1,1)</f>
        <v>42271.85974537037</v>
      </c>
    </row>
    <row r="2206" spans="1:19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1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8281</v>
      </c>
      <c r="O2206" t="s">
        <v>8286</v>
      </c>
      <c r="P2206" s="12">
        <f>ROUND(Table1[[#This Row],[pledged]]/Table1[[#This Row],[goal]],2)</f>
        <v>1.33</v>
      </c>
      <c r="Q2206" s="14">
        <f>IFERROR(Table1[[#This Row],[pledged]]/Table1[[#This Row],[backers_count]],0)</f>
        <v>27.301369863013697</v>
      </c>
      <c r="R2206" s="19">
        <f>(((J2206/60)/60)/24)+DATE(1970,1,1)</f>
        <v>41312.311562499999</v>
      </c>
      <c r="S2206" s="19">
        <f>(((I2206/60)/60)/24)+DATE(1970,1,1)</f>
        <v>41342.311562499999</v>
      </c>
    </row>
    <row r="2207" spans="1:19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1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8281</v>
      </c>
      <c r="O2207" t="s">
        <v>8286</v>
      </c>
      <c r="P2207" s="12">
        <f>ROUND(Table1[[#This Row],[pledged]]/Table1[[#This Row],[goal]],2)</f>
        <v>1.52</v>
      </c>
      <c r="Q2207" s="14">
        <f>IFERROR(Table1[[#This Row],[pledged]]/Table1[[#This Row],[backers_count]],0)</f>
        <v>42.222222222222221</v>
      </c>
      <c r="R2207" s="19">
        <f>(((J2207/60)/60)/24)+DATE(1970,1,1)</f>
        <v>41031.82163194444</v>
      </c>
      <c r="S2207" s="19">
        <f>(((I2207/60)/60)/24)+DATE(1970,1,1)</f>
        <v>41061.82163194444</v>
      </c>
    </row>
    <row r="2208" spans="1:19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1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8281</v>
      </c>
      <c r="O2208" t="s">
        <v>8286</v>
      </c>
      <c r="P2208" s="12">
        <f>ROUND(Table1[[#This Row],[pledged]]/Table1[[#This Row],[goal]],2)</f>
        <v>1.03</v>
      </c>
      <c r="Q2208" s="14">
        <f>IFERROR(Table1[[#This Row],[pledged]]/Table1[[#This Row],[backers_count]],0)</f>
        <v>33.235294117647058</v>
      </c>
      <c r="R2208" s="19">
        <f>(((J2208/60)/60)/24)+DATE(1970,1,1)</f>
        <v>40997.257222222222</v>
      </c>
      <c r="S2208" s="19">
        <f>(((I2208/60)/60)/24)+DATE(1970,1,1)</f>
        <v>41015.257222222222</v>
      </c>
    </row>
    <row r="2209" spans="1:19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1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8281</v>
      </c>
      <c r="O2209" t="s">
        <v>8286</v>
      </c>
      <c r="P2209" s="12">
        <f>ROUND(Table1[[#This Row],[pledged]]/Table1[[#This Row],[goal]],2)</f>
        <v>1</v>
      </c>
      <c r="Q2209" s="14">
        <f>IFERROR(Table1[[#This Row],[pledged]]/Table1[[#This Row],[backers_count]],0)</f>
        <v>285.71428571428572</v>
      </c>
      <c r="R2209" s="19">
        <f>(((J2209/60)/60)/24)+DATE(1970,1,1)</f>
        <v>41564.194131944445</v>
      </c>
      <c r="S2209" s="19">
        <f>(((I2209/60)/60)/24)+DATE(1970,1,1)</f>
        <v>41594.235798611109</v>
      </c>
    </row>
    <row r="2210" spans="1:19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1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8281</v>
      </c>
      <c r="O2210" t="s">
        <v>8286</v>
      </c>
      <c r="P2210" s="12">
        <f>ROUND(Table1[[#This Row],[pledged]]/Table1[[#This Row],[goal]],2)</f>
        <v>1.02</v>
      </c>
      <c r="Q2210" s="14">
        <f>IFERROR(Table1[[#This Row],[pledged]]/Table1[[#This Row],[backers_count]],0)</f>
        <v>42.333333333333336</v>
      </c>
      <c r="R2210" s="19">
        <f>(((J2210/60)/60)/24)+DATE(1970,1,1)</f>
        <v>40946.882245370369</v>
      </c>
      <c r="S2210" s="19">
        <f>(((I2210/60)/60)/24)+DATE(1970,1,1)</f>
        <v>41006.166666666664</v>
      </c>
    </row>
    <row r="2211" spans="1:19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1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8281</v>
      </c>
      <c r="O2211" t="s">
        <v>8286</v>
      </c>
      <c r="P2211" s="12">
        <f>ROUND(Table1[[#This Row],[pledged]]/Table1[[#This Row],[goal]],2)</f>
        <v>1.51</v>
      </c>
      <c r="Q2211" s="14">
        <f>IFERROR(Table1[[#This Row],[pledged]]/Table1[[#This Row],[backers_count]],0)</f>
        <v>50.266666666666666</v>
      </c>
      <c r="R2211" s="19">
        <f>(((J2211/60)/60)/24)+DATE(1970,1,1)</f>
        <v>41732.479675925926</v>
      </c>
      <c r="S2211" s="19">
        <f>(((I2211/60)/60)/24)+DATE(1970,1,1)</f>
        <v>41743.958333333336</v>
      </c>
    </row>
    <row r="2212" spans="1:19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1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8281</v>
      </c>
      <c r="O2212" t="s">
        <v>8286</v>
      </c>
      <c r="P2212" s="12">
        <f>ROUND(Table1[[#This Row],[pledged]]/Table1[[#This Row],[goal]],2)</f>
        <v>1.1100000000000001</v>
      </c>
      <c r="Q2212" s="14">
        <f>IFERROR(Table1[[#This Row],[pledged]]/Table1[[#This Row],[backers_count]],0)</f>
        <v>61.902777777777779</v>
      </c>
      <c r="R2212" s="19">
        <f>(((J2212/60)/60)/24)+DATE(1970,1,1)</f>
        <v>40956.066087962965</v>
      </c>
      <c r="S2212" s="19">
        <f>(((I2212/60)/60)/24)+DATE(1970,1,1)</f>
        <v>41013.73333333333</v>
      </c>
    </row>
    <row r="2213" spans="1:19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1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8281</v>
      </c>
      <c r="O2213" t="s">
        <v>8286</v>
      </c>
      <c r="P2213" s="12">
        <f>ROUND(Table1[[#This Row],[pledged]]/Table1[[#This Row],[goal]],2)</f>
        <v>1.96</v>
      </c>
      <c r="Q2213" s="14">
        <f>IFERROR(Table1[[#This Row],[pledged]]/Table1[[#This Row],[backers_count]],0)</f>
        <v>40.75</v>
      </c>
      <c r="R2213" s="19">
        <f>(((J2213/60)/60)/24)+DATE(1970,1,1)</f>
        <v>41716.785011574073</v>
      </c>
      <c r="S2213" s="19">
        <f>(((I2213/60)/60)/24)+DATE(1970,1,1)</f>
        <v>41739.290972222225</v>
      </c>
    </row>
    <row r="2214" spans="1:19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8281</v>
      </c>
      <c r="O2214" t="s">
        <v>8286</v>
      </c>
      <c r="P2214" s="12">
        <f>ROUND(Table1[[#This Row],[pledged]]/Table1[[#This Row],[goal]],2)</f>
        <v>1.1399999999999999</v>
      </c>
      <c r="Q2214" s="14">
        <f>IFERROR(Table1[[#This Row],[pledged]]/Table1[[#This Row],[backers_count]],0)</f>
        <v>55.796747967479675</v>
      </c>
      <c r="R2214" s="19">
        <f>(((J2214/60)/60)/24)+DATE(1970,1,1)</f>
        <v>41548.747418981482</v>
      </c>
      <c r="S2214" s="19">
        <f>(((I2214/60)/60)/24)+DATE(1970,1,1)</f>
        <v>41582.041666666664</v>
      </c>
    </row>
    <row r="2215" spans="1:19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1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8281</v>
      </c>
      <c r="O2215" t="s">
        <v>8286</v>
      </c>
      <c r="P2215" s="12">
        <f>ROUND(Table1[[#This Row],[pledged]]/Table1[[#This Row],[goal]],2)</f>
        <v>2</v>
      </c>
      <c r="Q2215" s="14">
        <f>IFERROR(Table1[[#This Row],[pledged]]/Table1[[#This Row],[backers_count]],0)</f>
        <v>10</v>
      </c>
      <c r="R2215" s="19">
        <f>(((J2215/60)/60)/24)+DATE(1970,1,1)</f>
        <v>42109.826145833329</v>
      </c>
      <c r="S2215" s="19">
        <f>(((I2215/60)/60)/24)+DATE(1970,1,1)</f>
        <v>42139.826145833329</v>
      </c>
    </row>
    <row r="2216" spans="1:19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1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8281</v>
      </c>
      <c r="O2216" t="s">
        <v>8286</v>
      </c>
      <c r="P2216" s="12">
        <f>ROUND(Table1[[#This Row],[pledged]]/Table1[[#This Row],[goal]],2)</f>
        <v>2.93</v>
      </c>
      <c r="Q2216" s="14">
        <f>IFERROR(Table1[[#This Row],[pledged]]/Table1[[#This Row],[backers_count]],0)</f>
        <v>73.125416666666666</v>
      </c>
      <c r="R2216" s="19">
        <f>(((J2216/60)/60)/24)+DATE(1970,1,1)</f>
        <v>41646.792222222226</v>
      </c>
      <c r="S2216" s="19">
        <f>(((I2216/60)/60)/24)+DATE(1970,1,1)</f>
        <v>41676.792222222226</v>
      </c>
    </row>
    <row r="2217" spans="1:19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1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8281</v>
      </c>
      <c r="O2217" t="s">
        <v>8286</v>
      </c>
      <c r="P2217" s="12">
        <f>ROUND(Table1[[#This Row],[pledged]]/Table1[[#This Row],[goal]],2)</f>
        <v>1.56</v>
      </c>
      <c r="Q2217" s="14">
        <f>IFERROR(Table1[[#This Row],[pledged]]/Table1[[#This Row],[backers_count]],0)</f>
        <v>26.060606060606062</v>
      </c>
      <c r="R2217" s="19">
        <f>(((J2217/60)/60)/24)+DATE(1970,1,1)</f>
        <v>40958.717268518521</v>
      </c>
      <c r="S2217" s="19">
        <f>(((I2217/60)/60)/24)+DATE(1970,1,1)</f>
        <v>40981.290972222225</v>
      </c>
    </row>
    <row r="2218" spans="1:19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1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8281</v>
      </c>
      <c r="O2218" t="s">
        <v>8286</v>
      </c>
      <c r="P2218" s="12">
        <f>ROUND(Table1[[#This Row],[pledged]]/Table1[[#This Row],[goal]],2)</f>
        <v>1.06</v>
      </c>
      <c r="Q2218" s="14">
        <f>IFERROR(Table1[[#This Row],[pledged]]/Table1[[#This Row],[backers_count]],0)</f>
        <v>22.642857142857142</v>
      </c>
      <c r="R2218" s="19">
        <f>(((J2218/60)/60)/24)+DATE(1970,1,1)</f>
        <v>42194.751678240747</v>
      </c>
      <c r="S2218" s="19">
        <f>(((I2218/60)/60)/24)+DATE(1970,1,1)</f>
        <v>42208.751678240747</v>
      </c>
    </row>
    <row r="2219" spans="1:19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1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8281</v>
      </c>
      <c r="O2219" t="s">
        <v>8286</v>
      </c>
      <c r="P2219" s="12">
        <f>ROUND(Table1[[#This Row],[pledged]]/Table1[[#This Row],[goal]],2)</f>
        <v>1.01</v>
      </c>
      <c r="Q2219" s="14">
        <f>IFERROR(Table1[[#This Row],[pledged]]/Table1[[#This Row],[backers_count]],0)</f>
        <v>47.222222222222221</v>
      </c>
      <c r="R2219" s="19">
        <f>(((J2219/60)/60)/24)+DATE(1970,1,1)</f>
        <v>42299.776770833334</v>
      </c>
      <c r="S2219" s="19">
        <f>(((I2219/60)/60)/24)+DATE(1970,1,1)</f>
        <v>42310.333333333328</v>
      </c>
    </row>
    <row r="2220" spans="1:19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1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8281</v>
      </c>
      <c r="O2220" t="s">
        <v>8286</v>
      </c>
      <c r="P2220" s="12">
        <f>ROUND(Table1[[#This Row],[pledged]]/Table1[[#This Row],[goal]],2)</f>
        <v>1.23</v>
      </c>
      <c r="Q2220" s="14">
        <f>IFERROR(Table1[[#This Row],[pledged]]/Table1[[#This Row],[backers_count]],0)</f>
        <v>32.324473684210524</v>
      </c>
      <c r="R2220" s="19">
        <f>(((J2220/60)/60)/24)+DATE(1970,1,1)</f>
        <v>41127.812303240738</v>
      </c>
      <c r="S2220" s="19">
        <f>(((I2220/60)/60)/24)+DATE(1970,1,1)</f>
        <v>41150</v>
      </c>
    </row>
    <row r="2221" spans="1:19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1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8281</v>
      </c>
      <c r="O2221" t="s">
        <v>8286</v>
      </c>
      <c r="P2221" s="12">
        <f>ROUND(Table1[[#This Row],[pledged]]/Table1[[#This Row],[goal]],2)</f>
        <v>1.02</v>
      </c>
      <c r="Q2221" s="14">
        <f>IFERROR(Table1[[#This Row],[pledged]]/Table1[[#This Row],[backers_count]],0)</f>
        <v>53.421052631578945</v>
      </c>
      <c r="R2221" s="19">
        <f>(((J2221/60)/60)/24)+DATE(1970,1,1)</f>
        <v>42205.718888888892</v>
      </c>
      <c r="S2221" s="19">
        <f>(((I2221/60)/60)/24)+DATE(1970,1,1)</f>
        <v>42235.718888888892</v>
      </c>
    </row>
    <row r="2222" spans="1:19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1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8281</v>
      </c>
      <c r="O2222" t="s">
        <v>8286</v>
      </c>
      <c r="P2222" s="12">
        <f>ROUND(Table1[[#This Row],[pledged]]/Table1[[#This Row],[goal]],2)</f>
        <v>1.01</v>
      </c>
      <c r="Q2222" s="14">
        <f>IFERROR(Table1[[#This Row],[pledged]]/Table1[[#This Row],[backers_count]],0)</f>
        <v>51.304347826086953</v>
      </c>
      <c r="R2222" s="19">
        <f>(((J2222/60)/60)/24)+DATE(1970,1,1)</f>
        <v>41452.060601851852</v>
      </c>
      <c r="S2222" s="19">
        <f>(((I2222/60)/60)/24)+DATE(1970,1,1)</f>
        <v>41482.060601851852</v>
      </c>
    </row>
    <row r="2223" spans="1:19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1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8289</v>
      </c>
      <c r="O2223" t="s">
        <v>8307</v>
      </c>
      <c r="P2223" s="12">
        <f>ROUND(Table1[[#This Row],[pledged]]/Table1[[#This Row],[goal]],2)</f>
        <v>1.08</v>
      </c>
      <c r="Q2223" s="14">
        <f>IFERROR(Table1[[#This Row],[pledged]]/Table1[[#This Row],[backers_count]],0)</f>
        <v>37.197247706422019</v>
      </c>
      <c r="R2223" s="19">
        <f>(((J2223/60)/60)/24)+DATE(1970,1,1)</f>
        <v>42452.666770833333</v>
      </c>
      <c r="S2223" s="19">
        <f>(((I2223/60)/60)/24)+DATE(1970,1,1)</f>
        <v>42483</v>
      </c>
    </row>
    <row r="2224" spans="1:19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1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8289</v>
      </c>
      <c r="O2224" t="s">
        <v>8307</v>
      </c>
      <c r="P2224" s="12">
        <f>ROUND(Table1[[#This Row],[pledged]]/Table1[[#This Row],[goal]],2)</f>
        <v>1.63</v>
      </c>
      <c r="Q2224" s="14">
        <f>IFERROR(Table1[[#This Row],[pledged]]/Table1[[#This Row],[backers_count]],0)</f>
        <v>27.1</v>
      </c>
      <c r="R2224" s="19">
        <f>(((J2224/60)/60)/24)+DATE(1970,1,1)</f>
        <v>40906.787581018521</v>
      </c>
      <c r="S2224" s="19">
        <f>(((I2224/60)/60)/24)+DATE(1970,1,1)</f>
        <v>40936.787581018521</v>
      </c>
    </row>
    <row r="2225" spans="1:19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1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8289</v>
      </c>
      <c r="O2225" t="s">
        <v>8307</v>
      </c>
      <c r="P2225" s="12">
        <f>ROUND(Table1[[#This Row],[pledged]]/Table1[[#This Row],[goal]],2)</f>
        <v>1.06</v>
      </c>
      <c r="Q2225" s="14">
        <f>IFERROR(Table1[[#This Row],[pledged]]/Table1[[#This Row],[backers_count]],0)</f>
        <v>206.31</v>
      </c>
      <c r="R2225" s="19">
        <f>(((J2225/60)/60)/24)+DATE(1970,1,1)</f>
        <v>42152.640833333338</v>
      </c>
      <c r="S2225" s="19">
        <f>(((I2225/60)/60)/24)+DATE(1970,1,1)</f>
        <v>42182.640833333338</v>
      </c>
    </row>
    <row r="2226" spans="1:19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1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8289</v>
      </c>
      <c r="O2226" t="s">
        <v>8307</v>
      </c>
      <c r="P2226" s="12">
        <f>ROUND(Table1[[#This Row],[pledged]]/Table1[[#This Row],[goal]],2)</f>
        <v>2.4300000000000002</v>
      </c>
      <c r="Q2226" s="14">
        <f>IFERROR(Table1[[#This Row],[pledged]]/Table1[[#This Row],[backers_count]],0)</f>
        <v>82.145270270270274</v>
      </c>
      <c r="R2226" s="19">
        <f>(((J2226/60)/60)/24)+DATE(1970,1,1)</f>
        <v>42644.667534722219</v>
      </c>
      <c r="S2226" s="19">
        <f>(((I2226/60)/60)/24)+DATE(1970,1,1)</f>
        <v>42672.791666666672</v>
      </c>
    </row>
    <row r="2227" spans="1:19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1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8289</v>
      </c>
      <c r="O2227" t="s">
        <v>8307</v>
      </c>
      <c r="P2227" s="12">
        <f>ROUND(Table1[[#This Row],[pledged]]/Table1[[#This Row],[goal]],2)</f>
        <v>9.4499999999999993</v>
      </c>
      <c r="Q2227" s="14">
        <f>IFERROR(Table1[[#This Row],[pledged]]/Table1[[#This Row],[backers_count]],0)</f>
        <v>164.79651993355483</v>
      </c>
      <c r="R2227" s="19">
        <f>(((J2227/60)/60)/24)+DATE(1970,1,1)</f>
        <v>41873.79184027778</v>
      </c>
      <c r="S2227" s="19">
        <f>(((I2227/60)/60)/24)+DATE(1970,1,1)</f>
        <v>41903.79184027778</v>
      </c>
    </row>
    <row r="2228" spans="1:19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1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8289</v>
      </c>
      <c r="O2228" t="s">
        <v>8307</v>
      </c>
      <c r="P2228" s="12">
        <f>ROUND(Table1[[#This Row],[pledged]]/Table1[[#This Row],[goal]],2)</f>
        <v>1.08</v>
      </c>
      <c r="Q2228" s="14">
        <f>IFERROR(Table1[[#This Row],[pledged]]/Table1[[#This Row],[backers_count]],0)</f>
        <v>60.820280373831778</v>
      </c>
      <c r="R2228" s="19">
        <f>(((J2228/60)/60)/24)+DATE(1970,1,1)</f>
        <v>42381.79886574074</v>
      </c>
      <c r="S2228" s="19">
        <f>(((I2228/60)/60)/24)+DATE(1970,1,1)</f>
        <v>42412.207638888889</v>
      </c>
    </row>
    <row r="2229" spans="1:19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1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8289</v>
      </c>
      <c r="O2229" t="s">
        <v>8307</v>
      </c>
      <c r="P2229" s="12">
        <f>ROUND(Table1[[#This Row],[pledged]]/Table1[[#This Row],[goal]],2)</f>
        <v>1.57</v>
      </c>
      <c r="Q2229" s="14">
        <f>IFERROR(Table1[[#This Row],[pledged]]/Table1[[#This Row],[backers_count]],0)</f>
        <v>67.970099667774093</v>
      </c>
      <c r="R2229" s="19">
        <f>(((J2229/60)/60)/24)+DATE(1970,1,1)</f>
        <v>41561.807349537034</v>
      </c>
      <c r="S2229" s="19">
        <f>(((I2229/60)/60)/24)+DATE(1970,1,1)</f>
        <v>41591.849016203705</v>
      </c>
    </row>
    <row r="2230" spans="1:19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1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8289</v>
      </c>
      <c r="O2230" t="s">
        <v>8307</v>
      </c>
      <c r="P2230" s="12">
        <f>ROUND(Table1[[#This Row],[pledged]]/Table1[[#This Row],[goal]],2)</f>
        <v>11.74</v>
      </c>
      <c r="Q2230" s="14">
        <f>IFERROR(Table1[[#This Row],[pledged]]/Table1[[#This Row],[backers_count]],0)</f>
        <v>81.561805555555551</v>
      </c>
      <c r="R2230" s="19">
        <f>(((J2230/60)/60)/24)+DATE(1970,1,1)</f>
        <v>42202.278194444443</v>
      </c>
      <c r="S2230" s="19">
        <f>(((I2230/60)/60)/24)+DATE(1970,1,1)</f>
        <v>42232.278194444443</v>
      </c>
    </row>
    <row r="2231" spans="1:19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1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8289</v>
      </c>
      <c r="O2231" t="s">
        <v>8307</v>
      </c>
      <c r="P2231" s="12">
        <f>ROUND(Table1[[#This Row],[pledged]]/Table1[[#This Row],[goal]],2)</f>
        <v>1.71</v>
      </c>
      <c r="Q2231" s="14">
        <f>IFERROR(Table1[[#This Row],[pledged]]/Table1[[#This Row],[backers_count]],0)</f>
        <v>25.42547309833024</v>
      </c>
      <c r="R2231" s="19">
        <f>(((J2231/60)/60)/24)+DATE(1970,1,1)</f>
        <v>41484.664247685185</v>
      </c>
      <c r="S2231" s="19">
        <f>(((I2231/60)/60)/24)+DATE(1970,1,1)</f>
        <v>41520.166666666664</v>
      </c>
    </row>
    <row r="2232" spans="1:19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1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8289</v>
      </c>
      <c r="O2232" t="s">
        <v>8307</v>
      </c>
      <c r="P2232" s="12">
        <f>ROUND(Table1[[#This Row],[pledged]]/Table1[[#This Row],[goal]],2)</f>
        <v>1.26</v>
      </c>
      <c r="Q2232" s="14">
        <f>IFERROR(Table1[[#This Row],[pledged]]/Table1[[#This Row],[backers_count]],0)</f>
        <v>21.497991967871485</v>
      </c>
      <c r="R2232" s="19">
        <f>(((J2232/60)/60)/24)+DATE(1970,1,1)</f>
        <v>41724.881099537037</v>
      </c>
      <c r="S2232" s="19">
        <f>(((I2232/60)/60)/24)+DATE(1970,1,1)</f>
        <v>41754.881099537037</v>
      </c>
    </row>
    <row r="2233" spans="1:19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1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8289</v>
      </c>
      <c r="O2233" t="s">
        <v>8307</v>
      </c>
      <c r="P2233" s="12">
        <f>ROUND(Table1[[#This Row],[pledged]]/Table1[[#This Row],[goal]],2)</f>
        <v>12.12</v>
      </c>
      <c r="Q2233" s="14">
        <f>IFERROR(Table1[[#This Row],[pledged]]/Table1[[#This Row],[backers_count]],0)</f>
        <v>27.226630727762803</v>
      </c>
      <c r="R2233" s="19">
        <f>(((J2233/60)/60)/24)+DATE(1970,1,1)</f>
        <v>41423.910891203705</v>
      </c>
      <c r="S2233" s="19">
        <f>(((I2233/60)/60)/24)+DATE(1970,1,1)</f>
        <v>41450.208333333336</v>
      </c>
    </row>
    <row r="2234" spans="1:19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1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8289</v>
      </c>
      <c r="O2234" t="s">
        <v>8307</v>
      </c>
      <c r="P2234" s="12">
        <f>ROUND(Table1[[#This Row],[pledged]]/Table1[[#This Row],[goal]],2)</f>
        <v>4.96</v>
      </c>
      <c r="Q2234" s="14">
        <f>IFERROR(Table1[[#This Row],[pledged]]/Table1[[#This Row],[backers_count]],0)</f>
        <v>25.091093117408906</v>
      </c>
      <c r="R2234" s="19">
        <f>(((J2234/60)/60)/24)+DATE(1970,1,1)</f>
        <v>41806.794074074074</v>
      </c>
      <c r="S2234" s="19">
        <f>(((I2234/60)/60)/24)+DATE(1970,1,1)</f>
        <v>41839.125</v>
      </c>
    </row>
    <row r="2235" spans="1:19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1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8289</v>
      </c>
      <c r="O2235" t="s">
        <v>8307</v>
      </c>
      <c r="P2235" s="12">
        <f>ROUND(Table1[[#This Row],[pledged]]/Table1[[#This Row],[goal]],2)</f>
        <v>3.32</v>
      </c>
      <c r="Q2235" s="14">
        <f>IFERROR(Table1[[#This Row],[pledged]]/Table1[[#This Row],[backers_count]],0)</f>
        <v>21.230179028132991</v>
      </c>
      <c r="R2235" s="19">
        <f>(((J2235/60)/60)/24)+DATE(1970,1,1)</f>
        <v>42331.378923611104</v>
      </c>
      <c r="S2235" s="19">
        <f>(((I2235/60)/60)/24)+DATE(1970,1,1)</f>
        <v>42352</v>
      </c>
    </row>
    <row r="2236" spans="1:19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1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8289</v>
      </c>
      <c r="O2236" t="s">
        <v>8307</v>
      </c>
      <c r="P2236" s="12">
        <f>ROUND(Table1[[#This Row],[pledged]]/Table1[[#This Row],[goal]],2)</f>
        <v>11.65</v>
      </c>
      <c r="Q2236" s="14">
        <f>IFERROR(Table1[[#This Row],[pledged]]/Table1[[#This Row],[backers_count]],0)</f>
        <v>41.607142857142854</v>
      </c>
      <c r="R2236" s="19">
        <f>(((J2236/60)/60)/24)+DATE(1970,1,1)</f>
        <v>42710.824618055558</v>
      </c>
      <c r="S2236" s="19">
        <f>(((I2236/60)/60)/24)+DATE(1970,1,1)</f>
        <v>42740.824618055558</v>
      </c>
    </row>
    <row r="2237" spans="1:19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1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8289</v>
      </c>
      <c r="O2237" t="s">
        <v>8307</v>
      </c>
      <c r="P2237" s="12">
        <f>ROUND(Table1[[#This Row],[pledged]]/Table1[[#This Row],[goal]],2)</f>
        <v>1.53</v>
      </c>
      <c r="Q2237" s="14">
        <f>IFERROR(Table1[[#This Row],[pledged]]/Table1[[#This Row],[backers_count]],0)</f>
        <v>135.58503401360545</v>
      </c>
      <c r="R2237" s="19">
        <f>(((J2237/60)/60)/24)+DATE(1970,1,1)</f>
        <v>42062.022118055553</v>
      </c>
      <c r="S2237" s="19">
        <f>(((I2237/60)/60)/24)+DATE(1970,1,1)</f>
        <v>42091.980451388896</v>
      </c>
    </row>
    <row r="2238" spans="1:19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1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8289</v>
      </c>
      <c r="O2238" t="s">
        <v>8307</v>
      </c>
      <c r="P2238" s="12">
        <f>ROUND(Table1[[#This Row],[pledged]]/Table1[[#This Row],[goal]],2)</f>
        <v>5.37</v>
      </c>
      <c r="Q2238" s="14">
        <f>IFERROR(Table1[[#This Row],[pledged]]/Table1[[#This Row],[backers_count]],0)</f>
        <v>22.116176470588236</v>
      </c>
      <c r="R2238" s="19">
        <f>(((J2238/60)/60)/24)+DATE(1970,1,1)</f>
        <v>42371.617164351846</v>
      </c>
      <c r="S2238" s="19">
        <f>(((I2238/60)/60)/24)+DATE(1970,1,1)</f>
        <v>42401.617164351846</v>
      </c>
    </row>
    <row r="2239" spans="1:19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1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8289</v>
      </c>
      <c r="O2239" t="s">
        <v>8307</v>
      </c>
      <c r="P2239" s="12">
        <f>ROUND(Table1[[#This Row],[pledged]]/Table1[[#This Row],[goal]],2)</f>
        <v>3.53</v>
      </c>
      <c r="Q2239" s="14">
        <f>IFERROR(Table1[[#This Row],[pledged]]/Table1[[#This Row],[backers_count]],0)</f>
        <v>64.625635808748726</v>
      </c>
      <c r="R2239" s="19">
        <f>(((J2239/60)/60)/24)+DATE(1970,1,1)</f>
        <v>41915.003275462965</v>
      </c>
      <c r="S2239" s="19">
        <f>(((I2239/60)/60)/24)+DATE(1970,1,1)</f>
        <v>41955.332638888889</v>
      </c>
    </row>
    <row r="2240" spans="1:19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1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8289</v>
      </c>
      <c r="O2240" t="s">
        <v>8307</v>
      </c>
      <c r="P2240" s="12">
        <f>ROUND(Table1[[#This Row],[pledged]]/Table1[[#This Row],[goal]],2)</f>
        <v>1.37</v>
      </c>
      <c r="Q2240" s="14">
        <f>IFERROR(Table1[[#This Row],[pledged]]/Table1[[#This Row],[backers_count]],0)</f>
        <v>69.569620253164558</v>
      </c>
      <c r="R2240" s="19">
        <f>(((J2240/60)/60)/24)+DATE(1970,1,1)</f>
        <v>42774.621712962966</v>
      </c>
      <c r="S2240" s="19">
        <f>(((I2240/60)/60)/24)+DATE(1970,1,1)</f>
        <v>42804.621712962966</v>
      </c>
    </row>
    <row r="2241" spans="1:19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1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8289</v>
      </c>
      <c r="O2241" t="s">
        <v>8307</v>
      </c>
      <c r="P2241" s="12">
        <f>ROUND(Table1[[#This Row],[pledged]]/Table1[[#This Row],[goal]],2)</f>
        <v>1.28</v>
      </c>
      <c r="Q2241" s="14">
        <f>IFERROR(Table1[[#This Row],[pledged]]/Table1[[#This Row],[backers_count]],0)</f>
        <v>75.133028169014082</v>
      </c>
      <c r="R2241" s="19">
        <f>(((J2241/60)/60)/24)+DATE(1970,1,1)</f>
        <v>41572.958495370374</v>
      </c>
      <c r="S2241" s="19">
        <f>(((I2241/60)/60)/24)+DATE(1970,1,1)</f>
        <v>41609.168055555558</v>
      </c>
    </row>
    <row r="2242" spans="1:19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1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8289</v>
      </c>
      <c r="O2242" t="s">
        <v>8307</v>
      </c>
      <c r="P2242" s="12">
        <f>ROUND(Table1[[#This Row],[pledged]]/Table1[[#This Row],[goal]],2)</f>
        <v>2.71</v>
      </c>
      <c r="Q2242" s="14">
        <f>IFERROR(Table1[[#This Row],[pledged]]/Table1[[#This Row],[backers_count]],0)</f>
        <v>140.97916666666666</v>
      </c>
      <c r="R2242" s="19">
        <f>(((J2242/60)/60)/24)+DATE(1970,1,1)</f>
        <v>42452.825740740736</v>
      </c>
      <c r="S2242" s="19">
        <f>(((I2242/60)/60)/24)+DATE(1970,1,1)</f>
        <v>42482.825740740736</v>
      </c>
    </row>
    <row r="2243" spans="1:19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1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8289</v>
      </c>
      <c r="O2243" t="s">
        <v>8307</v>
      </c>
      <c r="P2243" s="12">
        <f>ROUND(Table1[[#This Row],[pledged]]/Table1[[#This Row],[goal]],2)</f>
        <v>8.06</v>
      </c>
      <c r="Q2243" s="14">
        <f>IFERROR(Table1[[#This Row],[pledged]]/Table1[[#This Row],[backers_count]],0)</f>
        <v>49.472392638036808</v>
      </c>
      <c r="R2243" s="19">
        <f>(((J2243/60)/60)/24)+DATE(1970,1,1)</f>
        <v>42766.827546296292</v>
      </c>
      <c r="S2243" s="19">
        <f>(((I2243/60)/60)/24)+DATE(1970,1,1)</f>
        <v>42796.827546296292</v>
      </c>
    </row>
    <row r="2244" spans="1:19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1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8289</v>
      </c>
      <c r="O2244" t="s">
        <v>8307</v>
      </c>
      <c r="P2244" s="12">
        <f>ROUND(Table1[[#This Row],[pledged]]/Table1[[#This Row],[goal]],2)</f>
        <v>13.6</v>
      </c>
      <c r="Q2244" s="14">
        <f>IFERROR(Table1[[#This Row],[pledged]]/Table1[[#This Row],[backers_count]],0)</f>
        <v>53.865251485148519</v>
      </c>
      <c r="R2244" s="19">
        <f>(((J2244/60)/60)/24)+DATE(1970,1,1)</f>
        <v>41569.575613425928</v>
      </c>
      <c r="S2244" s="19">
        <f>(((I2244/60)/60)/24)+DATE(1970,1,1)</f>
        <v>41605.126388888886</v>
      </c>
    </row>
    <row r="2245" spans="1:19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1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8289</v>
      </c>
      <c r="O2245" t="s">
        <v>8307</v>
      </c>
      <c r="P2245" s="12">
        <f>ROUND(Table1[[#This Row],[pledged]]/Table1[[#This Row],[goal]],2)</f>
        <v>9302.5</v>
      </c>
      <c r="Q2245" s="14">
        <f>IFERROR(Table1[[#This Row],[pledged]]/Table1[[#This Row],[backers_count]],0)</f>
        <v>4.5712530712530715</v>
      </c>
      <c r="R2245" s="19">
        <f>(((J2245/60)/60)/24)+DATE(1970,1,1)</f>
        <v>42800.751041666663</v>
      </c>
      <c r="S2245" s="19">
        <f>(((I2245/60)/60)/24)+DATE(1970,1,1)</f>
        <v>42807.125</v>
      </c>
    </row>
    <row r="2246" spans="1:19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1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8289</v>
      </c>
      <c r="O2246" t="s">
        <v>8307</v>
      </c>
      <c r="P2246" s="12">
        <f>ROUND(Table1[[#This Row],[pledged]]/Table1[[#This Row],[goal]],2)</f>
        <v>3.77</v>
      </c>
      <c r="Q2246" s="14">
        <f>IFERROR(Table1[[#This Row],[pledged]]/Table1[[#This Row],[backers_count]],0)</f>
        <v>65.00344827586207</v>
      </c>
      <c r="R2246" s="19">
        <f>(((J2246/60)/60)/24)+DATE(1970,1,1)</f>
        <v>42647.818819444445</v>
      </c>
      <c r="S2246" s="19">
        <f>(((I2246/60)/60)/24)+DATE(1970,1,1)</f>
        <v>42659.854166666672</v>
      </c>
    </row>
    <row r="2247" spans="1:19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1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8289</v>
      </c>
      <c r="O2247" t="s">
        <v>8307</v>
      </c>
      <c r="P2247" s="12">
        <f>ROUND(Table1[[#This Row],[pledged]]/Table1[[#This Row],[goal]],2)</f>
        <v>26.47</v>
      </c>
      <c r="Q2247" s="14">
        <f>IFERROR(Table1[[#This Row],[pledged]]/Table1[[#This Row],[backers_count]],0)</f>
        <v>53.475252525252522</v>
      </c>
      <c r="R2247" s="19">
        <f>(((J2247/60)/60)/24)+DATE(1970,1,1)</f>
        <v>41660.708530092597</v>
      </c>
      <c r="S2247" s="19">
        <f>(((I2247/60)/60)/24)+DATE(1970,1,1)</f>
        <v>41691.75</v>
      </c>
    </row>
    <row r="2248" spans="1:19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1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8289</v>
      </c>
      <c r="O2248" t="s">
        <v>8307</v>
      </c>
      <c r="P2248" s="12">
        <f>ROUND(Table1[[#This Row],[pledged]]/Table1[[#This Row],[goal]],2)</f>
        <v>1</v>
      </c>
      <c r="Q2248" s="14">
        <f>IFERROR(Table1[[#This Row],[pledged]]/Table1[[#This Row],[backers_count]],0)</f>
        <v>43.912280701754383</v>
      </c>
      <c r="R2248" s="19">
        <f>(((J2248/60)/60)/24)+DATE(1970,1,1)</f>
        <v>42221.79178240741</v>
      </c>
      <c r="S2248" s="19">
        <f>(((I2248/60)/60)/24)+DATE(1970,1,1)</f>
        <v>42251.79178240741</v>
      </c>
    </row>
    <row r="2249" spans="1:19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1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8289</v>
      </c>
      <c r="O2249" t="s">
        <v>8307</v>
      </c>
      <c r="P2249" s="12">
        <f>ROUND(Table1[[#This Row],[pledged]]/Table1[[#This Row],[goal]],2)</f>
        <v>1.04</v>
      </c>
      <c r="Q2249" s="14">
        <f>IFERROR(Table1[[#This Row],[pledged]]/Table1[[#This Row],[backers_count]],0)</f>
        <v>50.852631578947367</v>
      </c>
      <c r="R2249" s="19">
        <f>(((J2249/60)/60)/24)+DATE(1970,1,1)</f>
        <v>42200.666261574079</v>
      </c>
      <c r="S2249" s="19">
        <f>(((I2249/60)/60)/24)+DATE(1970,1,1)</f>
        <v>42214.666261574079</v>
      </c>
    </row>
    <row r="2250" spans="1:19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1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8289</v>
      </c>
      <c r="O2250" t="s">
        <v>8307</v>
      </c>
      <c r="P2250" s="12">
        <f>ROUND(Table1[[#This Row],[pledged]]/Table1[[#This Row],[goal]],2)</f>
        <v>1.07</v>
      </c>
      <c r="Q2250" s="14">
        <f>IFERROR(Table1[[#This Row],[pledged]]/Table1[[#This Row],[backers_count]],0)</f>
        <v>58.6328125</v>
      </c>
      <c r="R2250" s="19">
        <f>(((J2250/60)/60)/24)+DATE(1970,1,1)</f>
        <v>42688.875902777778</v>
      </c>
      <c r="S2250" s="19">
        <f>(((I2250/60)/60)/24)+DATE(1970,1,1)</f>
        <v>42718.875902777778</v>
      </c>
    </row>
    <row r="2251" spans="1:19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1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8289</v>
      </c>
      <c r="O2251" t="s">
        <v>8307</v>
      </c>
      <c r="P2251" s="12">
        <f>ROUND(Table1[[#This Row],[pledged]]/Table1[[#This Row],[goal]],2)</f>
        <v>1.69</v>
      </c>
      <c r="Q2251" s="14">
        <f>IFERROR(Table1[[#This Row],[pledged]]/Table1[[#This Row],[backers_count]],0)</f>
        <v>32.81666666666667</v>
      </c>
      <c r="R2251" s="19">
        <f>(((J2251/60)/60)/24)+DATE(1970,1,1)</f>
        <v>41336.703298611108</v>
      </c>
      <c r="S2251" s="19">
        <f>(((I2251/60)/60)/24)+DATE(1970,1,1)</f>
        <v>41366.661631944444</v>
      </c>
    </row>
    <row r="2252" spans="1:19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1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8289</v>
      </c>
      <c r="O2252" t="s">
        <v>8307</v>
      </c>
      <c r="P2252" s="12">
        <f>ROUND(Table1[[#This Row],[pledged]]/Table1[[#This Row],[goal]],2)</f>
        <v>9.75</v>
      </c>
      <c r="Q2252" s="14">
        <f>IFERROR(Table1[[#This Row],[pledged]]/Table1[[#This Row],[backers_count]],0)</f>
        <v>426.93169877408059</v>
      </c>
      <c r="R2252" s="19">
        <f>(((J2252/60)/60)/24)+DATE(1970,1,1)</f>
        <v>42677.005474537036</v>
      </c>
      <c r="S2252" s="19">
        <f>(((I2252/60)/60)/24)+DATE(1970,1,1)</f>
        <v>42707.0471412037</v>
      </c>
    </row>
    <row r="2253" spans="1:19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1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8289</v>
      </c>
      <c r="O2253" t="s">
        <v>8307</v>
      </c>
      <c r="P2253" s="12">
        <f>ROUND(Table1[[#This Row],[pledged]]/Table1[[#This Row],[goal]],2)</f>
        <v>1.34</v>
      </c>
      <c r="Q2253" s="14">
        <f>IFERROR(Table1[[#This Row],[pledged]]/Table1[[#This Row],[backers_count]],0)</f>
        <v>23.808729166666669</v>
      </c>
      <c r="R2253" s="19">
        <f>(((J2253/60)/60)/24)+DATE(1970,1,1)</f>
        <v>41846.34579861111</v>
      </c>
      <c r="S2253" s="19">
        <f>(((I2253/60)/60)/24)+DATE(1970,1,1)</f>
        <v>41867.34579861111</v>
      </c>
    </row>
    <row r="2254" spans="1:19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1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8289</v>
      </c>
      <c r="O2254" t="s">
        <v>8307</v>
      </c>
      <c r="P2254" s="12">
        <f>ROUND(Table1[[#This Row],[pledged]]/Table1[[#This Row],[goal]],2)</f>
        <v>2.72</v>
      </c>
      <c r="Q2254" s="14">
        <f>IFERROR(Table1[[#This Row],[pledged]]/Table1[[#This Row],[backers_count]],0)</f>
        <v>98.413654618473899</v>
      </c>
      <c r="R2254" s="19">
        <f>(((J2254/60)/60)/24)+DATE(1970,1,1)</f>
        <v>42573.327986111108</v>
      </c>
      <c r="S2254" s="19">
        <f>(((I2254/60)/60)/24)+DATE(1970,1,1)</f>
        <v>42588.327986111108</v>
      </c>
    </row>
    <row r="2255" spans="1:19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1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8289</v>
      </c>
      <c r="O2255" t="s">
        <v>8307</v>
      </c>
      <c r="P2255" s="12">
        <f>ROUND(Table1[[#This Row],[pledged]]/Table1[[#This Row],[goal]],2)</f>
        <v>1.1299999999999999</v>
      </c>
      <c r="Q2255" s="14">
        <f>IFERROR(Table1[[#This Row],[pledged]]/Table1[[#This Row],[backers_count]],0)</f>
        <v>107.32142857142857</v>
      </c>
      <c r="R2255" s="19">
        <f>(((J2255/60)/60)/24)+DATE(1970,1,1)</f>
        <v>42296.631331018521</v>
      </c>
      <c r="S2255" s="19">
        <f>(((I2255/60)/60)/24)+DATE(1970,1,1)</f>
        <v>42326.672997685186</v>
      </c>
    </row>
    <row r="2256" spans="1:19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1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8289</v>
      </c>
      <c r="O2256" t="s">
        <v>8307</v>
      </c>
      <c r="P2256" s="12">
        <f>ROUND(Table1[[#This Row],[pledged]]/Table1[[#This Row],[goal]],2)</f>
        <v>4.5999999999999996</v>
      </c>
      <c r="Q2256" s="14">
        <f>IFERROR(Table1[[#This Row],[pledged]]/Table1[[#This Row],[backers_count]],0)</f>
        <v>11.67005076142132</v>
      </c>
      <c r="R2256" s="19">
        <f>(((J2256/60)/60)/24)+DATE(1970,1,1)</f>
        <v>42752.647777777776</v>
      </c>
      <c r="S2256" s="19">
        <f>(((I2256/60)/60)/24)+DATE(1970,1,1)</f>
        <v>42759.647777777776</v>
      </c>
    </row>
    <row r="2257" spans="1:19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1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8289</v>
      </c>
      <c r="O2257" t="s">
        <v>8307</v>
      </c>
      <c r="P2257" s="12">
        <f>ROUND(Table1[[#This Row],[pledged]]/Table1[[#This Row],[goal]],2)</f>
        <v>2.87</v>
      </c>
      <c r="Q2257" s="14">
        <f>IFERROR(Table1[[#This Row],[pledged]]/Table1[[#This Row],[backers_count]],0)</f>
        <v>41.782287822878232</v>
      </c>
      <c r="R2257" s="19">
        <f>(((J2257/60)/60)/24)+DATE(1970,1,1)</f>
        <v>42467.951979166668</v>
      </c>
      <c r="S2257" s="19">
        <f>(((I2257/60)/60)/24)+DATE(1970,1,1)</f>
        <v>42497.951979166668</v>
      </c>
    </row>
    <row r="2258" spans="1:19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1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8289</v>
      </c>
      <c r="O2258" t="s">
        <v>8307</v>
      </c>
      <c r="P2258" s="12">
        <f>ROUND(Table1[[#This Row],[pledged]]/Table1[[#This Row],[goal]],2)</f>
        <v>2.23</v>
      </c>
      <c r="Q2258" s="14">
        <f>IFERROR(Table1[[#This Row],[pledged]]/Table1[[#This Row],[backers_count]],0)</f>
        <v>21.38</v>
      </c>
      <c r="R2258" s="19">
        <f>(((J2258/60)/60)/24)+DATE(1970,1,1)</f>
        <v>42682.451921296291</v>
      </c>
      <c r="S2258" s="19">
        <f>(((I2258/60)/60)/24)+DATE(1970,1,1)</f>
        <v>42696.451921296291</v>
      </c>
    </row>
    <row r="2259" spans="1:19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1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8289</v>
      </c>
      <c r="O2259" t="s">
        <v>8307</v>
      </c>
      <c r="P2259" s="12">
        <f>ROUND(Table1[[#This Row],[pledged]]/Table1[[#This Row],[goal]],2)</f>
        <v>6.36</v>
      </c>
      <c r="Q2259" s="14">
        <f>IFERROR(Table1[[#This Row],[pledged]]/Table1[[#This Row],[backers_count]],0)</f>
        <v>94.103550295857985</v>
      </c>
      <c r="R2259" s="19">
        <f>(((J2259/60)/60)/24)+DATE(1970,1,1)</f>
        <v>42505.936678240745</v>
      </c>
      <c r="S2259" s="19">
        <f>(((I2259/60)/60)/24)+DATE(1970,1,1)</f>
        <v>42540.958333333328</v>
      </c>
    </row>
    <row r="2260" spans="1:19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1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8289</v>
      </c>
      <c r="O2260" t="s">
        <v>8307</v>
      </c>
      <c r="P2260" s="12">
        <f>ROUND(Table1[[#This Row],[pledged]]/Table1[[#This Row],[goal]],2)</f>
        <v>1.47</v>
      </c>
      <c r="Q2260" s="14">
        <f>IFERROR(Table1[[#This Row],[pledged]]/Table1[[#This Row],[backers_count]],0)</f>
        <v>15.721951219512196</v>
      </c>
      <c r="R2260" s="19">
        <f>(((J2260/60)/60)/24)+DATE(1970,1,1)</f>
        <v>42136.75100694444</v>
      </c>
      <c r="S2260" s="19">
        <f>(((I2260/60)/60)/24)+DATE(1970,1,1)</f>
        <v>42166.75100694444</v>
      </c>
    </row>
    <row r="2261" spans="1:19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1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8289</v>
      </c>
      <c r="O2261" t="s">
        <v>8307</v>
      </c>
      <c r="P2261" s="12">
        <f>ROUND(Table1[[#This Row],[pledged]]/Table1[[#This Row],[goal]],2)</f>
        <v>18.670000000000002</v>
      </c>
      <c r="Q2261" s="14">
        <f>IFERROR(Table1[[#This Row],[pledged]]/Table1[[#This Row],[backers_count]],0)</f>
        <v>90.635922330097088</v>
      </c>
      <c r="R2261" s="19">
        <f>(((J2261/60)/60)/24)+DATE(1970,1,1)</f>
        <v>42702.804814814815</v>
      </c>
      <c r="S2261" s="19">
        <f>(((I2261/60)/60)/24)+DATE(1970,1,1)</f>
        <v>42712.804814814815</v>
      </c>
    </row>
    <row r="2262" spans="1:19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1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8289</v>
      </c>
      <c r="O2262" t="s">
        <v>8307</v>
      </c>
      <c r="P2262" s="12">
        <f>ROUND(Table1[[#This Row],[pledged]]/Table1[[#This Row],[goal]],2)</f>
        <v>3.27</v>
      </c>
      <c r="Q2262" s="14">
        <f>IFERROR(Table1[[#This Row],[pledged]]/Table1[[#This Row],[backers_count]],0)</f>
        <v>97.297619047619051</v>
      </c>
      <c r="R2262" s="19">
        <f>(((J2262/60)/60)/24)+DATE(1970,1,1)</f>
        <v>41695.016782407409</v>
      </c>
      <c r="S2262" s="19">
        <f>(((I2262/60)/60)/24)+DATE(1970,1,1)</f>
        <v>41724.975115740745</v>
      </c>
    </row>
    <row r="2263" spans="1:19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1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8289</v>
      </c>
      <c r="O2263" t="s">
        <v>8307</v>
      </c>
      <c r="P2263" s="12">
        <f>ROUND(Table1[[#This Row],[pledged]]/Table1[[#This Row],[goal]],2)</f>
        <v>7.8</v>
      </c>
      <c r="Q2263" s="14">
        <f>IFERROR(Table1[[#This Row],[pledged]]/Table1[[#This Row],[backers_count]],0)</f>
        <v>37.11904761904762</v>
      </c>
      <c r="R2263" s="19">
        <f>(((J2263/60)/60)/24)+DATE(1970,1,1)</f>
        <v>42759.724768518514</v>
      </c>
      <c r="S2263" s="19">
        <f>(((I2263/60)/60)/24)+DATE(1970,1,1)</f>
        <v>42780.724768518514</v>
      </c>
    </row>
    <row r="2264" spans="1:19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1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8289</v>
      </c>
      <c r="O2264" t="s">
        <v>8307</v>
      </c>
      <c r="P2264" s="12">
        <f>ROUND(Table1[[#This Row],[pledged]]/Table1[[#This Row],[goal]],2)</f>
        <v>1.54</v>
      </c>
      <c r="Q2264" s="14">
        <f>IFERROR(Table1[[#This Row],[pledged]]/Table1[[#This Row],[backers_count]],0)</f>
        <v>28.104972375690608</v>
      </c>
      <c r="R2264" s="19">
        <f>(((J2264/60)/60)/24)+DATE(1970,1,1)</f>
        <v>41926.585162037038</v>
      </c>
      <c r="S2264" s="19">
        <f>(((I2264/60)/60)/24)+DATE(1970,1,1)</f>
        <v>41961</v>
      </c>
    </row>
    <row r="2265" spans="1:19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1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8289</v>
      </c>
      <c r="O2265" t="s">
        <v>8307</v>
      </c>
      <c r="P2265" s="12">
        <f>ROUND(Table1[[#This Row],[pledged]]/Table1[[#This Row],[goal]],2)</f>
        <v>1.1599999999999999</v>
      </c>
      <c r="Q2265" s="14">
        <f>IFERROR(Table1[[#This Row],[pledged]]/Table1[[#This Row],[backers_count]],0)</f>
        <v>144.43333333333334</v>
      </c>
      <c r="R2265" s="19">
        <f>(((J2265/60)/60)/24)+DATE(1970,1,1)</f>
        <v>42014.832326388889</v>
      </c>
      <c r="S2265" s="19">
        <f>(((I2265/60)/60)/24)+DATE(1970,1,1)</f>
        <v>42035.832326388889</v>
      </c>
    </row>
    <row r="2266" spans="1:19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1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8289</v>
      </c>
      <c r="O2266" t="s">
        <v>8307</v>
      </c>
      <c r="P2266" s="12">
        <f>ROUND(Table1[[#This Row],[pledged]]/Table1[[#This Row],[goal]],2)</f>
        <v>1.8</v>
      </c>
      <c r="Q2266" s="14">
        <f>IFERROR(Table1[[#This Row],[pledged]]/Table1[[#This Row],[backers_count]],0)</f>
        <v>24.274157303370785</v>
      </c>
      <c r="R2266" s="19">
        <f>(((J2266/60)/60)/24)+DATE(1970,1,1)</f>
        <v>42496.582337962958</v>
      </c>
      <c r="S2266" s="19">
        <f>(((I2266/60)/60)/24)+DATE(1970,1,1)</f>
        <v>42513.125</v>
      </c>
    </row>
    <row r="2267" spans="1:19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1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8289</v>
      </c>
      <c r="O2267" t="s">
        <v>8307</v>
      </c>
      <c r="P2267" s="12">
        <f>ROUND(Table1[[#This Row],[pledged]]/Table1[[#This Row],[goal]],2)</f>
        <v>2.99</v>
      </c>
      <c r="Q2267" s="14">
        <f>IFERROR(Table1[[#This Row],[pledged]]/Table1[[#This Row],[backers_count]],0)</f>
        <v>35.117647058823529</v>
      </c>
      <c r="R2267" s="19">
        <f>(((J2267/60)/60)/24)+DATE(1970,1,1)</f>
        <v>42689.853090277778</v>
      </c>
      <c r="S2267" s="19">
        <f>(((I2267/60)/60)/24)+DATE(1970,1,1)</f>
        <v>42696.853090277778</v>
      </c>
    </row>
    <row r="2268" spans="1:19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1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8289</v>
      </c>
      <c r="O2268" t="s">
        <v>8307</v>
      </c>
      <c r="P2268" s="12">
        <f>ROUND(Table1[[#This Row],[pledged]]/Table1[[#This Row],[goal]],2)</f>
        <v>3.2</v>
      </c>
      <c r="Q2268" s="14">
        <f>IFERROR(Table1[[#This Row],[pledged]]/Table1[[#This Row],[backers_count]],0)</f>
        <v>24.762886597938145</v>
      </c>
      <c r="R2268" s="19">
        <f>(((J2268/60)/60)/24)+DATE(1970,1,1)</f>
        <v>42469.874907407408</v>
      </c>
      <c r="S2268" s="19">
        <f>(((I2268/60)/60)/24)+DATE(1970,1,1)</f>
        <v>42487.083333333328</v>
      </c>
    </row>
    <row r="2269" spans="1:19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1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8289</v>
      </c>
      <c r="O2269" t="s">
        <v>8307</v>
      </c>
      <c r="P2269" s="12">
        <f>ROUND(Table1[[#This Row],[pledged]]/Table1[[#This Row],[goal]],2)</f>
        <v>3.81</v>
      </c>
      <c r="Q2269" s="14">
        <f>IFERROR(Table1[[#This Row],[pledged]]/Table1[[#This Row],[backers_count]],0)</f>
        <v>188.37871287128712</v>
      </c>
      <c r="R2269" s="19">
        <f>(((J2269/60)/60)/24)+DATE(1970,1,1)</f>
        <v>41968.829826388886</v>
      </c>
      <c r="S2269" s="19">
        <f>(((I2269/60)/60)/24)+DATE(1970,1,1)</f>
        <v>41994.041666666672</v>
      </c>
    </row>
    <row r="2270" spans="1:19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1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8289</v>
      </c>
      <c r="O2270" t="s">
        <v>8307</v>
      </c>
      <c r="P2270" s="12">
        <f>ROUND(Table1[[#This Row],[pledged]]/Table1[[#This Row],[goal]],2)</f>
        <v>1.03</v>
      </c>
      <c r="Q2270" s="14">
        <f>IFERROR(Table1[[#This Row],[pledged]]/Table1[[#This Row],[backers_count]],0)</f>
        <v>148.08247422680412</v>
      </c>
      <c r="R2270" s="19">
        <f>(((J2270/60)/60)/24)+DATE(1970,1,1)</f>
        <v>42776.082349537035</v>
      </c>
      <c r="S2270" s="19">
        <f>(((I2270/60)/60)/24)+DATE(1970,1,1)</f>
        <v>42806.082349537035</v>
      </c>
    </row>
    <row r="2271" spans="1:19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1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8289</v>
      </c>
      <c r="O2271" t="s">
        <v>8307</v>
      </c>
      <c r="P2271" s="12">
        <f>ROUND(Table1[[#This Row],[pledged]]/Table1[[#This Row],[goal]],2)</f>
        <v>18.02</v>
      </c>
      <c r="Q2271" s="14">
        <f>IFERROR(Table1[[#This Row],[pledged]]/Table1[[#This Row],[backers_count]],0)</f>
        <v>49.934589800443462</v>
      </c>
      <c r="R2271" s="19">
        <f>(((J2271/60)/60)/24)+DATE(1970,1,1)</f>
        <v>42776.704432870371</v>
      </c>
      <c r="S2271" s="19">
        <f>(((I2271/60)/60)/24)+DATE(1970,1,1)</f>
        <v>42801.208333333328</v>
      </c>
    </row>
    <row r="2272" spans="1:19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1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8289</v>
      </c>
      <c r="O2272" t="s">
        <v>8307</v>
      </c>
      <c r="P2272" s="12">
        <f>ROUND(Table1[[#This Row],[pledged]]/Table1[[#This Row],[goal]],2)</f>
        <v>7.2</v>
      </c>
      <c r="Q2272" s="14">
        <f>IFERROR(Table1[[#This Row],[pledged]]/Table1[[#This Row],[backers_count]],0)</f>
        <v>107.82155688622754</v>
      </c>
      <c r="R2272" s="19">
        <f>(((J2272/60)/60)/24)+DATE(1970,1,1)</f>
        <v>42725.869363425925</v>
      </c>
      <c r="S2272" s="19">
        <f>(((I2272/60)/60)/24)+DATE(1970,1,1)</f>
        <v>42745.915972222225</v>
      </c>
    </row>
    <row r="2273" spans="1:19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1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8289</v>
      </c>
      <c r="O2273" t="s">
        <v>8307</v>
      </c>
      <c r="P2273" s="12">
        <f>ROUND(Table1[[#This Row],[pledged]]/Table1[[#This Row],[goal]],2)</f>
        <v>2.83</v>
      </c>
      <c r="Q2273" s="14">
        <f>IFERROR(Table1[[#This Row],[pledged]]/Table1[[#This Row],[backers_count]],0)</f>
        <v>42.63403614457831</v>
      </c>
      <c r="R2273" s="19">
        <f>(((J2273/60)/60)/24)+DATE(1970,1,1)</f>
        <v>42684.000046296293</v>
      </c>
      <c r="S2273" s="19">
        <f>(((I2273/60)/60)/24)+DATE(1970,1,1)</f>
        <v>42714.000046296293</v>
      </c>
    </row>
    <row r="2274" spans="1:19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1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8289</v>
      </c>
      <c r="O2274" t="s">
        <v>8307</v>
      </c>
      <c r="P2274" s="12">
        <f>ROUND(Table1[[#This Row],[pledged]]/Table1[[#This Row],[goal]],2)</f>
        <v>13.57</v>
      </c>
      <c r="Q2274" s="14">
        <f>IFERROR(Table1[[#This Row],[pledged]]/Table1[[#This Row],[backers_count]],0)</f>
        <v>14.370762711864407</v>
      </c>
      <c r="R2274" s="19">
        <f>(((J2274/60)/60)/24)+DATE(1970,1,1)</f>
        <v>42315.699490740735</v>
      </c>
      <c r="S2274" s="19">
        <f>(((I2274/60)/60)/24)+DATE(1970,1,1)</f>
        <v>42345.699490740735</v>
      </c>
    </row>
    <row r="2275" spans="1:19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1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8289</v>
      </c>
      <c r="O2275" t="s">
        <v>8307</v>
      </c>
      <c r="P2275" s="12">
        <f>ROUND(Table1[[#This Row],[pledged]]/Table1[[#This Row],[goal]],2)</f>
        <v>2.2000000000000002</v>
      </c>
      <c r="Q2275" s="14">
        <f>IFERROR(Table1[[#This Row],[pledged]]/Table1[[#This Row],[backers_count]],0)</f>
        <v>37.476190476190474</v>
      </c>
      <c r="R2275" s="19">
        <f>(((J2275/60)/60)/24)+DATE(1970,1,1)</f>
        <v>42781.549097222218</v>
      </c>
      <c r="S2275" s="19">
        <f>(((I2275/60)/60)/24)+DATE(1970,1,1)</f>
        <v>42806.507430555561</v>
      </c>
    </row>
    <row r="2276" spans="1:19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1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8289</v>
      </c>
      <c r="O2276" t="s">
        <v>8307</v>
      </c>
      <c r="P2276" s="12">
        <f>ROUND(Table1[[#This Row],[pledged]]/Table1[[#This Row],[goal]],2)</f>
        <v>1.2</v>
      </c>
      <c r="Q2276" s="14">
        <f>IFERROR(Table1[[#This Row],[pledged]]/Table1[[#This Row],[backers_count]],0)</f>
        <v>30.202020202020201</v>
      </c>
      <c r="R2276" s="19">
        <f>(((J2276/60)/60)/24)+DATE(1970,1,1)</f>
        <v>41663.500659722224</v>
      </c>
      <c r="S2276" s="19">
        <f>(((I2276/60)/60)/24)+DATE(1970,1,1)</f>
        <v>41693.500659722224</v>
      </c>
    </row>
    <row r="2277" spans="1:19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1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8289</v>
      </c>
      <c r="O2277" t="s">
        <v>8307</v>
      </c>
      <c r="P2277" s="12">
        <f>ROUND(Table1[[#This Row],[pledged]]/Table1[[#This Row],[goal]],2)</f>
        <v>4.08</v>
      </c>
      <c r="Q2277" s="14">
        <f>IFERROR(Table1[[#This Row],[pledged]]/Table1[[#This Row],[backers_count]],0)</f>
        <v>33.550632911392405</v>
      </c>
      <c r="R2277" s="19">
        <f>(((J2277/60)/60)/24)+DATE(1970,1,1)</f>
        <v>41965.616655092599</v>
      </c>
      <c r="S2277" s="19">
        <f>(((I2277/60)/60)/24)+DATE(1970,1,1)</f>
        <v>41995.616655092599</v>
      </c>
    </row>
    <row r="2278" spans="1:19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1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8289</v>
      </c>
      <c r="O2278" t="s">
        <v>8307</v>
      </c>
      <c r="P2278" s="12">
        <f>ROUND(Table1[[#This Row],[pledged]]/Table1[[#This Row],[goal]],2)</f>
        <v>1.06</v>
      </c>
      <c r="Q2278" s="14">
        <f>IFERROR(Table1[[#This Row],[pledged]]/Table1[[#This Row],[backers_count]],0)</f>
        <v>64.74666666666667</v>
      </c>
      <c r="R2278" s="19">
        <f>(((J2278/60)/60)/24)+DATE(1970,1,1)</f>
        <v>41614.651493055557</v>
      </c>
      <c r="S2278" s="19">
        <f>(((I2278/60)/60)/24)+DATE(1970,1,1)</f>
        <v>41644.651493055557</v>
      </c>
    </row>
    <row r="2279" spans="1:19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1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8289</v>
      </c>
      <c r="O2279" t="s">
        <v>8307</v>
      </c>
      <c r="P2279" s="12">
        <f>ROUND(Table1[[#This Row],[pledged]]/Table1[[#This Row],[goal]],2)</f>
        <v>1.41</v>
      </c>
      <c r="Q2279" s="14">
        <f>IFERROR(Table1[[#This Row],[pledged]]/Table1[[#This Row],[backers_count]],0)</f>
        <v>57.932367149758456</v>
      </c>
      <c r="R2279" s="19">
        <f>(((J2279/60)/60)/24)+DATE(1970,1,1)</f>
        <v>40936.678506944445</v>
      </c>
      <c r="S2279" s="19">
        <f>(((I2279/60)/60)/24)+DATE(1970,1,1)</f>
        <v>40966.678506944445</v>
      </c>
    </row>
    <row r="2280" spans="1:19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1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8289</v>
      </c>
      <c r="O2280" t="s">
        <v>8307</v>
      </c>
      <c r="P2280" s="12">
        <f>ROUND(Table1[[#This Row],[pledged]]/Table1[[#This Row],[goal]],2)</f>
        <v>2.71</v>
      </c>
      <c r="Q2280" s="14">
        <f>IFERROR(Table1[[#This Row],[pledged]]/Table1[[#This Row],[backers_count]],0)</f>
        <v>53.078431372549019</v>
      </c>
      <c r="R2280" s="19">
        <f>(((J2280/60)/60)/24)+DATE(1970,1,1)</f>
        <v>42338.709108796291</v>
      </c>
      <c r="S2280" s="19">
        <f>(((I2280/60)/60)/24)+DATE(1970,1,1)</f>
        <v>42372.957638888889</v>
      </c>
    </row>
    <row r="2281" spans="1:19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1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8289</v>
      </c>
      <c r="O2281" t="s">
        <v>8307</v>
      </c>
      <c r="P2281" s="12">
        <f>ROUND(Table1[[#This Row],[pledged]]/Table1[[#This Row],[goal]],2)</f>
        <v>1.54</v>
      </c>
      <c r="Q2281" s="14">
        <f>IFERROR(Table1[[#This Row],[pledged]]/Table1[[#This Row],[backers_count]],0)</f>
        <v>48.0625</v>
      </c>
      <c r="R2281" s="19">
        <f>(((J2281/60)/60)/24)+DATE(1970,1,1)</f>
        <v>42020.806701388887</v>
      </c>
      <c r="S2281" s="19">
        <f>(((I2281/60)/60)/24)+DATE(1970,1,1)</f>
        <v>42039.166666666672</v>
      </c>
    </row>
    <row r="2282" spans="1:19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1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8289</v>
      </c>
      <c r="O2282" t="s">
        <v>8307</v>
      </c>
      <c r="P2282" s="12">
        <f>ROUND(Table1[[#This Row],[pledged]]/Table1[[#This Row],[goal]],2)</f>
        <v>4.04</v>
      </c>
      <c r="Q2282" s="14">
        <f>IFERROR(Table1[[#This Row],[pledged]]/Table1[[#This Row],[backers_count]],0)</f>
        <v>82.396874999999994</v>
      </c>
      <c r="R2282" s="19">
        <f>(((J2282/60)/60)/24)+DATE(1970,1,1)</f>
        <v>42234.624895833331</v>
      </c>
      <c r="S2282" s="19">
        <f>(((I2282/60)/60)/24)+DATE(1970,1,1)</f>
        <v>42264.624895833331</v>
      </c>
    </row>
    <row r="2283" spans="1:19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1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8281</v>
      </c>
      <c r="O2283" t="s">
        <v>8282</v>
      </c>
      <c r="P2283" s="12">
        <f>ROUND(Table1[[#This Row],[pledged]]/Table1[[#This Row],[goal]],2)</f>
        <v>1.85</v>
      </c>
      <c r="Q2283" s="14">
        <f>IFERROR(Table1[[#This Row],[pledged]]/Table1[[#This Row],[backers_count]],0)</f>
        <v>50.454545454545453</v>
      </c>
      <c r="R2283" s="19">
        <f>(((J2283/60)/60)/24)+DATE(1970,1,1)</f>
        <v>40687.285844907405</v>
      </c>
      <c r="S2283" s="19">
        <f>(((I2283/60)/60)/24)+DATE(1970,1,1)</f>
        <v>40749.284722222219</v>
      </c>
    </row>
    <row r="2284" spans="1:19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1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8281</v>
      </c>
      <c r="O2284" t="s">
        <v>8282</v>
      </c>
      <c r="P2284" s="12">
        <f>ROUND(Table1[[#This Row],[pledged]]/Table1[[#This Row],[goal]],2)</f>
        <v>1.85</v>
      </c>
      <c r="Q2284" s="14">
        <f>IFERROR(Table1[[#This Row],[pledged]]/Table1[[#This Row],[backers_count]],0)</f>
        <v>115.83333333333333</v>
      </c>
      <c r="R2284" s="19">
        <f>(((J2284/60)/60)/24)+DATE(1970,1,1)</f>
        <v>42323.17460648148</v>
      </c>
      <c r="S2284" s="19">
        <f>(((I2284/60)/60)/24)+DATE(1970,1,1)</f>
        <v>42383.17460648148</v>
      </c>
    </row>
    <row r="2285" spans="1:19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1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8281</v>
      </c>
      <c r="O2285" t="s">
        <v>8282</v>
      </c>
      <c r="P2285" s="12">
        <f>ROUND(Table1[[#This Row],[pledged]]/Table1[[#This Row],[goal]],2)</f>
        <v>1.01</v>
      </c>
      <c r="Q2285" s="14">
        <f>IFERROR(Table1[[#This Row],[pledged]]/Table1[[#This Row],[backers_count]],0)</f>
        <v>63.03458333333333</v>
      </c>
      <c r="R2285" s="19">
        <f>(((J2285/60)/60)/24)+DATE(1970,1,1)</f>
        <v>40978.125046296293</v>
      </c>
      <c r="S2285" s="19">
        <f>(((I2285/60)/60)/24)+DATE(1970,1,1)</f>
        <v>41038.083379629628</v>
      </c>
    </row>
    <row r="2286" spans="1:19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1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8281</v>
      </c>
      <c r="O2286" t="s">
        <v>8282</v>
      </c>
      <c r="P2286" s="12">
        <f>ROUND(Table1[[#This Row],[pledged]]/Table1[[#This Row],[goal]],2)</f>
        <v>1.06</v>
      </c>
      <c r="Q2286" s="14">
        <f>IFERROR(Table1[[#This Row],[pledged]]/Table1[[#This Row],[backers_count]],0)</f>
        <v>108.02152542372882</v>
      </c>
      <c r="R2286" s="19">
        <f>(((J2286/60)/60)/24)+DATE(1970,1,1)</f>
        <v>40585.796817129631</v>
      </c>
      <c r="S2286" s="19">
        <f>(((I2286/60)/60)/24)+DATE(1970,1,1)</f>
        <v>40614.166666666664</v>
      </c>
    </row>
    <row r="2287" spans="1:19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1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8281</v>
      </c>
      <c r="O2287" t="s">
        <v>8282</v>
      </c>
      <c r="P2287" s="12">
        <f>ROUND(Table1[[#This Row],[pledged]]/Table1[[#This Row],[goal]],2)</f>
        <v>1.21</v>
      </c>
      <c r="Q2287" s="14">
        <f>IFERROR(Table1[[#This Row],[pledged]]/Table1[[#This Row],[backers_count]],0)</f>
        <v>46.088607594936711</v>
      </c>
      <c r="R2287" s="19">
        <f>(((J2287/60)/60)/24)+DATE(1970,1,1)</f>
        <v>41059.185682870368</v>
      </c>
      <c r="S2287" s="19">
        <f>(((I2287/60)/60)/24)+DATE(1970,1,1)</f>
        <v>41089.185682870368</v>
      </c>
    </row>
    <row r="2288" spans="1:19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1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8281</v>
      </c>
      <c r="O2288" t="s">
        <v>8282</v>
      </c>
      <c r="P2288" s="12">
        <f>ROUND(Table1[[#This Row],[pledged]]/Table1[[#This Row],[goal]],2)</f>
        <v>1</v>
      </c>
      <c r="Q2288" s="14">
        <f>IFERROR(Table1[[#This Row],[pledged]]/Table1[[#This Row],[backers_count]],0)</f>
        <v>107.21428571428571</v>
      </c>
      <c r="R2288" s="19">
        <f>(((J2288/60)/60)/24)+DATE(1970,1,1)</f>
        <v>41494.963587962964</v>
      </c>
      <c r="S2288" s="19">
        <f>(((I2288/60)/60)/24)+DATE(1970,1,1)</f>
        <v>41523.165972222225</v>
      </c>
    </row>
    <row r="2289" spans="1:19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1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8281</v>
      </c>
      <c r="O2289" t="s">
        <v>8282</v>
      </c>
      <c r="P2289" s="12">
        <f>ROUND(Table1[[#This Row],[pledged]]/Table1[[#This Row],[goal]],2)</f>
        <v>1.2</v>
      </c>
      <c r="Q2289" s="14">
        <f>IFERROR(Table1[[#This Row],[pledged]]/Table1[[#This Row],[backers_count]],0)</f>
        <v>50.9338679245283</v>
      </c>
      <c r="R2289" s="19">
        <f>(((J2289/60)/60)/24)+DATE(1970,1,1)</f>
        <v>41792.667361111111</v>
      </c>
      <c r="S2289" s="19">
        <f>(((I2289/60)/60)/24)+DATE(1970,1,1)</f>
        <v>41813.667361111111</v>
      </c>
    </row>
    <row r="2290" spans="1:19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1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8281</v>
      </c>
      <c r="O2290" t="s">
        <v>8282</v>
      </c>
      <c r="P2290" s="12">
        <f>ROUND(Table1[[#This Row],[pledged]]/Table1[[#This Row],[goal]],2)</f>
        <v>1</v>
      </c>
      <c r="Q2290" s="14">
        <f>IFERROR(Table1[[#This Row],[pledged]]/Table1[[#This Row],[backers_count]],0)</f>
        <v>40.04</v>
      </c>
      <c r="R2290" s="19">
        <f>(((J2290/60)/60)/24)+DATE(1970,1,1)</f>
        <v>41067.827418981484</v>
      </c>
      <c r="S2290" s="19">
        <f>(((I2290/60)/60)/24)+DATE(1970,1,1)</f>
        <v>41086.75</v>
      </c>
    </row>
    <row r="2291" spans="1:19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1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8281</v>
      </c>
      <c r="O2291" t="s">
        <v>8282</v>
      </c>
      <c r="P2291" s="12">
        <f>ROUND(Table1[[#This Row],[pledged]]/Table1[[#This Row],[goal]],2)</f>
        <v>1.07</v>
      </c>
      <c r="Q2291" s="14">
        <f>IFERROR(Table1[[#This Row],[pledged]]/Table1[[#This Row],[backers_count]],0)</f>
        <v>64.44</v>
      </c>
      <c r="R2291" s="19">
        <f>(((J2291/60)/60)/24)+DATE(1970,1,1)</f>
        <v>41571.998379629629</v>
      </c>
      <c r="S2291" s="19">
        <f>(((I2291/60)/60)/24)+DATE(1970,1,1)</f>
        <v>41614.973611111112</v>
      </c>
    </row>
    <row r="2292" spans="1:19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1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8281</v>
      </c>
      <c r="O2292" t="s">
        <v>8282</v>
      </c>
      <c r="P2292" s="12">
        <f>ROUND(Table1[[#This Row],[pledged]]/Table1[[#This Row],[goal]],2)</f>
        <v>1.04</v>
      </c>
      <c r="Q2292" s="14">
        <f>IFERROR(Table1[[#This Row],[pledged]]/Table1[[#This Row],[backers_count]],0)</f>
        <v>53.827586206896555</v>
      </c>
      <c r="R2292" s="19">
        <f>(((J2292/60)/60)/24)+DATE(1970,1,1)</f>
        <v>40070.253819444442</v>
      </c>
      <c r="S2292" s="19">
        <f>(((I2292/60)/60)/24)+DATE(1970,1,1)</f>
        <v>40148.708333333336</v>
      </c>
    </row>
    <row r="2293" spans="1:19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1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8281</v>
      </c>
      <c r="O2293" t="s">
        <v>8282</v>
      </c>
      <c r="P2293" s="12">
        <f>ROUND(Table1[[#This Row],[pledged]]/Table1[[#This Row],[goal]],2)</f>
        <v>1.73</v>
      </c>
      <c r="Q2293" s="14">
        <f>IFERROR(Table1[[#This Row],[pledged]]/Table1[[#This Row],[backers_count]],0)</f>
        <v>100.46511627906976</v>
      </c>
      <c r="R2293" s="19">
        <f>(((J2293/60)/60)/24)+DATE(1970,1,1)</f>
        <v>40987.977060185185</v>
      </c>
      <c r="S2293" s="19">
        <f>(((I2293/60)/60)/24)+DATE(1970,1,1)</f>
        <v>41022.166666666664</v>
      </c>
    </row>
    <row r="2294" spans="1:19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1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8281</v>
      </c>
      <c r="O2294" t="s">
        <v>8282</v>
      </c>
      <c r="P2294" s="12">
        <f>ROUND(Table1[[#This Row],[pledged]]/Table1[[#This Row],[goal]],2)</f>
        <v>1.07</v>
      </c>
      <c r="Q2294" s="14">
        <f>IFERROR(Table1[[#This Row],[pledged]]/Table1[[#This Row],[backers_count]],0)</f>
        <v>46.630652173913049</v>
      </c>
      <c r="R2294" s="19">
        <f>(((J2294/60)/60)/24)+DATE(1970,1,1)</f>
        <v>40987.697638888887</v>
      </c>
      <c r="S2294" s="19">
        <f>(((I2294/60)/60)/24)+DATE(1970,1,1)</f>
        <v>41017.697638888887</v>
      </c>
    </row>
    <row r="2295" spans="1:19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1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8281</v>
      </c>
      <c r="O2295" t="s">
        <v>8282</v>
      </c>
      <c r="P2295" s="12">
        <f>ROUND(Table1[[#This Row],[pledged]]/Table1[[#This Row],[goal]],2)</f>
        <v>1.08</v>
      </c>
      <c r="Q2295" s="14">
        <f>IFERROR(Table1[[#This Row],[pledged]]/Table1[[#This Row],[backers_count]],0)</f>
        <v>34.074074074074076</v>
      </c>
      <c r="R2295" s="19">
        <f>(((J2295/60)/60)/24)+DATE(1970,1,1)</f>
        <v>41151.708321759259</v>
      </c>
      <c r="S2295" s="19">
        <f>(((I2295/60)/60)/24)+DATE(1970,1,1)</f>
        <v>41177.165972222225</v>
      </c>
    </row>
    <row r="2296" spans="1:19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1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8281</v>
      </c>
      <c r="O2296" t="s">
        <v>8282</v>
      </c>
      <c r="P2296" s="12">
        <f>ROUND(Table1[[#This Row],[pledged]]/Table1[[#This Row],[goal]],2)</f>
        <v>1.46</v>
      </c>
      <c r="Q2296" s="14">
        <f>IFERROR(Table1[[#This Row],[pledged]]/Table1[[#This Row],[backers_count]],0)</f>
        <v>65.214642857142863</v>
      </c>
      <c r="R2296" s="19">
        <f>(((J2296/60)/60)/24)+DATE(1970,1,1)</f>
        <v>41264.72314814815</v>
      </c>
      <c r="S2296" s="19">
        <f>(((I2296/60)/60)/24)+DATE(1970,1,1)</f>
        <v>41294.72314814815</v>
      </c>
    </row>
    <row r="2297" spans="1:19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1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8281</v>
      </c>
      <c r="O2297" t="s">
        <v>8282</v>
      </c>
      <c r="P2297" s="12">
        <f>ROUND(Table1[[#This Row],[pledged]]/Table1[[#This Row],[goal]],2)</f>
        <v>1.25</v>
      </c>
      <c r="Q2297" s="14">
        <f>IFERROR(Table1[[#This Row],[pledged]]/Table1[[#This Row],[backers_count]],0)</f>
        <v>44.205882352941174</v>
      </c>
      <c r="R2297" s="19">
        <f>(((J2297/60)/60)/24)+DATE(1970,1,1)</f>
        <v>41270.954351851848</v>
      </c>
      <c r="S2297" s="19">
        <f>(((I2297/60)/60)/24)+DATE(1970,1,1)</f>
        <v>41300.954351851848</v>
      </c>
    </row>
    <row r="2298" spans="1:19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1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8281</v>
      </c>
      <c r="O2298" t="s">
        <v>8282</v>
      </c>
      <c r="P2298" s="12">
        <f>ROUND(Table1[[#This Row],[pledged]]/Table1[[#This Row],[goal]],2)</f>
        <v>1.49</v>
      </c>
      <c r="Q2298" s="14">
        <f>IFERROR(Table1[[#This Row],[pledged]]/Table1[[#This Row],[backers_count]],0)</f>
        <v>71.965517241379317</v>
      </c>
      <c r="R2298" s="19">
        <f>(((J2298/60)/60)/24)+DATE(1970,1,1)</f>
        <v>40927.731782407405</v>
      </c>
      <c r="S2298" s="19">
        <f>(((I2298/60)/60)/24)+DATE(1970,1,1)</f>
        <v>40962.731782407405</v>
      </c>
    </row>
    <row r="2299" spans="1:19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1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8281</v>
      </c>
      <c r="O2299" t="s">
        <v>8282</v>
      </c>
      <c r="P2299" s="12">
        <f>ROUND(Table1[[#This Row],[pledged]]/Table1[[#This Row],[goal]],2)</f>
        <v>1.01</v>
      </c>
      <c r="Q2299" s="14">
        <f>IFERROR(Table1[[#This Row],[pledged]]/Table1[[#This Row],[backers_count]],0)</f>
        <v>52.94736842105263</v>
      </c>
      <c r="R2299" s="19">
        <f>(((J2299/60)/60)/24)+DATE(1970,1,1)</f>
        <v>40948.042233796295</v>
      </c>
      <c r="S2299" s="19">
        <f>(((I2299/60)/60)/24)+DATE(1970,1,1)</f>
        <v>40982.165972222225</v>
      </c>
    </row>
    <row r="2300" spans="1:19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1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8281</v>
      </c>
      <c r="O2300" t="s">
        <v>8282</v>
      </c>
      <c r="P2300" s="12">
        <f>ROUND(Table1[[#This Row],[pledged]]/Table1[[#This Row],[goal]],2)</f>
        <v>1.05</v>
      </c>
      <c r="Q2300" s="14">
        <f>IFERROR(Table1[[#This Row],[pledged]]/Table1[[#This Row],[backers_count]],0)</f>
        <v>109.45138888888889</v>
      </c>
      <c r="R2300" s="19">
        <f>(((J2300/60)/60)/24)+DATE(1970,1,1)</f>
        <v>41694.84065972222</v>
      </c>
      <c r="S2300" s="19">
        <f>(((I2300/60)/60)/24)+DATE(1970,1,1)</f>
        <v>41724.798993055556</v>
      </c>
    </row>
    <row r="2301" spans="1:19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1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8281</v>
      </c>
      <c r="O2301" t="s">
        <v>8282</v>
      </c>
      <c r="P2301" s="12">
        <f>ROUND(Table1[[#This Row],[pledged]]/Table1[[#This Row],[goal]],2)</f>
        <v>3.5</v>
      </c>
      <c r="Q2301" s="14">
        <f>IFERROR(Table1[[#This Row],[pledged]]/Table1[[#This Row],[backers_count]],0)</f>
        <v>75.035714285714292</v>
      </c>
      <c r="R2301" s="19">
        <f>(((J2301/60)/60)/24)+DATE(1970,1,1)</f>
        <v>40565.032511574071</v>
      </c>
      <c r="S2301" s="19">
        <f>(((I2301/60)/60)/24)+DATE(1970,1,1)</f>
        <v>40580.032511574071</v>
      </c>
    </row>
    <row r="2302" spans="1:19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1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8281</v>
      </c>
      <c r="O2302" t="s">
        <v>8282</v>
      </c>
      <c r="P2302" s="12">
        <f>ROUND(Table1[[#This Row],[pledged]]/Table1[[#This Row],[goal]],2)</f>
        <v>1.01</v>
      </c>
      <c r="Q2302" s="14">
        <f>IFERROR(Table1[[#This Row],[pledged]]/Table1[[#This Row],[backers_count]],0)</f>
        <v>115.71428571428571</v>
      </c>
      <c r="R2302" s="19">
        <f>(((J2302/60)/60)/24)+DATE(1970,1,1)</f>
        <v>41074.727037037039</v>
      </c>
      <c r="S2302" s="19">
        <f>(((I2302/60)/60)/24)+DATE(1970,1,1)</f>
        <v>41088.727037037039</v>
      </c>
    </row>
    <row r="2303" spans="1:19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1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8281</v>
      </c>
      <c r="O2303" t="s">
        <v>8285</v>
      </c>
      <c r="P2303" s="12">
        <f>ROUND(Table1[[#This Row],[pledged]]/Table1[[#This Row],[goal]],2)</f>
        <v>1.34</v>
      </c>
      <c r="Q2303" s="14">
        <f>IFERROR(Table1[[#This Row],[pledged]]/Table1[[#This Row],[backers_count]],0)</f>
        <v>31.659810426540286</v>
      </c>
      <c r="R2303" s="19">
        <f>(((J2303/60)/60)/24)+DATE(1970,1,1)</f>
        <v>41416.146944444445</v>
      </c>
      <c r="S2303" s="19">
        <f>(((I2303/60)/60)/24)+DATE(1970,1,1)</f>
        <v>41446.146944444445</v>
      </c>
    </row>
    <row r="2304" spans="1:19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1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8281</v>
      </c>
      <c r="O2304" t="s">
        <v>8285</v>
      </c>
      <c r="P2304" s="12">
        <f>ROUND(Table1[[#This Row],[pledged]]/Table1[[#This Row],[goal]],2)</f>
        <v>1.71</v>
      </c>
      <c r="Q2304" s="14">
        <f>IFERROR(Table1[[#This Row],[pledged]]/Table1[[#This Row],[backers_count]],0)</f>
        <v>46.176470588235297</v>
      </c>
      <c r="R2304" s="19">
        <f>(((J2304/60)/60)/24)+DATE(1970,1,1)</f>
        <v>41605.868449074071</v>
      </c>
      <c r="S2304" s="19">
        <f>(((I2304/60)/60)/24)+DATE(1970,1,1)</f>
        <v>41639.291666666664</v>
      </c>
    </row>
    <row r="2305" spans="1:19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1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8281</v>
      </c>
      <c r="O2305" t="s">
        <v>8285</v>
      </c>
      <c r="P2305" s="12">
        <f>ROUND(Table1[[#This Row],[pledged]]/Table1[[#This Row],[goal]],2)</f>
        <v>1.0900000000000001</v>
      </c>
      <c r="Q2305" s="14">
        <f>IFERROR(Table1[[#This Row],[pledged]]/Table1[[#This Row],[backers_count]],0)</f>
        <v>68.481650485436887</v>
      </c>
      <c r="R2305" s="19">
        <f>(((J2305/60)/60)/24)+DATE(1970,1,1)</f>
        <v>40850.111064814817</v>
      </c>
      <c r="S2305" s="19">
        <f>(((I2305/60)/60)/24)+DATE(1970,1,1)</f>
        <v>40890.152731481481</v>
      </c>
    </row>
    <row r="2306" spans="1:19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1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8281</v>
      </c>
      <c r="O2306" t="s">
        <v>8285</v>
      </c>
      <c r="P2306" s="12">
        <f>ROUND(Table1[[#This Row],[pledged]]/Table1[[#This Row],[goal]],2)</f>
        <v>1.01</v>
      </c>
      <c r="Q2306" s="14">
        <f>IFERROR(Table1[[#This Row],[pledged]]/Table1[[#This Row],[backers_count]],0)</f>
        <v>53.469203539823013</v>
      </c>
      <c r="R2306" s="19">
        <f>(((J2306/60)/60)/24)+DATE(1970,1,1)</f>
        <v>40502.815868055557</v>
      </c>
      <c r="S2306" s="19">
        <f>(((I2306/60)/60)/24)+DATE(1970,1,1)</f>
        <v>40544.207638888889</v>
      </c>
    </row>
    <row r="2307" spans="1:19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1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8281</v>
      </c>
      <c r="O2307" t="s">
        <v>8285</v>
      </c>
      <c r="P2307" s="12">
        <f>ROUND(Table1[[#This Row],[pledged]]/Table1[[#This Row],[goal]],2)</f>
        <v>1.01</v>
      </c>
      <c r="Q2307" s="14">
        <f>IFERROR(Table1[[#This Row],[pledged]]/Table1[[#This Row],[backers_count]],0)</f>
        <v>109.10778443113773</v>
      </c>
      <c r="R2307" s="19">
        <f>(((J2307/60)/60)/24)+DATE(1970,1,1)</f>
        <v>41834.695277777777</v>
      </c>
      <c r="S2307" s="19">
        <f>(((I2307/60)/60)/24)+DATE(1970,1,1)</f>
        <v>41859.75</v>
      </c>
    </row>
    <row r="2308" spans="1:19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1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8281</v>
      </c>
      <c r="O2308" t="s">
        <v>8285</v>
      </c>
      <c r="P2308" s="12">
        <f>ROUND(Table1[[#This Row],[pledged]]/Table1[[#This Row],[goal]],2)</f>
        <v>1.07</v>
      </c>
      <c r="Q2308" s="14">
        <f>IFERROR(Table1[[#This Row],[pledged]]/Table1[[#This Row],[backers_count]],0)</f>
        <v>51.185616438356163</v>
      </c>
      <c r="R2308" s="19">
        <f>(((J2308/60)/60)/24)+DATE(1970,1,1)</f>
        <v>40948.16815972222</v>
      </c>
      <c r="S2308" s="19">
        <f>(((I2308/60)/60)/24)+DATE(1970,1,1)</f>
        <v>40978.16815972222</v>
      </c>
    </row>
    <row r="2309" spans="1:19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1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8281</v>
      </c>
      <c r="O2309" t="s">
        <v>8285</v>
      </c>
      <c r="P2309" s="12">
        <f>ROUND(Table1[[#This Row],[pledged]]/Table1[[#This Row],[goal]],2)</f>
        <v>1.07</v>
      </c>
      <c r="Q2309" s="14">
        <f>IFERROR(Table1[[#This Row],[pledged]]/Table1[[#This Row],[backers_count]],0)</f>
        <v>27.936800000000002</v>
      </c>
      <c r="R2309" s="19">
        <f>(((J2309/60)/60)/24)+DATE(1970,1,1)</f>
        <v>41004.802465277775</v>
      </c>
      <c r="S2309" s="19">
        <f>(((I2309/60)/60)/24)+DATE(1970,1,1)</f>
        <v>41034.802407407406</v>
      </c>
    </row>
    <row r="2310" spans="1:19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1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8281</v>
      </c>
      <c r="O2310" t="s">
        <v>8285</v>
      </c>
      <c r="P2310" s="12">
        <f>ROUND(Table1[[#This Row],[pledged]]/Table1[[#This Row],[goal]],2)</f>
        <v>1.01</v>
      </c>
      <c r="Q2310" s="14">
        <f>IFERROR(Table1[[#This Row],[pledged]]/Table1[[#This Row],[backers_count]],0)</f>
        <v>82.496921824104234</v>
      </c>
      <c r="R2310" s="19">
        <f>(((J2310/60)/60)/24)+DATE(1970,1,1)</f>
        <v>41851.962916666671</v>
      </c>
      <c r="S2310" s="19">
        <f>(((I2310/60)/60)/24)+DATE(1970,1,1)</f>
        <v>41880.041666666664</v>
      </c>
    </row>
    <row r="2311" spans="1:19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1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8281</v>
      </c>
      <c r="O2311" t="s">
        <v>8285</v>
      </c>
      <c r="P2311" s="12">
        <f>ROUND(Table1[[#This Row],[pledged]]/Table1[[#This Row],[goal]],2)</f>
        <v>1.07</v>
      </c>
      <c r="Q2311" s="14">
        <f>IFERROR(Table1[[#This Row],[pledged]]/Table1[[#This Row],[backers_count]],0)</f>
        <v>59.817476635514019</v>
      </c>
      <c r="R2311" s="19">
        <f>(((J2311/60)/60)/24)+DATE(1970,1,1)</f>
        <v>41307.987696759257</v>
      </c>
      <c r="S2311" s="19">
        <f>(((I2311/60)/60)/24)+DATE(1970,1,1)</f>
        <v>41342.987696759257</v>
      </c>
    </row>
    <row r="2312" spans="1:19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1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8281</v>
      </c>
      <c r="O2312" t="s">
        <v>8285</v>
      </c>
      <c r="P2312" s="12">
        <f>ROUND(Table1[[#This Row],[pledged]]/Table1[[#This Row],[goal]],2)</f>
        <v>4.29</v>
      </c>
      <c r="Q2312" s="14">
        <f>IFERROR(Table1[[#This Row],[pledged]]/Table1[[#This Row],[backers_count]],0)</f>
        <v>64.816470588235291</v>
      </c>
      <c r="R2312" s="19">
        <f>(((J2312/60)/60)/24)+DATE(1970,1,1)</f>
        <v>41324.79415509259</v>
      </c>
      <c r="S2312" s="19">
        <f>(((I2312/60)/60)/24)+DATE(1970,1,1)</f>
        <v>41354.752488425926</v>
      </c>
    </row>
    <row r="2313" spans="1:19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1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8281</v>
      </c>
      <c r="O2313" t="s">
        <v>8285</v>
      </c>
      <c r="P2313" s="12">
        <f>ROUND(Table1[[#This Row],[pledged]]/Table1[[#This Row],[goal]],2)</f>
        <v>1.04</v>
      </c>
      <c r="Q2313" s="14">
        <f>IFERROR(Table1[[#This Row],[pledged]]/Table1[[#This Row],[backers_count]],0)</f>
        <v>90.09615384615384</v>
      </c>
      <c r="R2313" s="19">
        <f>(((J2313/60)/60)/24)+DATE(1970,1,1)</f>
        <v>41736.004502314812</v>
      </c>
      <c r="S2313" s="19">
        <f>(((I2313/60)/60)/24)+DATE(1970,1,1)</f>
        <v>41766.004502314812</v>
      </c>
    </row>
    <row r="2314" spans="1:19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8281</v>
      </c>
      <c r="O2314" t="s">
        <v>8285</v>
      </c>
      <c r="P2314" s="12">
        <f>ROUND(Table1[[#This Row],[pledged]]/Table1[[#This Row],[goal]],2)</f>
        <v>1.08</v>
      </c>
      <c r="Q2314" s="14">
        <f>IFERROR(Table1[[#This Row],[pledged]]/Table1[[#This Row],[backers_count]],0)</f>
        <v>40.962025316455694</v>
      </c>
      <c r="R2314" s="19">
        <f>(((J2314/60)/60)/24)+DATE(1970,1,1)</f>
        <v>41716.632847222223</v>
      </c>
      <c r="S2314" s="19">
        <f>(((I2314/60)/60)/24)+DATE(1970,1,1)</f>
        <v>41747.958333333336</v>
      </c>
    </row>
    <row r="2315" spans="1:19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1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8281</v>
      </c>
      <c r="O2315" t="s">
        <v>8285</v>
      </c>
      <c r="P2315" s="12">
        <f>ROUND(Table1[[#This Row],[pledged]]/Table1[[#This Row],[goal]],2)</f>
        <v>1.76</v>
      </c>
      <c r="Q2315" s="14">
        <f>IFERROR(Table1[[#This Row],[pledged]]/Table1[[#This Row],[backers_count]],0)</f>
        <v>56.000127388535034</v>
      </c>
      <c r="R2315" s="19">
        <f>(((J2315/60)/60)/24)+DATE(1970,1,1)</f>
        <v>41002.958634259259</v>
      </c>
      <c r="S2315" s="19">
        <f>(((I2315/60)/60)/24)+DATE(1970,1,1)</f>
        <v>41032.958634259259</v>
      </c>
    </row>
    <row r="2316" spans="1:19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1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8281</v>
      </c>
      <c r="O2316" t="s">
        <v>8285</v>
      </c>
      <c r="P2316" s="12">
        <f>ROUND(Table1[[#This Row],[pledged]]/Table1[[#This Row],[goal]],2)</f>
        <v>1.57</v>
      </c>
      <c r="Q2316" s="14">
        <f>IFERROR(Table1[[#This Row],[pledged]]/Table1[[#This Row],[backers_count]],0)</f>
        <v>37.672800000000002</v>
      </c>
      <c r="R2316" s="19">
        <f>(((J2316/60)/60)/24)+DATE(1970,1,1)</f>
        <v>41037.551585648151</v>
      </c>
      <c r="S2316" s="19">
        <f>(((I2316/60)/60)/24)+DATE(1970,1,1)</f>
        <v>41067.551585648151</v>
      </c>
    </row>
    <row r="2317" spans="1:19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1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8281</v>
      </c>
      <c r="O2317" t="s">
        <v>8285</v>
      </c>
      <c r="P2317" s="12">
        <f>ROUND(Table1[[#This Row],[pledged]]/Table1[[#This Row],[goal]],2)</f>
        <v>1.03</v>
      </c>
      <c r="Q2317" s="14">
        <f>IFERROR(Table1[[#This Row],[pledged]]/Table1[[#This Row],[backers_count]],0)</f>
        <v>40.078125</v>
      </c>
      <c r="R2317" s="19">
        <f>(((J2317/60)/60)/24)+DATE(1970,1,1)</f>
        <v>41004.72619212963</v>
      </c>
      <c r="S2317" s="19">
        <f>(((I2317/60)/60)/24)+DATE(1970,1,1)</f>
        <v>41034.72619212963</v>
      </c>
    </row>
    <row r="2318" spans="1:19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1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8281</v>
      </c>
      <c r="O2318" t="s">
        <v>8285</v>
      </c>
      <c r="P2318" s="12">
        <f>ROUND(Table1[[#This Row],[pledged]]/Table1[[#This Row],[goal]],2)</f>
        <v>1.04</v>
      </c>
      <c r="Q2318" s="14">
        <f>IFERROR(Table1[[#This Row],[pledged]]/Table1[[#This Row],[backers_count]],0)</f>
        <v>78.031999999999996</v>
      </c>
      <c r="R2318" s="19">
        <f>(((J2318/60)/60)/24)+DATE(1970,1,1)</f>
        <v>40079.725115740745</v>
      </c>
      <c r="S2318" s="19">
        <f>(((I2318/60)/60)/24)+DATE(1970,1,1)</f>
        <v>40156.76666666667</v>
      </c>
    </row>
    <row r="2319" spans="1:19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1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8281</v>
      </c>
      <c r="O2319" t="s">
        <v>8285</v>
      </c>
      <c r="P2319" s="12">
        <f>ROUND(Table1[[#This Row],[pledged]]/Table1[[#This Row],[goal]],2)</f>
        <v>1.04</v>
      </c>
      <c r="Q2319" s="14">
        <f>IFERROR(Table1[[#This Row],[pledged]]/Table1[[#This Row],[backers_count]],0)</f>
        <v>18.90909090909091</v>
      </c>
      <c r="R2319" s="19">
        <f>(((J2319/60)/60)/24)+DATE(1970,1,1)</f>
        <v>40192.542233796295</v>
      </c>
      <c r="S2319" s="19">
        <f>(((I2319/60)/60)/24)+DATE(1970,1,1)</f>
        <v>40224.208333333336</v>
      </c>
    </row>
    <row r="2320" spans="1:19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1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8281</v>
      </c>
      <c r="O2320" t="s">
        <v>8285</v>
      </c>
      <c r="P2320" s="12">
        <f>ROUND(Table1[[#This Row],[pledged]]/Table1[[#This Row],[goal]],2)</f>
        <v>1.21</v>
      </c>
      <c r="Q2320" s="14">
        <f>IFERROR(Table1[[#This Row],[pledged]]/Table1[[#This Row],[backers_count]],0)</f>
        <v>37.134969325153371</v>
      </c>
      <c r="R2320" s="19">
        <f>(((J2320/60)/60)/24)+DATE(1970,1,1)</f>
        <v>40050.643680555557</v>
      </c>
      <c r="S2320" s="19">
        <f>(((I2320/60)/60)/24)+DATE(1970,1,1)</f>
        <v>40082.165972222225</v>
      </c>
    </row>
    <row r="2321" spans="1:19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1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8281</v>
      </c>
      <c r="O2321" t="s">
        <v>8285</v>
      </c>
      <c r="P2321" s="12">
        <f>ROUND(Table1[[#This Row],[pledged]]/Table1[[#This Row],[goal]],2)</f>
        <v>1.08</v>
      </c>
      <c r="Q2321" s="14">
        <f>IFERROR(Table1[[#This Row],[pledged]]/Table1[[#This Row],[backers_count]],0)</f>
        <v>41.961038961038959</v>
      </c>
      <c r="R2321" s="19">
        <f>(((J2321/60)/60)/24)+DATE(1970,1,1)</f>
        <v>41593.082002314812</v>
      </c>
      <c r="S2321" s="19">
        <f>(((I2321/60)/60)/24)+DATE(1970,1,1)</f>
        <v>41623.082002314812</v>
      </c>
    </row>
    <row r="2322" spans="1:19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1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8281</v>
      </c>
      <c r="O2322" t="s">
        <v>8285</v>
      </c>
      <c r="P2322" s="12">
        <f>ROUND(Table1[[#This Row],[pledged]]/Table1[[#This Row],[goal]],2)</f>
        <v>1.0900000000000001</v>
      </c>
      <c r="Q2322" s="14">
        <f>IFERROR(Table1[[#This Row],[pledged]]/Table1[[#This Row],[backers_count]],0)</f>
        <v>61.044943820224717</v>
      </c>
      <c r="R2322" s="19">
        <f>(((J2322/60)/60)/24)+DATE(1970,1,1)</f>
        <v>41696.817129629628</v>
      </c>
      <c r="S2322" s="19">
        <f>(((I2322/60)/60)/24)+DATE(1970,1,1)</f>
        <v>41731.775462962964</v>
      </c>
    </row>
    <row r="2323" spans="1:19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1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8292</v>
      </c>
      <c r="O2323" t="s">
        <v>8308</v>
      </c>
      <c r="P2323" s="12">
        <f>ROUND(Table1[[#This Row],[pledged]]/Table1[[#This Row],[goal]],2)</f>
        <v>0.39</v>
      </c>
      <c r="Q2323" s="14">
        <f>IFERROR(Table1[[#This Row],[pledged]]/Table1[[#This Row],[backers_count]],0)</f>
        <v>64.53125</v>
      </c>
      <c r="R2323" s="19">
        <f>(((J2323/60)/60)/24)+DATE(1970,1,1)</f>
        <v>42799.260428240741</v>
      </c>
      <c r="S2323" s="19">
        <f>(((I2323/60)/60)/24)+DATE(1970,1,1)</f>
        <v>42829.21876157407</v>
      </c>
    </row>
    <row r="2324" spans="1:19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1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8292</v>
      </c>
      <c r="O2324" t="s">
        <v>8308</v>
      </c>
      <c r="P2324" s="12">
        <f>ROUND(Table1[[#This Row],[pledged]]/Table1[[#This Row],[goal]],2)</f>
        <v>0.03</v>
      </c>
      <c r="Q2324" s="14">
        <f>IFERROR(Table1[[#This Row],[pledged]]/Table1[[#This Row],[backers_count]],0)</f>
        <v>21.25</v>
      </c>
      <c r="R2324" s="19">
        <f>(((J2324/60)/60)/24)+DATE(1970,1,1)</f>
        <v>42804.895474537043</v>
      </c>
      <c r="S2324" s="19">
        <f>(((I2324/60)/60)/24)+DATE(1970,1,1)</f>
        <v>42834.853807870371</v>
      </c>
    </row>
    <row r="2325" spans="1:19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1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8292</v>
      </c>
      <c r="O2325" t="s">
        <v>8308</v>
      </c>
      <c r="P2325" s="12">
        <f>ROUND(Table1[[#This Row],[pledged]]/Table1[[#This Row],[goal]],2)</f>
        <v>0.48</v>
      </c>
      <c r="Q2325" s="14">
        <f>IFERROR(Table1[[#This Row],[pledged]]/Table1[[#This Row],[backers_count]],0)</f>
        <v>30</v>
      </c>
      <c r="R2325" s="19">
        <f>(((J2325/60)/60)/24)+DATE(1970,1,1)</f>
        <v>42807.755173611105</v>
      </c>
      <c r="S2325" s="19">
        <f>(((I2325/60)/60)/24)+DATE(1970,1,1)</f>
        <v>42814.755173611105</v>
      </c>
    </row>
    <row r="2326" spans="1:19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1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8292</v>
      </c>
      <c r="O2326" t="s">
        <v>8308</v>
      </c>
      <c r="P2326" s="12">
        <f>ROUND(Table1[[#This Row],[pledged]]/Table1[[#This Row],[goal]],2)</f>
        <v>0.21</v>
      </c>
      <c r="Q2326" s="14">
        <f>IFERROR(Table1[[#This Row],[pledged]]/Table1[[#This Row],[backers_count]],0)</f>
        <v>25.491803278688526</v>
      </c>
      <c r="R2326" s="19">
        <f>(((J2326/60)/60)/24)+DATE(1970,1,1)</f>
        <v>42790.885243055556</v>
      </c>
      <c r="S2326" s="19">
        <f>(((I2326/60)/60)/24)+DATE(1970,1,1)</f>
        <v>42820.843576388885</v>
      </c>
    </row>
    <row r="2327" spans="1:19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1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8292</v>
      </c>
      <c r="O2327" t="s">
        <v>8308</v>
      </c>
      <c r="P2327" s="12">
        <f>ROUND(Table1[[#This Row],[pledged]]/Table1[[#This Row],[goal]],2)</f>
        <v>0.08</v>
      </c>
      <c r="Q2327" s="14">
        <f>IFERROR(Table1[[#This Row],[pledged]]/Table1[[#This Row],[backers_count]],0)</f>
        <v>11.428571428571429</v>
      </c>
      <c r="R2327" s="19">
        <f>(((J2327/60)/60)/24)+DATE(1970,1,1)</f>
        <v>42794.022349537037</v>
      </c>
      <c r="S2327" s="19">
        <f>(((I2327/60)/60)/24)+DATE(1970,1,1)</f>
        <v>42823.980682870373</v>
      </c>
    </row>
    <row r="2328" spans="1:19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1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8292</v>
      </c>
      <c r="O2328" t="s">
        <v>8308</v>
      </c>
      <c r="P2328" s="12">
        <f>ROUND(Table1[[#This Row],[pledged]]/Table1[[#This Row],[goal]],2)</f>
        <v>0.01</v>
      </c>
      <c r="Q2328" s="14">
        <f>IFERROR(Table1[[#This Row],[pledged]]/Table1[[#This Row],[backers_count]],0)</f>
        <v>108</v>
      </c>
      <c r="R2328" s="19">
        <f>(((J2328/60)/60)/24)+DATE(1970,1,1)</f>
        <v>42804.034120370372</v>
      </c>
      <c r="S2328" s="19">
        <f>(((I2328/60)/60)/24)+DATE(1970,1,1)</f>
        <v>42855.708333333328</v>
      </c>
    </row>
    <row r="2329" spans="1:19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1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8292</v>
      </c>
      <c r="O2329" t="s">
        <v>8308</v>
      </c>
      <c r="P2329" s="12">
        <f>ROUND(Table1[[#This Row],[pledged]]/Table1[[#This Row],[goal]],2)</f>
        <v>5.26</v>
      </c>
      <c r="Q2329" s="14">
        <f>IFERROR(Table1[[#This Row],[pledged]]/Table1[[#This Row],[backers_count]],0)</f>
        <v>54.883162444113267</v>
      </c>
      <c r="R2329" s="19">
        <f>(((J2329/60)/60)/24)+DATE(1970,1,1)</f>
        <v>41842.917129629634</v>
      </c>
      <c r="S2329" s="19">
        <f>(((I2329/60)/60)/24)+DATE(1970,1,1)</f>
        <v>41877.917129629634</v>
      </c>
    </row>
    <row r="2330" spans="1:19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1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8292</v>
      </c>
      <c r="O2330" t="s">
        <v>8308</v>
      </c>
      <c r="P2330" s="12">
        <f>ROUND(Table1[[#This Row],[pledged]]/Table1[[#This Row],[goal]],2)</f>
        <v>2.54</v>
      </c>
      <c r="Q2330" s="14">
        <f>IFERROR(Table1[[#This Row],[pledged]]/Table1[[#This Row],[backers_count]],0)</f>
        <v>47.383612662942269</v>
      </c>
      <c r="R2330" s="19">
        <f>(((J2330/60)/60)/24)+DATE(1970,1,1)</f>
        <v>42139.781678240746</v>
      </c>
      <c r="S2330" s="19">
        <f>(((I2330/60)/60)/24)+DATE(1970,1,1)</f>
        <v>42169.781678240746</v>
      </c>
    </row>
    <row r="2331" spans="1:19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1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8292</v>
      </c>
      <c r="O2331" t="s">
        <v>8308</v>
      </c>
      <c r="P2331" s="12">
        <f>ROUND(Table1[[#This Row],[pledged]]/Table1[[#This Row],[goal]],2)</f>
        <v>1.06</v>
      </c>
      <c r="Q2331" s="14">
        <f>IFERROR(Table1[[#This Row],[pledged]]/Table1[[#This Row],[backers_count]],0)</f>
        <v>211.84</v>
      </c>
      <c r="R2331" s="19">
        <f>(((J2331/60)/60)/24)+DATE(1970,1,1)</f>
        <v>41807.624374999999</v>
      </c>
      <c r="S2331" s="19">
        <f>(((I2331/60)/60)/24)+DATE(1970,1,1)</f>
        <v>41837.624374999999</v>
      </c>
    </row>
    <row r="2332" spans="1:19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1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8292</v>
      </c>
      <c r="O2332" t="s">
        <v>8308</v>
      </c>
      <c r="P2332" s="12">
        <f>ROUND(Table1[[#This Row],[pledged]]/Table1[[#This Row],[goal]],2)</f>
        <v>1.02</v>
      </c>
      <c r="Q2332" s="14">
        <f>IFERROR(Table1[[#This Row],[pledged]]/Table1[[#This Row],[backers_count]],0)</f>
        <v>219.92638036809817</v>
      </c>
      <c r="R2332" s="19">
        <f>(((J2332/60)/60)/24)+DATE(1970,1,1)</f>
        <v>42332.89980324074</v>
      </c>
      <c r="S2332" s="19">
        <f>(((I2332/60)/60)/24)+DATE(1970,1,1)</f>
        <v>42363</v>
      </c>
    </row>
    <row r="2333" spans="1:19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1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8292</v>
      </c>
      <c r="O2333" t="s">
        <v>8308</v>
      </c>
      <c r="P2333" s="12">
        <f>ROUND(Table1[[#This Row],[pledged]]/Table1[[#This Row],[goal]],2)</f>
        <v>1.44</v>
      </c>
      <c r="Q2333" s="14">
        <f>IFERROR(Table1[[#This Row],[pledged]]/Table1[[#This Row],[backers_count]],0)</f>
        <v>40.795406360424032</v>
      </c>
      <c r="R2333" s="19">
        <f>(((J2333/60)/60)/24)+DATE(1970,1,1)</f>
        <v>41839.005671296298</v>
      </c>
      <c r="S2333" s="19">
        <f>(((I2333/60)/60)/24)+DATE(1970,1,1)</f>
        <v>41869.005671296298</v>
      </c>
    </row>
    <row r="2334" spans="1:19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1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8292</v>
      </c>
      <c r="O2334" t="s">
        <v>8308</v>
      </c>
      <c r="P2334" s="12">
        <f>ROUND(Table1[[#This Row],[pledged]]/Table1[[#This Row],[goal]],2)</f>
        <v>1.06</v>
      </c>
      <c r="Q2334" s="14">
        <f>IFERROR(Table1[[#This Row],[pledged]]/Table1[[#This Row],[backers_count]],0)</f>
        <v>75.502840909090907</v>
      </c>
      <c r="R2334" s="19">
        <f>(((J2334/60)/60)/24)+DATE(1970,1,1)</f>
        <v>42011.628136574072</v>
      </c>
      <c r="S2334" s="19">
        <f>(((I2334/60)/60)/24)+DATE(1970,1,1)</f>
        <v>42041.628136574072</v>
      </c>
    </row>
    <row r="2335" spans="1:19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1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8292</v>
      </c>
      <c r="O2335" t="s">
        <v>8308</v>
      </c>
      <c r="P2335" s="12">
        <f>ROUND(Table1[[#This Row],[pledged]]/Table1[[#This Row],[goal]],2)</f>
        <v>2.12</v>
      </c>
      <c r="Q2335" s="14">
        <f>IFERROR(Table1[[#This Row],[pledged]]/Table1[[#This Row],[backers_count]],0)</f>
        <v>13.542553191489361</v>
      </c>
      <c r="R2335" s="19">
        <f>(((J2335/60)/60)/24)+DATE(1970,1,1)</f>
        <v>41767.650347222225</v>
      </c>
      <c r="S2335" s="19">
        <f>(((I2335/60)/60)/24)+DATE(1970,1,1)</f>
        <v>41788.743055555555</v>
      </c>
    </row>
    <row r="2336" spans="1:19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1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8292</v>
      </c>
      <c r="O2336" t="s">
        <v>8308</v>
      </c>
      <c r="P2336" s="12">
        <f>ROUND(Table1[[#This Row],[pledged]]/Table1[[#This Row],[goal]],2)</f>
        <v>1.02</v>
      </c>
      <c r="Q2336" s="14">
        <f>IFERROR(Table1[[#This Row],[pledged]]/Table1[[#This Row],[backers_count]],0)</f>
        <v>60.865671641791046</v>
      </c>
      <c r="R2336" s="19">
        <f>(((J2336/60)/60)/24)+DATE(1970,1,1)</f>
        <v>41918.670115740737</v>
      </c>
      <c r="S2336" s="19">
        <f>(((I2336/60)/60)/24)+DATE(1970,1,1)</f>
        <v>41948.731944444444</v>
      </c>
    </row>
    <row r="2337" spans="1:19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1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8292</v>
      </c>
      <c r="O2337" t="s">
        <v>8308</v>
      </c>
      <c r="P2337" s="12">
        <f>ROUND(Table1[[#This Row],[pledged]]/Table1[[#This Row],[goal]],2)</f>
        <v>1.02</v>
      </c>
      <c r="Q2337" s="14">
        <f>IFERROR(Table1[[#This Row],[pledged]]/Table1[[#This Row],[backers_count]],0)</f>
        <v>115.69230769230769</v>
      </c>
      <c r="R2337" s="19">
        <f>(((J2337/60)/60)/24)+DATE(1970,1,1)</f>
        <v>41771.572256944448</v>
      </c>
      <c r="S2337" s="19">
        <f>(((I2337/60)/60)/24)+DATE(1970,1,1)</f>
        <v>41801.572256944448</v>
      </c>
    </row>
    <row r="2338" spans="1:19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1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8292</v>
      </c>
      <c r="O2338" t="s">
        <v>8308</v>
      </c>
      <c r="P2338" s="12">
        <f>ROUND(Table1[[#This Row],[pledged]]/Table1[[#This Row],[goal]],2)</f>
        <v>5.21</v>
      </c>
      <c r="Q2338" s="14">
        <f>IFERROR(Table1[[#This Row],[pledged]]/Table1[[#This Row],[backers_count]],0)</f>
        <v>48.104623556581984</v>
      </c>
      <c r="R2338" s="19">
        <f>(((J2338/60)/60)/24)+DATE(1970,1,1)</f>
        <v>41666.924710648149</v>
      </c>
      <c r="S2338" s="19">
        <f>(((I2338/60)/60)/24)+DATE(1970,1,1)</f>
        <v>41706.924710648149</v>
      </c>
    </row>
    <row r="2339" spans="1:19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1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8292</v>
      </c>
      <c r="O2339" t="s">
        <v>8308</v>
      </c>
      <c r="P2339" s="12">
        <f>ROUND(Table1[[#This Row],[pledged]]/Table1[[#This Row],[goal]],2)</f>
        <v>1.1100000000000001</v>
      </c>
      <c r="Q2339" s="14">
        <f>IFERROR(Table1[[#This Row],[pledged]]/Table1[[#This Row],[backers_count]],0)</f>
        <v>74.184357541899445</v>
      </c>
      <c r="R2339" s="19">
        <f>(((J2339/60)/60)/24)+DATE(1970,1,1)</f>
        <v>41786.640543981484</v>
      </c>
      <c r="S2339" s="19">
        <f>(((I2339/60)/60)/24)+DATE(1970,1,1)</f>
        <v>41816.640543981484</v>
      </c>
    </row>
    <row r="2340" spans="1:19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1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8292</v>
      </c>
      <c r="O2340" t="s">
        <v>8308</v>
      </c>
      <c r="P2340" s="12">
        <f>ROUND(Table1[[#This Row],[pledged]]/Table1[[#This Row],[goal]],2)</f>
        <v>1.01</v>
      </c>
      <c r="Q2340" s="14">
        <f>IFERROR(Table1[[#This Row],[pledged]]/Table1[[#This Row],[backers_count]],0)</f>
        <v>123.34552845528455</v>
      </c>
      <c r="R2340" s="19">
        <f>(((J2340/60)/60)/24)+DATE(1970,1,1)</f>
        <v>41789.896805555552</v>
      </c>
      <c r="S2340" s="19">
        <f>(((I2340/60)/60)/24)+DATE(1970,1,1)</f>
        <v>41819.896805555552</v>
      </c>
    </row>
    <row r="2341" spans="1:19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1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8292</v>
      </c>
      <c r="O2341" t="s">
        <v>8308</v>
      </c>
      <c r="P2341" s="12">
        <f>ROUND(Table1[[#This Row],[pledged]]/Table1[[#This Row],[goal]],2)</f>
        <v>2.94</v>
      </c>
      <c r="Q2341" s="14">
        <f>IFERROR(Table1[[#This Row],[pledged]]/Table1[[#This Row],[backers_count]],0)</f>
        <v>66.623188405797094</v>
      </c>
      <c r="R2341" s="19">
        <f>(((J2341/60)/60)/24)+DATE(1970,1,1)</f>
        <v>42692.79987268518</v>
      </c>
      <c r="S2341" s="19">
        <f>(((I2341/60)/60)/24)+DATE(1970,1,1)</f>
        <v>42723.332638888889</v>
      </c>
    </row>
    <row r="2342" spans="1:19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1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8292</v>
      </c>
      <c r="O2342" t="s">
        <v>8308</v>
      </c>
      <c r="P2342" s="12">
        <f>ROUND(Table1[[#This Row],[pledged]]/Table1[[#This Row],[goal]],2)</f>
        <v>1.06</v>
      </c>
      <c r="Q2342" s="14">
        <f>IFERROR(Table1[[#This Row],[pledged]]/Table1[[#This Row],[backers_count]],0)</f>
        <v>104.99007444168734</v>
      </c>
      <c r="R2342" s="19">
        <f>(((J2342/60)/60)/24)+DATE(1970,1,1)</f>
        <v>42643.642800925925</v>
      </c>
      <c r="S2342" s="19">
        <f>(((I2342/60)/60)/24)+DATE(1970,1,1)</f>
        <v>42673.642800925925</v>
      </c>
    </row>
    <row r="2343" spans="1:19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1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8275</v>
      </c>
      <c r="O2343" t="s">
        <v>8276</v>
      </c>
      <c r="P2343" s="12">
        <f>ROUND(Table1[[#This Row],[pledged]]/Table1[[#This Row],[goal]],2)</f>
        <v>0</v>
      </c>
      <c r="Q2343" s="14">
        <f>IFERROR(Table1[[#This Row],[pledged]]/Table1[[#This Row],[backers_count]],0)</f>
        <v>0</v>
      </c>
      <c r="R2343" s="19">
        <f>(((J2343/60)/60)/24)+DATE(1970,1,1)</f>
        <v>42167.813703703709</v>
      </c>
      <c r="S2343" s="19">
        <f>(((I2343/60)/60)/24)+DATE(1970,1,1)</f>
        <v>42197.813703703709</v>
      </c>
    </row>
    <row r="2344" spans="1:19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1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8275</v>
      </c>
      <c r="O2344" t="s">
        <v>8276</v>
      </c>
      <c r="P2344" s="12">
        <f>ROUND(Table1[[#This Row],[pledged]]/Table1[[#This Row],[goal]],2)</f>
        <v>0</v>
      </c>
      <c r="Q2344" s="14">
        <f>IFERROR(Table1[[#This Row],[pledged]]/Table1[[#This Row],[backers_count]],0)</f>
        <v>0</v>
      </c>
      <c r="R2344" s="19">
        <f>(((J2344/60)/60)/24)+DATE(1970,1,1)</f>
        <v>41897.702199074076</v>
      </c>
      <c r="S2344" s="19">
        <f>(((I2344/60)/60)/24)+DATE(1970,1,1)</f>
        <v>41918.208333333336</v>
      </c>
    </row>
    <row r="2345" spans="1:19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1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8275</v>
      </c>
      <c r="O2345" t="s">
        <v>8276</v>
      </c>
      <c r="P2345" s="12">
        <f>ROUND(Table1[[#This Row],[pledged]]/Table1[[#This Row],[goal]],2)</f>
        <v>0.03</v>
      </c>
      <c r="Q2345" s="14">
        <f>IFERROR(Table1[[#This Row],[pledged]]/Table1[[#This Row],[backers_count]],0)</f>
        <v>300</v>
      </c>
      <c r="R2345" s="19">
        <f>(((J2345/60)/60)/24)+DATE(1970,1,1)</f>
        <v>42327.825289351851</v>
      </c>
      <c r="S2345" s="19">
        <f>(((I2345/60)/60)/24)+DATE(1970,1,1)</f>
        <v>42377.82430555555</v>
      </c>
    </row>
    <row r="2346" spans="1:19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1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8275</v>
      </c>
      <c r="O2346" t="s">
        <v>8276</v>
      </c>
      <c r="P2346" s="12">
        <f>ROUND(Table1[[#This Row],[pledged]]/Table1[[#This Row],[goal]],2)</f>
        <v>0</v>
      </c>
      <c r="Q2346" s="14">
        <f>IFERROR(Table1[[#This Row],[pledged]]/Table1[[#This Row],[backers_count]],0)</f>
        <v>1</v>
      </c>
      <c r="R2346" s="19">
        <f>(((J2346/60)/60)/24)+DATE(1970,1,1)</f>
        <v>42515.727650462963</v>
      </c>
      <c r="S2346" s="19">
        <f>(((I2346/60)/60)/24)+DATE(1970,1,1)</f>
        <v>42545.727650462963</v>
      </c>
    </row>
    <row r="2347" spans="1:19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1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8275</v>
      </c>
      <c r="O2347" t="s">
        <v>8276</v>
      </c>
      <c r="P2347" s="12">
        <f>ROUND(Table1[[#This Row],[pledged]]/Table1[[#This Row],[goal]],2)</f>
        <v>0</v>
      </c>
      <c r="Q2347" s="14">
        <f>IFERROR(Table1[[#This Row],[pledged]]/Table1[[#This Row],[backers_count]],0)</f>
        <v>0</v>
      </c>
      <c r="R2347" s="19">
        <f>(((J2347/60)/60)/24)+DATE(1970,1,1)</f>
        <v>42060.001805555556</v>
      </c>
      <c r="S2347" s="19">
        <f>(((I2347/60)/60)/24)+DATE(1970,1,1)</f>
        <v>42094.985416666663</v>
      </c>
    </row>
    <row r="2348" spans="1:19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1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8275</v>
      </c>
      <c r="O2348" t="s">
        <v>8276</v>
      </c>
      <c r="P2348" s="12">
        <f>ROUND(Table1[[#This Row],[pledged]]/Table1[[#This Row],[goal]],2)</f>
        <v>0</v>
      </c>
      <c r="Q2348" s="14">
        <f>IFERROR(Table1[[#This Row],[pledged]]/Table1[[#This Row],[backers_count]],0)</f>
        <v>13</v>
      </c>
      <c r="R2348" s="19">
        <f>(((J2348/60)/60)/24)+DATE(1970,1,1)</f>
        <v>42615.79896990741</v>
      </c>
      <c r="S2348" s="19">
        <f>(((I2348/60)/60)/24)+DATE(1970,1,1)</f>
        <v>42660.79896990741</v>
      </c>
    </row>
    <row r="2349" spans="1:19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1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8275</v>
      </c>
      <c r="O2349" t="s">
        <v>8276</v>
      </c>
      <c r="P2349" s="12">
        <f>ROUND(Table1[[#This Row],[pledged]]/Table1[[#This Row],[goal]],2)</f>
        <v>0.02</v>
      </c>
      <c r="Q2349" s="14">
        <f>IFERROR(Table1[[#This Row],[pledged]]/Table1[[#This Row],[backers_count]],0)</f>
        <v>15</v>
      </c>
      <c r="R2349" s="19">
        <f>(((J2349/60)/60)/24)+DATE(1970,1,1)</f>
        <v>42577.607361111113</v>
      </c>
      <c r="S2349" s="19">
        <f>(((I2349/60)/60)/24)+DATE(1970,1,1)</f>
        <v>42607.607361111113</v>
      </c>
    </row>
    <row r="2350" spans="1:19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1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8275</v>
      </c>
      <c r="O2350" t="s">
        <v>8276</v>
      </c>
      <c r="P2350" s="12">
        <f>ROUND(Table1[[#This Row],[pledged]]/Table1[[#This Row],[goal]],2)</f>
        <v>0</v>
      </c>
      <c r="Q2350" s="14">
        <f>IFERROR(Table1[[#This Row],[pledged]]/Table1[[#This Row],[backers_count]],0)</f>
        <v>54</v>
      </c>
      <c r="R2350" s="19">
        <f>(((J2350/60)/60)/24)+DATE(1970,1,1)</f>
        <v>42360.932152777779</v>
      </c>
      <c r="S2350" s="19">
        <f>(((I2350/60)/60)/24)+DATE(1970,1,1)</f>
        <v>42420.932152777779</v>
      </c>
    </row>
    <row r="2351" spans="1:19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1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8275</v>
      </c>
      <c r="O2351" t="s">
        <v>8276</v>
      </c>
      <c r="P2351" s="12">
        <f>ROUND(Table1[[#This Row],[pledged]]/Table1[[#This Row],[goal]],2)</f>
        <v>0</v>
      </c>
      <c r="Q2351" s="14">
        <f>IFERROR(Table1[[#This Row],[pledged]]/Table1[[#This Row],[backers_count]],0)</f>
        <v>0</v>
      </c>
      <c r="R2351" s="19">
        <f>(((J2351/60)/60)/24)+DATE(1970,1,1)</f>
        <v>42198.775787037041</v>
      </c>
      <c r="S2351" s="19">
        <f>(((I2351/60)/60)/24)+DATE(1970,1,1)</f>
        <v>42227.775787037041</v>
      </c>
    </row>
    <row r="2352" spans="1:19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1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8275</v>
      </c>
      <c r="O2352" t="s">
        <v>8276</v>
      </c>
      <c r="P2352" s="12">
        <f>ROUND(Table1[[#This Row],[pledged]]/Table1[[#This Row],[goal]],2)</f>
        <v>0</v>
      </c>
      <c r="Q2352" s="14">
        <f>IFERROR(Table1[[#This Row],[pledged]]/Table1[[#This Row],[backers_count]],0)</f>
        <v>0</v>
      </c>
      <c r="R2352" s="19">
        <f>(((J2352/60)/60)/24)+DATE(1970,1,1)</f>
        <v>42708.842245370368</v>
      </c>
      <c r="S2352" s="19">
        <f>(((I2352/60)/60)/24)+DATE(1970,1,1)</f>
        <v>42738.842245370368</v>
      </c>
    </row>
    <row r="2353" spans="1:19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1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8275</v>
      </c>
      <c r="O2353" t="s">
        <v>8276</v>
      </c>
      <c r="P2353" s="12">
        <f>ROUND(Table1[[#This Row],[pledged]]/Table1[[#This Row],[goal]],2)</f>
        <v>0.01</v>
      </c>
      <c r="Q2353" s="14">
        <f>IFERROR(Table1[[#This Row],[pledged]]/Table1[[#This Row],[backers_count]],0)</f>
        <v>15.428571428571429</v>
      </c>
      <c r="R2353" s="19">
        <f>(((J2353/60)/60)/24)+DATE(1970,1,1)</f>
        <v>42094.101145833338</v>
      </c>
      <c r="S2353" s="19">
        <f>(((I2353/60)/60)/24)+DATE(1970,1,1)</f>
        <v>42124.101145833338</v>
      </c>
    </row>
    <row r="2354" spans="1:19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1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8275</v>
      </c>
      <c r="O2354" t="s">
        <v>8276</v>
      </c>
      <c r="P2354" s="12">
        <f>ROUND(Table1[[#This Row],[pledged]]/Table1[[#This Row],[goal]],2)</f>
        <v>0</v>
      </c>
      <c r="Q2354" s="14">
        <f>IFERROR(Table1[[#This Row],[pledged]]/Table1[[#This Row],[backers_count]],0)</f>
        <v>0</v>
      </c>
      <c r="R2354" s="19">
        <f>(((J2354/60)/60)/24)+DATE(1970,1,1)</f>
        <v>42101.633703703701</v>
      </c>
      <c r="S2354" s="19">
        <f>(((I2354/60)/60)/24)+DATE(1970,1,1)</f>
        <v>42161.633703703701</v>
      </c>
    </row>
    <row r="2355" spans="1:19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1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8275</v>
      </c>
      <c r="O2355" t="s">
        <v>8276</v>
      </c>
      <c r="P2355" s="12">
        <f>ROUND(Table1[[#This Row],[pledged]]/Table1[[#This Row],[goal]],2)</f>
        <v>0</v>
      </c>
      <c r="Q2355" s="14">
        <f>IFERROR(Table1[[#This Row],[pledged]]/Table1[[#This Row],[backers_count]],0)</f>
        <v>0</v>
      </c>
      <c r="R2355" s="19">
        <f>(((J2355/60)/60)/24)+DATE(1970,1,1)</f>
        <v>42103.676180555558</v>
      </c>
      <c r="S2355" s="19">
        <f>(((I2355/60)/60)/24)+DATE(1970,1,1)</f>
        <v>42115.676180555558</v>
      </c>
    </row>
    <row r="2356" spans="1:19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1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8275</v>
      </c>
      <c r="O2356" t="s">
        <v>8276</v>
      </c>
      <c r="P2356" s="12">
        <f>ROUND(Table1[[#This Row],[pledged]]/Table1[[#This Row],[goal]],2)</f>
        <v>0</v>
      </c>
      <c r="Q2356" s="14">
        <f>IFERROR(Table1[[#This Row],[pledged]]/Table1[[#This Row],[backers_count]],0)</f>
        <v>25</v>
      </c>
      <c r="R2356" s="19">
        <f>(((J2356/60)/60)/24)+DATE(1970,1,1)</f>
        <v>41954.722916666666</v>
      </c>
      <c r="S2356" s="19">
        <f>(((I2356/60)/60)/24)+DATE(1970,1,1)</f>
        <v>42014.722916666666</v>
      </c>
    </row>
    <row r="2357" spans="1:19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1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8275</v>
      </c>
      <c r="O2357" t="s">
        <v>8276</v>
      </c>
      <c r="P2357" s="12">
        <f>ROUND(Table1[[#This Row],[pledged]]/Table1[[#This Row],[goal]],2)</f>
        <v>0.01</v>
      </c>
      <c r="Q2357" s="14">
        <f>IFERROR(Table1[[#This Row],[pledged]]/Table1[[#This Row],[backers_count]],0)</f>
        <v>27.5</v>
      </c>
      <c r="R2357" s="19">
        <f>(((J2357/60)/60)/24)+DATE(1970,1,1)</f>
        <v>42096.918240740735</v>
      </c>
      <c r="S2357" s="19">
        <f>(((I2357/60)/60)/24)+DATE(1970,1,1)</f>
        <v>42126.918240740735</v>
      </c>
    </row>
    <row r="2358" spans="1:19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1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8275</v>
      </c>
      <c r="O2358" t="s">
        <v>8276</v>
      </c>
      <c r="P2358" s="12">
        <f>ROUND(Table1[[#This Row],[pledged]]/Table1[[#This Row],[goal]],2)</f>
        <v>0</v>
      </c>
      <c r="Q2358" s="14">
        <f>IFERROR(Table1[[#This Row],[pledged]]/Table1[[#This Row],[backers_count]],0)</f>
        <v>0</v>
      </c>
      <c r="R2358" s="19">
        <f>(((J2358/60)/60)/24)+DATE(1970,1,1)</f>
        <v>42130.78361111111</v>
      </c>
      <c r="S2358" s="19">
        <f>(((I2358/60)/60)/24)+DATE(1970,1,1)</f>
        <v>42160.78361111111</v>
      </c>
    </row>
    <row r="2359" spans="1:19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1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8275</v>
      </c>
      <c r="O2359" t="s">
        <v>8276</v>
      </c>
      <c r="P2359" s="12">
        <f>ROUND(Table1[[#This Row],[pledged]]/Table1[[#This Row],[goal]],2)</f>
        <v>0</v>
      </c>
      <c r="Q2359" s="14">
        <f>IFERROR(Table1[[#This Row],[pledged]]/Table1[[#This Row],[backers_count]],0)</f>
        <v>0</v>
      </c>
      <c r="R2359" s="19">
        <f>(((J2359/60)/60)/24)+DATE(1970,1,1)</f>
        <v>42264.620115740734</v>
      </c>
      <c r="S2359" s="19">
        <f>(((I2359/60)/60)/24)+DATE(1970,1,1)</f>
        <v>42294.620115740734</v>
      </c>
    </row>
    <row r="2360" spans="1:19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1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8275</v>
      </c>
      <c r="O2360" t="s">
        <v>8276</v>
      </c>
      <c r="P2360" s="12">
        <f>ROUND(Table1[[#This Row],[pledged]]/Table1[[#This Row],[goal]],2)</f>
        <v>0</v>
      </c>
      <c r="Q2360" s="14">
        <f>IFERROR(Table1[[#This Row],[pledged]]/Table1[[#This Row],[backers_count]],0)</f>
        <v>0</v>
      </c>
      <c r="R2360" s="19">
        <f>(((J2360/60)/60)/24)+DATE(1970,1,1)</f>
        <v>41978.930972222224</v>
      </c>
      <c r="S2360" s="19">
        <f>(((I2360/60)/60)/24)+DATE(1970,1,1)</f>
        <v>42035.027083333334</v>
      </c>
    </row>
    <row r="2361" spans="1:19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1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8275</v>
      </c>
      <c r="O2361" t="s">
        <v>8276</v>
      </c>
      <c r="P2361" s="12">
        <f>ROUND(Table1[[#This Row],[pledged]]/Table1[[#This Row],[goal]],2)</f>
        <v>0.15</v>
      </c>
      <c r="Q2361" s="14">
        <f>IFERROR(Table1[[#This Row],[pledged]]/Table1[[#This Row],[backers_count]],0)</f>
        <v>367</v>
      </c>
      <c r="R2361" s="19">
        <f>(((J2361/60)/60)/24)+DATE(1970,1,1)</f>
        <v>42159.649583333332</v>
      </c>
      <c r="S2361" s="19">
        <f>(((I2361/60)/60)/24)+DATE(1970,1,1)</f>
        <v>42219.649583333332</v>
      </c>
    </row>
    <row r="2362" spans="1:19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1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8275</v>
      </c>
      <c r="O2362" t="s">
        <v>8276</v>
      </c>
      <c r="P2362" s="12">
        <f>ROUND(Table1[[#This Row],[pledged]]/Table1[[#This Row],[goal]],2)</f>
        <v>0</v>
      </c>
      <c r="Q2362" s="14">
        <f>IFERROR(Table1[[#This Row],[pledged]]/Table1[[#This Row],[backers_count]],0)</f>
        <v>2</v>
      </c>
      <c r="R2362" s="19">
        <f>(((J2362/60)/60)/24)+DATE(1970,1,1)</f>
        <v>42377.70694444445</v>
      </c>
      <c r="S2362" s="19">
        <f>(((I2362/60)/60)/24)+DATE(1970,1,1)</f>
        <v>42407.70694444445</v>
      </c>
    </row>
    <row r="2363" spans="1:19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1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8275</v>
      </c>
      <c r="O2363" t="s">
        <v>8276</v>
      </c>
      <c r="P2363" s="12">
        <f>ROUND(Table1[[#This Row],[pledged]]/Table1[[#This Row],[goal]],2)</f>
        <v>0</v>
      </c>
      <c r="Q2363" s="14">
        <f>IFERROR(Table1[[#This Row],[pledged]]/Table1[[#This Row],[backers_count]],0)</f>
        <v>0</v>
      </c>
      <c r="R2363" s="19">
        <f>(((J2363/60)/60)/24)+DATE(1970,1,1)</f>
        <v>42466.858888888892</v>
      </c>
      <c r="S2363" s="19">
        <f>(((I2363/60)/60)/24)+DATE(1970,1,1)</f>
        <v>42490.916666666672</v>
      </c>
    </row>
    <row r="2364" spans="1:19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1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8275</v>
      </c>
      <c r="O2364" t="s">
        <v>8276</v>
      </c>
      <c r="P2364" s="12">
        <f>ROUND(Table1[[#This Row],[pledged]]/Table1[[#This Row],[goal]],2)</f>
        <v>0.28999999999999998</v>
      </c>
      <c r="Q2364" s="14">
        <f>IFERROR(Table1[[#This Row],[pledged]]/Table1[[#This Row],[backers_count]],0)</f>
        <v>60</v>
      </c>
      <c r="R2364" s="19">
        <f>(((J2364/60)/60)/24)+DATE(1970,1,1)</f>
        <v>41954.688310185185</v>
      </c>
      <c r="S2364" s="19">
        <f>(((I2364/60)/60)/24)+DATE(1970,1,1)</f>
        <v>41984.688310185185</v>
      </c>
    </row>
    <row r="2365" spans="1:19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1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8275</v>
      </c>
      <c r="O2365" t="s">
        <v>8276</v>
      </c>
      <c r="P2365" s="12">
        <f>ROUND(Table1[[#This Row],[pledged]]/Table1[[#This Row],[goal]],2)</f>
        <v>0</v>
      </c>
      <c r="Q2365" s="14">
        <f>IFERROR(Table1[[#This Row],[pledged]]/Table1[[#This Row],[backers_count]],0)</f>
        <v>0</v>
      </c>
      <c r="R2365" s="19">
        <f>(((J2365/60)/60)/24)+DATE(1970,1,1)</f>
        <v>42322.011574074073</v>
      </c>
      <c r="S2365" s="19">
        <f>(((I2365/60)/60)/24)+DATE(1970,1,1)</f>
        <v>42367.011574074073</v>
      </c>
    </row>
    <row r="2366" spans="1:19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1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8275</v>
      </c>
      <c r="O2366" t="s">
        <v>8276</v>
      </c>
      <c r="P2366" s="12">
        <f>ROUND(Table1[[#This Row],[pledged]]/Table1[[#This Row],[goal]],2)</f>
        <v>0</v>
      </c>
      <c r="Q2366" s="14">
        <f>IFERROR(Table1[[#This Row],[pledged]]/Table1[[#This Row],[backers_count]],0)</f>
        <v>0</v>
      </c>
      <c r="R2366" s="19">
        <f>(((J2366/60)/60)/24)+DATE(1970,1,1)</f>
        <v>42248.934675925921</v>
      </c>
      <c r="S2366" s="19">
        <f>(((I2366/60)/60)/24)+DATE(1970,1,1)</f>
        <v>42303.934675925921</v>
      </c>
    </row>
    <row r="2367" spans="1:19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1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8275</v>
      </c>
      <c r="O2367" t="s">
        <v>8276</v>
      </c>
      <c r="P2367" s="12">
        <f>ROUND(Table1[[#This Row],[pledged]]/Table1[[#This Row],[goal]],2)</f>
        <v>0</v>
      </c>
      <c r="Q2367" s="14">
        <f>IFERROR(Table1[[#This Row],[pledged]]/Table1[[#This Row],[backers_count]],0)</f>
        <v>0</v>
      </c>
      <c r="R2367" s="19">
        <f>(((J2367/60)/60)/24)+DATE(1970,1,1)</f>
        <v>42346.736400462964</v>
      </c>
      <c r="S2367" s="19">
        <f>(((I2367/60)/60)/24)+DATE(1970,1,1)</f>
        <v>42386.958333333328</v>
      </c>
    </row>
    <row r="2368" spans="1:19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1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8275</v>
      </c>
      <c r="O2368" t="s">
        <v>8276</v>
      </c>
      <c r="P2368" s="12">
        <f>ROUND(Table1[[#This Row],[pledged]]/Table1[[#This Row],[goal]],2)</f>
        <v>0.11</v>
      </c>
      <c r="Q2368" s="14">
        <f>IFERROR(Table1[[#This Row],[pledged]]/Table1[[#This Row],[backers_count]],0)</f>
        <v>97.407407407407405</v>
      </c>
      <c r="R2368" s="19">
        <f>(((J2368/60)/60)/24)+DATE(1970,1,1)</f>
        <v>42268.531631944439</v>
      </c>
      <c r="S2368" s="19">
        <f>(((I2368/60)/60)/24)+DATE(1970,1,1)</f>
        <v>42298.531631944439</v>
      </c>
    </row>
    <row r="2369" spans="1:19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1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8275</v>
      </c>
      <c r="O2369" t="s">
        <v>8276</v>
      </c>
      <c r="P2369" s="12">
        <f>ROUND(Table1[[#This Row],[pledged]]/Table1[[#This Row],[goal]],2)</f>
        <v>0.01</v>
      </c>
      <c r="Q2369" s="14">
        <f>IFERROR(Table1[[#This Row],[pledged]]/Table1[[#This Row],[backers_count]],0)</f>
        <v>47.857142857142854</v>
      </c>
      <c r="R2369" s="19">
        <f>(((J2369/60)/60)/24)+DATE(1970,1,1)</f>
        <v>42425.970092592594</v>
      </c>
      <c r="S2369" s="19">
        <f>(((I2369/60)/60)/24)+DATE(1970,1,1)</f>
        <v>42485.928425925929</v>
      </c>
    </row>
    <row r="2370" spans="1:19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1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8275</v>
      </c>
      <c r="O2370" t="s">
        <v>8276</v>
      </c>
      <c r="P2370" s="12">
        <f>ROUND(Table1[[#This Row],[pledged]]/Table1[[#This Row],[goal]],2)</f>
        <v>0</v>
      </c>
      <c r="Q2370" s="14">
        <f>IFERROR(Table1[[#This Row],[pledged]]/Table1[[#This Row],[backers_count]],0)</f>
        <v>50</v>
      </c>
      <c r="R2370" s="19">
        <f>(((J2370/60)/60)/24)+DATE(1970,1,1)</f>
        <v>42063.721817129626</v>
      </c>
      <c r="S2370" s="19">
        <f>(((I2370/60)/60)/24)+DATE(1970,1,1)</f>
        <v>42108.680150462969</v>
      </c>
    </row>
    <row r="2371" spans="1:19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1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8275</v>
      </c>
      <c r="O2371" t="s">
        <v>8276</v>
      </c>
      <c r="P2371" s="12">
        <f>ROUND(Table1[[#This Row],[pledged]]/Table1[[#This Row],[goal]],2)</f>
        <v>0</v>
      </c>
      <c r="Q2371" s="14">
        <f>IFERROR(Table1[[#This Row],[pledged]]/Table1[[#This Row],[backers_count]],0)</f>
        <v>0</v>
      </c>
      <c r="R2371" s="19">
        <f>(((J2371/60)/60)/24)+DATE(1970,1,1)</f>
        <v>42380.812627314815</v>
      </c>
      <c r="S2371" s="19">
        <f>(((I2371/60)/60)/24)+DATE(1970,1,1)</f>
        <v>42410.812627314815</v>
      </c>
    </row>
    <row r="2372" spans="1:19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1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8275</v>
      </c>
      <c r="O2372" t="s">
        <v>8276</v>
      </c>
      <c r="P2372" s="12">
        <f>ROUND(Table1[[#This Row],[pledged]]/Table1[[#This Row],[goal]],2)</f>
        <v>0</v>
      </c>
      <c r="Q2372" s="14">
        <f>IFERROR(Table1[[#This Row],[pledged]]/Table1[[#This Row],[backers_count]],0)</f>
        <v>20.5</v>
      </c>
      <c r="R2372" s="19">
        <f>(((J2372/60)/60)/24)+DATE(1970,1,1)</f>
        <v>41961.18913194444</v>
      </c>
      <c r="S2372" s="19">
        <f>(((I2372/60)/60)/24)+DATE(1970,1,1)</f>
        <v>41991.18913194444</v>
      </c>
    </row>
    <row r="2373" spans="1:19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1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8275</v>
      </c>
      <c r="O2373" t="s">
        <v>8276</v>
      </c>
      <c r="P2373" s="12">
        <f>ROUND(Table1[[#This Row],[pledged]]/Table1[[#This Row],[goal]],2)</f>
        <v>0</v>
      </c>
      <c r="Q2373" s="14">
        <f>IFERROR(Table1[[#This Row],[pledged]]/Table1[[#This Row],[backers_count]],0)</f>
        <v>0</v>
      </c>
      <c r="R2373" s="19">
        <f>(((J2373/60)/60)/24)+DATE(1970,1,1)</f>
        <v>42150.777731481481</v>
      </c>
      <c r="S2373" s="19">
        <f>(((I2373/60)/60)/24)+DATE(1970,1,1)</f>
        <v>42180.777731481481</v>
      </c>
    </row>
    <row r="2374" spans="1:19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1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8275</v>
      </c>
      <c r="O2374" t="s">
        <v>8276</v>
      </c>
      <c r="P2374" s="12">
        <f>ROUND(Table1[[#This Row],[pledged]]/Table1[[#This Row],[goal]],2)</f>
        <v>0.03</v>
      </c>
      <c r="Q2374" s="14">
        <f>IFERROR(Table1[[#This Row],[pledged]]/Table1[[#This Row],[backers_count]],0)</f>
        <v>30</v>
      </c>
      <c r="R2374" s="19">
        <f>(((J2374/60)/60)/24)+DATE(1970,1,1)</f>
        <v>42088.069108796291</v>
      </c>
      <c r="S2374" s="19">
        <f>(((I2374/60)/60)/24)+DATE(1970,1,1)</f>
        <v>42118.069108796291</v>
      </c>
    </row>
    <row r="2375" spans="1:19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1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8275</v>
      </c>
      <c r="O2375" t="s">
        <v>8276</v>
      </c>
      <c r="P2375" s="12">
        <f>ROUND(Table1[[#This Row],[pledged]]/Table1[[#This Row],[goal]],2)</f>
        <v>0</v>
      </c>
      <c r="Q2375" s="14">
        <f>IFERROR(Table1[[#This Row],[pledged]]/Table1[[#This Row],[backers_count]],0)</f>
        <v>50</v>
      </c>
      <c r="R2375" s="19">
        <f>(((J2375/60)/60)/24)+DATE(1970,1,1)</f>
        <v>42215.662314814821</v>
      </c>
      <c r="S2375" s="19">
        <f>(((I2375/60)/60)/24)+DATE(1970,1,1)</f>
        <v>42245.662314814821</v>
      </c>
    </row>
    <row r="2376" spans="1:19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1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8275</v>
      </c>
      <c r="O2376" t="s">
        <v>8276</v>
      </c>
      <c r="P2376" s="12">
        <f>ROUND(Table1[[#This Row],[pledged]]/Table1[[#This Row],[goal]],2)</f>
        <v>0</v>
      </c>
      <c r="Q2376" s="14">
        <f>IFERROR(Table1[[#This Row],[pledged]]/Table1[[#This Row],[backers_count]],0)</f>
        <v>10</v>
      </c>
      <c r="R2376" s="19">
        <f>(((J2376/60)/60)/24)+DATE(1970,1,1)</f>
        <v>42017.843287037031</v>
      </c>
      <c r="S2376" s="19">
        <f>(((I2376/60)/60)/24)+DATE(1970,1,1)</f>
        <v>42047.843287037031</v>
      </c>
    </row>
    <row r="2377" spans="1:19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1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8275</v>
      </c>
      <c r="O2377" t="s">
        <v>8276</v>
      </c>
      <c r="P2377" s="12">
        <f>ROUND(Table1[[#This Row],[pledged]]/Table1[[#This Row],[goal]],2)</f>
        <v>0</v>
      </c>
      <c r="Q2377" s="14">
        <f>IFERROR(Table1[[#This Row],[pledged]]/Table1[[#This Row],[backers_count]],0)</f>
        <v>0</v>
      </c>
      <c r="R2377" s="19">
        <f>(((J2377/60)/60)/24)+DATE(1970,1,1)</f>
        <v>42592.836076388892</v>
      </c>
      <c r="S2377" s="19">
        <f>(((I2377/60)/60)/24)+DATE(1970,1,1)</f>
        <v>42622.836076388892</v>
      </c>
    </row>
    <row r="2378" spans="1:19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1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8275</v>
      </c>
      <c r="O2378" t="s">
        <v>8276</v>
      </c>
      <c r="P2378" s="12">
        <f>ROUND(Table1[[#This Row],[pledged]]/Table1[[#This Row],[goal]],2)</f>
        <v>0.11</v>
      </c>
      <c r="Q2378" s="14">
        <f>IFERROR(Table1[[#This Row],[pledged]]/Table1[[#This Row],[backers_count]],0)</f>
        <v>81.582499999999996</v>
      </c>
      <c r="R2378" s="19">
        <f>(((J2378/60)/60)/24)+DATE(1970,1,1)</f>
        <v>42318.925532407404</v>
      </c>
      <c r="S2378" s="19">
        <f>(((I2378/60)/60)/24)+DATE(1970,1,1)</f>
        <v>42348.925532407404</v>
      </c>
    </row>
    <row r="2379" spans="1:19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1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8275</v>
      </c>
      <c r="O2379" t="s">
        <v>8276</v>
      </c>
      <c r="P2379" s="12">
        <f>ROUND(Table1[[#This Row],[pledged]]/Table1[[#This Row],[goal]],2)</f>
        <v>0</v>
      </c>
      <c r="Q2379" s="14">
        <f>IFERROR(Table1[[#This Row],[pledged]]/Table1[[#This Row],[backers_count]],0)</f>
        <v>0</v>
      </c>
      <c r="R2379" s="19">
        <f>(((J2379/60)/60)/24)+DATE(1970,1,1)</f>
        <v>42669.870173611111</v>
      </c>
      <c r="S2379" s="19">
        <f>(((I2379/60)/60)/24)+DATE(1970,1,1)</f>
        <v>42699.911840277782</v>
      </c>
    </row>
    <row r="2380" spans="1:19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1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8275</v>
      </c>
      <c r="O2380" t="s">
        <v>8276</v>
      </c>
      <c r="P2380" s="12">
        <f>ROUND(Table1[[#This Row],[pledged]]/Table1[[#This Row],[goal]],2)</f>
        <v>0</v>
      </c>
      <c r="Q2380" s="14">
        <f>IFERROR(Table1[[#This Row],[pledged]]/Table1[[#This Row],[backers_count]],0)</f>
        <v>0</v>
      </c>
      <c r="R2380" s="19">
        <f>(((J2380/60)/60)/24)+DATE(1970,1,1)</f>
        <v>42213.013078703705</v>
      </c>
      <c r="S2380" s="19">
        <f>(((I2380/60)/60)/24)+DATE(1970,1,1)</f>
        <v>42242.013078703705</v>
      </c>
    </row>
    <row r="2381" spans="1:19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1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8275</v>
      </c>
      <c r="O2381" t="s">
        <v>8276</v>
      </c>
      <c r="P2381" s="12">
        <f>ROUND(Table1[[#This Row],[pledged]]/Table1[[#This Row],[goal]],2)</f>
        <v>0</v>
      </c>
      <c r="Q2381" s="14">
        <f>IFERROR(Table1[[#This Row],[pledged]]/Table1[[#This Row],[backers_count]],0)</f>
        <v>0</v>
      </c>
      <c r="R2381" s="19">
        <f>(((J2381/60)/60)/24)+DATE(1970,1,1)</f>
        <v>42237.016388888893</v>
      </c>
      <c r="S2381" s="19">
        <f>(((I2381/60)/60)/24)+DATE(1970,1,1)</f>
        <v>42282.016388888893</v>
      </c>
    </row>
    <row r="2382" spans="1:19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1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8275</v>
      </c>
      <c r="O2382" t="s">
        <v>8276</v>
      </c>
      <c r="P2382" s="12">
        <f>ROUND(Table1[[#This Row],[pledged]]/Table1[[#This Row],[goal]],2)</f>
        <v>0</v>
      </c>
      <c r="Q2382" s="14">
        <f>IFERROR(Table1[[#This Row],[pledged]]/Table1[[#This Row],[backers_count]],0)</f>
        <v>18.333333333333332</v>
      </c>
      <c r="R2382" s="19">
        <f>(((J2382/60)/60)/24)+DATE(1970,1,1)</f>
        <v>42248.793310185181</v>
      </c>
      <c r="S2382" s="19">
        <f>(((I2382/60)/60)/24)+DATE(1970,1,1)</f>
        <v>42278.793310185181</v>
      </c>
    </row>
    <row r="2383" spans="1:19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1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8275</v>
      </c>
      <c r="O2383" t="s">
        <v>8276</v>
      </c>
      <c r="P2383" s="12">
        <f>ROUND(Table1[[#This Row],[pledged]]/Table1[[#This Row],[goal]],2)</f>
        <v>0.02</v>
      </c>
      <c r="Q2383" s="14">
        <f>IFERROR(Table1[[#This Row],[pledged]]/Table1[[#This Row],[backers_count]],0)</f>
        <v>224.42857142857142</v>
      </c>
      <c r="R2383" s="19">
        <f>(((J2383/60)/60)/24)+DATE(1970,1,1)</f>
        <v>42074.935740740737</v>
      </c>
      <c r="S2383" s="19">
        <f>(((I2383/60)/60)/24)+DATE(1970,1,1)</f>
        <v>42104.935740740737</v>
      </c>
    </row>
    <row r="2384" spans="1:19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1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8275</v>
      </c>
      <c r="O2384" t="s">
        <v>8276</v>
      </c>
      <c r="P2384" s="12">
        <f>ROUND(Table1[[#This Row],[pledged]]/Table1[[#This Row],[goal]],2)</f>
        <v>0.03</v>
      </c>
      <c r="Q2384" s="14">
        <f>IFERROR(Table1[[#This Row],[pledged]]/Table1[[#This Row],[backers_count]],0)</f>
        <v>37.5</v>
      </c>
      <c r="R2384" s="19">
        <f>(((J2384/60)/60)/24)+DATE(1970,1,1)</f>
        <v>42195.187534722223</v>
      </c>
      <c r="S2384" s="19">
        <f>(((I2384/60)/60)/24)+DATE(1970,1,1)</f>
        <v>42220.187534722223</v>
      </c>
    </row>
    <row r="2385" spans="1:19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1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8275</v>
      </c>
      <c r="O2385" t="s">
        <v>8276</v>
      </c>
      <c r="P2385" s="12">
        <f>ROUND(Table1[[#This Row],[pledged]]/Table1[[#This Row],[goal]],2)</f>
        <v>0.04</v>
      </c>
      <c r="Q2385" s="14">
        <f>IFERROR(Table1[[#This Row],[pledged]]/Table1[[#This Row],[backers_count]],0)</f>
        <v>145</v>
      </c>
      <c r="R2385" s="19">
        <f>(((J2385/60)/60)/24)+DATE(1970,1,1)</f>
        <v>42027.056793981479</v>
      </c>
      <c r="S2385" s="19">
        <f>(((I2385/60)/60)/24)+DATE(1970,1,1)</f>
        <v>42057.056793981479</v>
      </c>
    </row>
    <row r="2386" spans="1:19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1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8275</v>
      </c>
      <c r="O2386" t="s">
        <v>8276</v>
      </c>
      <c r="P2386" s="12">
        <f>ROUND(Table1[[#This Row],[pledged]]/Table1[[#This Row],[goal]],2)</f>
        <v>0.01</v>
      </c>
      <c r="Q2386" s="14">
        <f>IFERROR(Table1[[#This Row],[pledged]]/Table1[[#This Row],[backers_count]],0)</f>
        <v>1</v>
      </c>
      <c r="R2386" s="19">
        <f>(((J2386/60)/60)/24)+DATE(1970,1,1)</f>
        <v>41927.067627314813</v>
      </c>
      <c r="S2386" s="19">
        <f>(((I2386/60)/60)/24)+DATE(1970,1,1)</f>
        <v>41957.109293981484</v>
      </c>
    </row>
    <row r="2387" spans="1:19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1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8275</v>
      </c>
      <c r="O2387" t="s">
        <v>8276</v>
      </c>
      <c r="P2387" s="12">
        <f>ROUND(Table1[[#This Row],[pledged]]/Table1[[#This Row],[goal]],2)</f>
        <v>0.01</v>
      </c>
      <c r="Q2387" s="14">
        <f>IFERROR(Table1[[#This Row],[pledged]]/Table1[[#This Row],[backers_count]],0)</f>
        <v>112.57142857142857</v>
      </c>
      <c r="R2387" s="19">
        <f>(((J2387/60)/60)/24)+DATE(1970,1,1)</f>
        <v>42191.70175925926</v>
      </c>
      <c r="S2387" s="19">
        <f>(((I2387/60)/60)/24)+DATE(1970,1,1)</f>
        <v>42221.70175925926</v>
      </c>
    </row>
    <row r="2388" spans="1:19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1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8275</v>
      </c>
      <c r="O2388" t="s">
        <v>8276</v>
      </c>
      <c r="P2388" s="12">
        <f>ROUND(Table1[[#This Row],[pledged]]/Table1[[#This Row],[goal]],2)</f>
        <v>0</v>
      </c>
      <c r="Q2388" s="14">
        <f>IFERROR(Table1[[#This Row],[pledged]]/Table1[[#This Row],[backers_count]],0)</f>
        <v>0</v>
      </c>
      <c r="R2388" s="19">
        <f>(((J2388/60)/60)/24)+DATE(1970,1,1)</f>
        <v>41954.838240740741</v>
      </c>
      <c r="S2388" s="19">
        <f>(((I2388/60)/60)/24)+DATE(1970,1,1)</f>
        <v>42014.838240740741</v>
      </c>
    </row>
    <row r="2389" spans="1:19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1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8275</v>
      </c>
      <c r="O2389" t="s">
        <v>8276</v>
      </c>
      <c r="P2389" s="12">
        <f>ROUND(Table1[[#This Row],[pledged]]/Table1[[#This Row],[goal]],2)</f>
        <v>0.01</v>
      </c>
      <c r="Q2389" s="14">
        <f>IFERROR(Table1[[#This Row],[pledged]]/Table1[[#This Row],[backers_count]],0)</f>
        <v>342</v>
      </c>
      <c r="R2389" s="19">
        <f>(((J2389/60)/60)/24)+DATE(1970,1,1)</f>
        <v>42528.626620370371</v>
      </c>
      <c r="S2389" s="19">
        <f>(((I2389/60)/60)/24)+DATE(1970,1,1)</f>
        <v>42573.626620370371</v>
      </c>
    </row>
    <row r="2390" spans="1:19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1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8275</v>
      </c>
      <c r="O2390" t="s">
        <v>8276</v>
      </c>
      <c r="P2390" s="12">
        <f>ROUND(Table1[[#This Row],[pledged]]/Table1[[#This Row],[goal]],2)</f>
        <v>0.01</v>
      </c>
      <c r="Q2390" s="14">
        <f>IFERROR(Table1[[#This Row],[pledged]]/Table1[[#This Row],[backers_count]],0)</f>
        <v>57.875</v>
      </c>
      <c r="R2390" s="19">
        <f>(((J2390/60)/60)/24)+DATE(1970,1,1)</f>
        <v>41989.853692129633</v>
      </c>
      <c r="S2390" s="19">
        <f>(((I2390/60)/60)/24)+DATE(1970,1,1)</f>
        <v>42019.811805555553</v>
      </c>
    </row>
    <row r="2391" spans="1:19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1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8275</v>
      </c>
      <c r="O2391" t="s">
        <v>8276</v>
      </c>
      <c r="P2391" s="12">
        <f>ROUND(Table1[[#This Row],[pledged]]/Table1[[#This Row],[goal]],2)</f>
        <v>0</v>
      </c>
      <c r="Q2391" s="14">
        <f>IFERROR(Table1[[#This Row],[pledged]]/Table1[[#This Row],[backers_count]],0)</f>
        <v>30</v>
      </c>
      <c r="R2391" s="19">
        <f>(((J2391/60)/60)/24)+DATE(1970,1,1)</f>
        <v>42179.653379629628</v>
      </c>
      <c r="S2391" s="19">
        <f>(((I2391/60)/60)/24)+DATE(1970,1,1)</f>
        <v>42210.915972222225</v>
      </c>
    </row>
    <row r="2392" spans="1:19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1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8275</v>
      </c>
      <c r="O2392" t="s">
        <v>8276</v>
      </c>
      <c r="P2392" s="12">
        <f>ROUND(Table1[[#This Row],[pledged]]/Table1[[#This Row],[goal]],2)</f>
        <v>0</v>
      </c>
      <c r="Q2392" s="14">
        <f>IFERROR(Table1[[#This Row],[pledged]]/Table1[[#This Row],[backers_count]],0)</f>
        <v>0</v>
      </c>
      <c r="R2392" s="19">
        <f>(((J2392/60)/60)/24)+DATE(1970,1,1)</f>
        <v>41968.262314814812</v>
      </c>
      <c r="S2392" s="19">
        <f>(((I2392/60)/60)/24)+DATE(1970,1,1)</f>
        <v>42008.262314814812</v>
      </c>
    </row>
    <row r="2393" spans="1:19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1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8275</v>
      </c>
      <c r="O2393" t="s">
        <v>8276</v>
      </c>
      <c r="P2393" s="12">
        <f>ROUND(Table1[[#This Row],[pledged]]/Table1[[#This Row],[goal]],2)</f>
        <v>0</v>
      </c>
      <c r="Q2393" s="14">
        <f>IFERROR(Table1[[#This Row],[pledged]]/Table1[[#This Row],[backers_count]],0)</f>
        <v>25</v>
      </c>
      <c r="R2393" s="19">
        <f>(((J2393/60)/60)/24)+DATE(1970,1,1)</f>
        <v>42064.794490740736</v>
      </c>
      <c r="S2393" s="19">
        <f>(((I2393/60)/60)/24)+DATE(1970,1,1)</f>
        <v>42094.752824074079</v>
      </c>
    </row>
    <row r="2394" spans="1:19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1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8275</v>
      </c>
      <c r="O2394" t="s">
        <v>8276</v>
      </c>
      <c r="P2394" s="12">
        <f>ROUND(Table1[[#This Row],[pledged]]/Table1[[#This Row],[goal]],2)</f>
        <v>0</v>
      </c>
      <c r="Q2394" s="14">
        <f>IFERROR(Table1[[#This Row],[pledged]]/Table1[[#This Row],[backers_count]],0)</f>
        <v>0</v>
      </c>
      <c r="R2394" s="19">
        <f>(((J2394/60)/60)/24)+DATE(1970,1,1)</f>
        <v>42276.120636574073</v>
      </c>
      <c r="S2394" s="19">
        <f>(((I2394/60)/60)/24)+DATE(1970,1,1)</f>
        <v>42306.120636574073</v>
      </c>
    </row>
    <row r="2395" spans="1:19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1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8275</v>
      </c>
      <c r="O2395" t="s">
        <v>8276</v>
      </c>
      <c r="P2395" s="12">
        <f>ROUND(Table1[[#This Row],[pledged]]/Table1[[#This Row],[goal]],2)</f>
        <v>0</v>
      </c>
      <c r="Q2395" s="14">
        <f>IFERROR(Table1[[#This Row],[pledged]]/Table1[[#This Row],[backers_count]],0)</f>
        <v>50</v>
      </c>
      <c r="R2395" s="19">
        <f>(((J2395/60)/60)/24)+DATE(1970,1,1)</f>
        <v>42194.648344907408</v>
      </c>
      <c r="S2395" s="19">
        <f>(((I2395/60)/60)/24)+DATE(1970,1,1)</f>
        <v>42224.648344907408</v>
      </c>
    </row>
    <row r="2396" spans="1:19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1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8275</v>
      </c>
      <c r="O2396" t="s">
        <v>8276</v>
      </c>
      <c r="P2396" s="12">
        <f>ROUND(Table1[[#This Row],[pledged]]/Table1[[#This Row],[goal]],2)</f>
        <v>0</v>
      </c>
      <c r="Q2396" s="14">
        <f>IFERROR(Table1[[#This Row],[pledged]]/Table1[[#This Row],[backers_count]],0)</f>
        <v>1.5</v>
      </c>
      <c r="R2396" s="19">
        <f>(((J2396/60)/60)/24)+DATE(1970,1,1)</f>
        <v>42031.362187499995</v>
      </c>
      <c r="S2396" s="19">
        <f>(((I2396/60)/60)/24)+DATE(1970,1,1)</f>
        <v>42061.362187499995</v>
      </c>
    </row>
    <row r="2397" spans="1:19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1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8275</v>
      </c>
      <c r="O2397" t="s">
        <v>8276</v>
      </c>
      <c r="P2397" s="12">
        <f>ROUND(Table1[[#This Row],[pledged]]/Table1[[#This Row],[goal]],2)</f>
        <v>0</v>
      </c>
      <c r="Q2397" s="14">
        <f>IFERROR(Table1[[#This Row],[pledged]]/Table1[[#This Row],[backers_count]],0)</f>
        <v>0</v>
      </c>
      <c r="R2397" s="19">
        <f>(((J2397/60)/60)/24)+DATE(1970,1,1)</f>
        <v>42717.121377314819</v>
      </c>
      <c r="S2397" s="19">
        <f>(((I2397/60)/60)/24)+DATE(1970,1,1)</f>
        <v>42745.372916666667</v>
      </c>
    </row>
    <row r="2398" spans="1:19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1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8275</v>
      </c>
      <c r="O2398" t="s">
        <v>8276</v>
      </c>
      <c r="P2398" s="12">
        <f>ROUND(Table1[[#This Row],[pledged]]/Table1[[#This Row],[goal]],2)</f>
        <v>0</v>
      </c>
      <c r="Q2398" s="14">
        <f>IFERROR(Table1[[#This Row],[pledged]]/Table1[[#This Row],[backers_count]],0)</f>
        <v>10</v>
      </c>
      <c r="R2398" s="19">
        <f>(((J2398/60)/60)/24)+DATE(1970,1,1)</f>
        <v>42262.849050925928</v>
      </c>
      <c r="S2398" s="19">
        <f>(((I2398/60)/60)/24)+DATE(1970,1,1)</f>
        <v>42292.849050925928</v>
      </c>
    </row>
    <row r="2399" spans="1:19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1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8275</v>
      </c>
      <c r="O2399" t="s">
        <v>8276</v>
      </c>
      <c r="P2399" s="12">
        <f>ROUND(Table1[[#This Row],[pledged]]/Table1[[#This Row],[goal]],2)</f>
        <v>0</v>
      </c>
      <c r="Q2399" s="14">
        <f>IFERROR(Table1[[#This Row],[pledged]]/Table1[[#This Row],[backers_count]],0)</f>
        <v>0</v>
      </c>
      <c r="R2399" s="19">
        <f>(((J2399/60)/60)/24)+DATE(1970,1,1)</f>
        <v>41976.88490740741</v>
      </c>
      <c r="S2399" s="19">
        <f>(((I2399/60)/60)/24)+DATE(1970,1,1)</f>
        <v>42006.88490740741</v>
      </c>
    </row>
    <row r="2400" spans="1:19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1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8275</v>
      </c>
      <c r="O2400" t="s">
        <v>8276</v>
      </c>
      <c r="P2400" s="12">
        <f>ROUND(Table1[[#This Row],[pledged]]/Table1[[#This Row],[goal]],2)</f>
        <v>0</v>
      </c>
      <c r="Q2400" s="14">
        <f>IFERROR(Table1[[#This Row],[pledged]]/Table1[[#This Row],[backers_count]],0)</f>
        <v>0</v>
      </c>
      <c r="R2400" s="19">
        <f>(((J2400/60)/60)/24)+DATE(1970,1,1)</f>
        <v>42157.916481481487</v>
      </c>
      <c r="S2400" s="19">
        <f>(((I2400/60)/60)/24)+DATE(1970,1,1)</f>
        <v>42187.916481481487</v>
      </c>
    </row>
    <row r="2401" spans="1:19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1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8275</v>
      </c>
      <c r="O2401" t="s">
        <v>8276</v>
      </c>
      <c r="P2401" s="12">
        <f>ROUND(Table1[[#This Row],[pledged]]/Table1[[#This Row],[goal]],2)</f>
        <v>0</v>
      </c>
      <c r="Q2401" s="14">
        <f>IFERROR(Table1[[#This Row],[pledged]]/Table1[[#This Row],[backers_count]],0)</f>
        <v>0</v>
      </c>
      <c r="R2401" s="19">
        <f>(((J2401/60)/60)/24)+DATE(1970,1,1)</f>
        <v>41956.853078703702</v>
      </c>
      <c r="S2401" s="19">
        <f>(((I2401/60)/60)/24)+DATE(1970,1,1)</f>
        <v>41991.853078703702</v>
      </c>
    </row>
    <row r="2402" spans="1:19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1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8275</v>
      </c>
      <c r="O2402" t="s">
        <v>8276</v>
      </c>
      <c r="P2402" s="12">
        <f>ROUND(Table1[[#This Row],[pledged]]/Table1[[#This Row],[goal]],2)</f>
        <v>0</v>
      </c>
      <c r="Q2402" s="14">
        <f>IFERROR(Table1[[#This Row],[pledged]]/Table1[[#This Row],[backers_count]],0)</f>
        <v>0</v>
      </c>
      <c r="R2402" s="19">
        <f>(((J2402/60)/60)/24)+DATE(1970,1,1)</f>
        <v>42444.268101851849</v>
      </c>
      <c r="S2402" s="19">
        <f>(((I2402/60)/60)/24)+DATE(1970,1,1)</f>
        <v>42474.268101851849</v>
      </c>
    </row>
    <row r="2403" spans="1:19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1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8292</v>
      </c>
      <c r="O2403" t="s">
        <v>8293</v>
      </c>
      <c r="P2403" s="12">
        <f>ROUND(Table1[[#This Row],[pledged]]/Table1[[#This Row],[goal]],2)</f>
        <v>0.01</v>
      </c>
      <c r="Q2403" s="14">
        <f>IFERROR(Table1[[#This Row],[pledged]]/Table1[[#This Row],[backers_count]],0)</f>
        <v>22.333333333333332</v>
      </c>
      <c r="R2403" s="19">
        <f>(((J2403/60)/60)/24)+DATE(1970,1,1)</f>
        <v>42374.822870370372</v>
      </c>
      <c r="S2403" s="19">
        <f>(((I2403/60)/60)/24)+DATE(1970,1,1)</f>
        <v>42434.822870370372</v>
      </c>
    </row>
    <row r="2404" spans="1:19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1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8292</v>
      </c>
      <c r="O2404" t="s">
        <v>8293</v>
      </c>
      <c r="P2404" s="12">
        <f>ROUND(Table1[[#This Row],[pledged]]/Table1[[#This Row],[goal]],2)</f>
        <v>0</v>
      </c>
      <c r="Q2404" s="14">
        <f>IFERROR(Table1[[#This Row],[pledged]]/Table1[[#This Row],[backers_count]],0)</f>
        <v>52</v>
      </c>
      <c r="R2404" s="19">
        <f>(((J2404/60)/60)/24)+DATE(1970,1,1)</f>
        <v>42107.679756944446</v>
      </c>
      <c r="S2404" s="19">
        <f>(((I2404/60)/60)/24)+DATE(1970,1,1)</f>
        <v>42137.679756944446</v>
      </c>
    </row>
    <row r="2405" spans="1:19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1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8292</v>
      </c>
      <c r="O2405" t="s">
        <v>8293</v>
      </c>
      <c r="P2405" s="12">
        <f>ROUND(Table1[[#This Row],[pledged]]/Table1[[#This Row],[goal]],2)</f>
        <v>0.17</v>
      </c>
      <c r="Q2405" s="14">
        <f>IFERROR(Table1[[#This Row],[pledged]]/Table1[[#This Row],[backers_count]],0)</f>
        <v>16.833333333333332</v>
      </c>
      <c r="R2405" s="19">
        <f>(((J2405/60)/60)/24)+DATE(1970,1,1)</f>
        <v>42399.882615740738</v>
      </c>
      <c r="S2405" s="19">
        <f>(((I2405/60)/60)/24)+DATE(1970,1,1)</f>
        <v>42459.840949074074</v>
      </c>
    </row>
    <row r="2406" spans="1:19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1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8292</v>
      </c>
      <c r="O2406" t="s">
        <v>8293</v>
      </c>
      <c r="P2406" s="12">
        <f>ROUND(Table1[[#This Row],[pledged]]/Table1[[#This Row],[goal]],2)</f>
        <v>0</v>
      </c>
      <c r="Q2406" s="14">
        <f>IFERROR(Table1[[#This Row],[pledged]]/Table1[[#This Row],[backers_count]],0)</f>
        <v>0</v>
      </c>
      <c r="R2406" s="19">
        <f>(((J2406/60)/60)/24)+DATE(1970,1,1)</f>
        <v>42342.03943287037</v>
      </c>
      <c r="S2406" s="19">
        <f>(((I2406/60)/60)/24)+DATE(1970,1,1)</f>
        <v>42372.03943287037</v>
      </c>
    </row>
    <row r="2407" spans="1:19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1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8292</v>
      </c>
      <c r="O2407" t="s">
        <v>8293</v>
      </c>
      <c r="P2407" s="12">
        <f>ROUND(Table1[[#This Row],[pledged]]/Table1[[#This Row],[goal]],2)</f>
        <v>0.23</v>
      </c>
      <c r="Q2407" s="14">
        <f>IFERROR(Table1[[#This Row],[pledged]]/Table1[[#This Row],[backers_count]],0)</f>
        <v>56.3</v>
      </c>
      <c r="R2407" s="19">
        <f>(((J2407/60)/60)/24)+DATE(1970,1,1)</f>
        <v>42595.585358796292</v>
      </c>
      <c r="S2407" s="19">
        <f>(((I2407/60)/60)/24)+DATE(1970,1,1)</f>
        <v>42616.585358796292</v>
      </c>
    </row>
    <row r="2408" spans="1:19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1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8292</v>
      </c>
      <c r="O2408" t="s">
        <v>8293</v>
      </c>
      <c r="P2408" s="12">
        <f>ROUND(Table1[[#This Row],[pledged]]/Table1[[#This Row],[goal]],2)</f>
        <v>0.41</v>
      </c>
      <c r="Q2408" s="14">
        <f>IFERROR(Table1[[#This Row],[pledged]]/Table1[[#This Row],[backers_count]],0)</f>
        <v>84.0625</v>
      </c>
      <c r="R2408" s="19">
        <f>(((J2408/60)/60)/24)+DATE(1970,1,1)</f>
        <v>41983.110995370371</v>
      </c>
      <c r="S2408" s="19">
        <f>(((I2408/60)/60)/24)+DATE(1970,1,1)</f>
        <v>42023.110995370371</v>
      </c>
    </row>
    <row r="2409" spans="1:19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1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8292</v>
      </c>
      <c r="O2409" t="s">
        <v>8293</v>
      </c>
      <c r="P2409" s="12">
        <f>ROUND(Table1[[#This Row],[pledged]]/Table1[[#This Row],[goal]],2)</f>
        <v>0.25</v>
      </c>
      <c r="Q2409" s="14">
        <f>IFERROR(Table1[[#This Row],[pledged]]/Table1[[#This Row],[backers_count]],0)</f>
        <v>168.39393939393941</v>
      </c>
      <c r="R2409" s="19">
        <f>(((J2409/60)/60)/24)+DATE(1970,1,1)</f>
        <v>42082.575555555552</v>
      </c>
      <c r="S2409" s="19">
        <f>(((I2409/60)/60)/24)+DATE(1970,1,1)</f>
        <v>42105.25</v>
      </c>
    </row>
    <row r="2410" spans="1:19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1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8292</v>
      </c>
      <c r="O2410" t="s">
        <v>8293</v>
      </c>
      <c r="P2410" s="12">
        <f>ROUND(Table1[[#This Row],[pledged]]/Table1[[#This Row],[goal]],2)</f>
        <v>0</v>
      </c>
      <c r="Q2410" s="14">
        <f>IFERROR(Table1[[#This Row],[pledged]]/Table1[[#This Row],[backers_count]],0)</f>
        <v>15</v>
      </c>
      <c r="R2410" s="19">
        <f>(((J2410/60)/60)/24)+DATE(1970,1,1)</f>
        <v>41919.140706018516</v>
      </c>
      <c r="S2410" s="19">
        <f>(((I2410/60)/60)/24)+DATE(1970,1,1)</f>
        <v>41949.182372685187</v>
      </c>
    </row>
    <row r="2411" spans="1:19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1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8292</v>
      </c>
      <c r="O2411" t="s">
        <v>8293</v>
      </c>
      <c r="P2411" s="12">
        <f>ROUND(Table1[[#This Row],[pledged]]/Table1[[#This Row],[goal]],2)</f>
        <v>0.02</v>
      </c>
      <c r="Q2411" s="14">
        <f>IFERROR(Table1[[#This Row],[pledged]]/Table1[[#This Row],[backers_count]],0)</f>
        <v>76.666666666666671</v>
      </c>
      <c r="R2411" s="19">
        <f>(((J2411/60)/60)/24)+DATE(1970,1,1)</f>
        <v>42204.875868055555</v>
      </c>
      <c r="S2411" s="19">
        <f>(((I2411/60)/60)/24)+DATE(1970,1,1)</f>
        <v>42234.875868055555</v>
      </c>
    </row>
    <row r="2412" spans="1:19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1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8292</v>
      </c>
      <c r="O2412" t="s">
        <v>8293</v>
      </c>
      <c r="P2412" s="12">
        <f>ROUND(Table1[[#This Row],[pledged]]/Table1[[#This Row],[goal]],2)</f>
        <v>0</v>
      </c>
      <c r="Q2412" s="14">
        <f>IFERROR(Table1[[#This Row],[pledged]]/Table1[[#This Row],[backers_count]],0)</f>
        <v>0</v>
      </c>
      <c r="R2412" s="19">
        <f>(((J2412/60)/60)/24)+DATE(1970,1,1)</f>
        <v>42224.408275462964</v>
      </c>
      <c r="S2412" s="19">
        <f>(((I2412/60)/60)/24)+DATE(1970,1,1)</f>
        <v>42254.408275462964</v>
      </c>
    </row>
    <row r="2413" spans="1:19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1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8292</v>
      </c>
      <c r="O2413" t="s">
        <v>8293</v>
      </c>
      <c r="P2413" s="12">
        <f>ROUND(Table1[[#This Row],[pledged]]/Table1[[#This Row],[goal]],2)</f>
        <v>0.01</v>
      </c>
      <c r="Q2413" s="14">
        <f>IFERROR(Table1[[#This Row],[pledged]]/Table1[[#This Row],[backers_count]],0)</f>
        <v>50.333333333333336</v>
      </c>
      <c r="R2413" s="19">
        <f>(((J2413/60)/60)/24)+DATE(1970,1,1)</f>
        <v>42211.732430555552</v>
      </c>
      <c r="S2413" s="19">
        <f>(((I2413/60)/60)/24)+DATE(1970,1,1)</f>
        <v>42241.732430555552</v>
      </c>
    </row>
    <row r="2414" spans="1:19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8292</v>
      </c>
      <c r="O2414" t="s">
        <v>8293</v>
      </c>
      <c r="P2414" s="12">
        <f>ROUND(Table1[[#This Row],[pledged]]/Table1[[#This Row],[goal]],2)</f>
        <v>0</v>
      </c>
      <c r="Q2414" s="14">
        <f>IFERROR(Table1[[#This Row],[pledged]]/Table1[[#This Row],[backers_count]],0)</f>
        <v>0</v>
      </c>
      <c r="R2414" s="19">
        <f>(((J2414/60)/60)/24)+DATE(1970,1,1)</f>
        <v>42655.736956018518</v>
      </c>
      <c r="S2414" s="19">
        <f>(((I2414/60)/60)/24)+DATE(1970,1,1)</f>
        <v>42700.778622685189</v>
      </c>
    </row>
    <row r="2415" spans="1:19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1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8292</v>
      </c>
      <c r="O2415" t="s">
        <v>8293</v>
      </c>
      <c r="P2415" s="12">
        <f>ROUND(Table1[[#This Row],[pledged]]/Table1[[#This Row],[goal]],2)</f>
        <v>0.01</v>
      </c>
      <c r="Q2415" s="14">
        <f>IFERROR(Table1[[#This Row],[pledged]]/Table1[[#This Row],[backers_count]],0)</f>
        <v>8.3333333333333339</v>
      </c>
      <c r="R2415" s="19">
        <f>(((J2415/60)/60)/24)+DATE(1970,1,1)</f>
        <v>41760.10974537037</v>
      </c>
      <c r="S2415" s="19">
        <f>(((I2415/60)/60)/24)+DATE(1970,1,1)</f>
        <v>41790.979166666664</v>
      </c>
    </row>
    <row r="2416" spans="1:19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1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8292</v>
      </c>
      <c r="O2416" t="s">
        <v>8293</v>
      </c>
      <c r="P2416" s="12">
        <f>ROUND(Table1[[#This Row],[pledged]]/Table1[[#This Row],[goal]],2)</f>
        <v>0.03</v>
      </c>
      <c r="Q2416" s="14">
        <f>IFERROR(Table1[[#This Row],[pledged]]/Table1[[#This Row],[backers_count]],0)</f>
        <v>35.384615384615387</v>
      </c>
      <c r="R2416" s="19">
        <f>(((J2416/60)/60)/24)+DATE(1970,1,1)</f>
        <v>42198.695138888885</v>
      </c>
      <c r="S2416" s="19">
        <f>(((I2416/60)/60)/24)+DATE(1970,1,1)</f>
        <v>42238.165972222225</v>
      </c>
    </row>
    <row r="2417" spans="1:19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1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8292</v>
      </c>
      <c r="O2417" t="s">
        <v>8293</v>
      </c>
      <c r="P2417" s="12">
        <f>ROUND(Table1[[#This Row],[pledged]]/Table1[[#This Row],[goal]],2)</f>
        <v>0.01</v>
      </c>
      <c r="Q2417" s="14">
        <f>IFERROR(Table1[[#This Row],[pledged]]/Table1[[#This Row],[backers_count]],0)</f>
        <v>55.833333333333336</v>
      </c>
      <c r="R2417" s="19">
        <f>(((J2417/60)/60)/24)+DATE(1970,1,1)</f>
        <v>42536.862800925926</v>
      </c>
      <c r="S2417" s="19">
        <f>(((I2417/60)/60)/24)+DATE(1970,1,1)</f>
        <v>42566.862800925926</v>
      </c>
    </row>
    <row r="2418" spans="1:19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1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8292</v>
      </c>
      <c r="O2418" t="s">
        <v>8293</v>
      </c>
      <c r="P2418" s="12">
        <f>ROUND(Table1[[#This Row],[pledged]]/Table1[[#This Row],[goal]],2)</f>
        <v>0</v>
      </c>
      <c r="Q2418" s="14">
        <f>IFERROR(Table1[[#This Row],[pledged]]/Table1[[#This Row],[backers_count]],0)</f>
        <v>5</v>
      </c>
      <c r="R2418" s="19">
        <f>(((J2418/60)/60)/24)+DATE(1970,1,1)</f>
        <v>42019.737766203703</v>
      </c>
      <c r="S2418" s="19">
        <f>(((I2418/60)/60)/24)+DATE(1970,1,1)</f>
        <v>42077.625</v>
      </c>
    </row>
    <row r="2419" spans="1:19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1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8292</v>
      </c>
      <c r="O2419" t="s">
        <v>8293</v>
      </c>
      <c r="P2419" s="12">
        <f>ROUND(Table1[[#This Row],[pledged]]/Table1[[#This Row],[goal]],2)</f>
        <v>0</v>
      </c>
      <c r="Q2419" s="14">
        <f>IFERROR(Table1[[#This Row],[pledged]]/Table1[[#This Row],[backers_count]],0)</f>
        <v>0</v>
      </c>
      <c r="R2419" s="19">
        <f>(((J2419/60)/60)/24)+DATE(1970,1,1)</f>
        <v>41831.884108796294</v>
      </c>
      <c r="S2419" s="19">
        <f>(((I2419/60)/60)/24)+DATE(1970,1,1)</f>
        <v>41861.884108796294</v>
      </c>
    </row>
    <row r="2420" spans="1:19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1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8292</v>
      </c>
      <c r="O2420" t="s">
        <v>8293</v>
      </c>
      <c r="P2420" s="12">
        <f>ROUND(Table1[[#This Row],[pledged]]/Table1[[#This Row],[goal]],2)</f>
        <v>0</v>
      </c>
      <c r="Q2420" s="14">
        <f>IFERROR(Table1[[#This Row],[pledged]]/Table1[[#This Row],[backers_count]],0)</f>
        <v>1</v>
      </c>
      <c r="R2420" s="19">
        <f>(((J2420/60)/60)/24)+DATE(1970,1,1)</f>
        <v>42027.856990740736</v>
      </c>
      <c r="S2420" s="19">
        <f>(((I2420/60)/60)/24)+DATE(1970,1,1)</f>
        <v>42087.815324074079</v>
      </c>
    </row>
    <row r="2421" spans="1:19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1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8292</v>
      </c>
      <c r="O2421" t="s">
        <v>8293</v>
      </c>
      <c r="P2421" s="12">
        <f>ROUND(Table1[[#This Row],[pledged]]/Table1[[#This Row],[goal]],2)</f>
        <v>0</v>
      </c>
      <c r="Q2421" s="14">
        <f>IFERROR(Table1[[#This Row],[pledged]]/Table1[[#This Row],[backers_count]],0)</f>
        <v>0</v>
      </c>
      <c r="R2421" s="19">
        <f>(((J2421/60)/60)/24)+DATE(1970,1,1)</f>
        <v>41993.738298611104</v>
      </c>
      <c r="S2421" s="19">
        <f>(((I2421/60)/60)/24)+DATE(1970,1,1)</f>
        <v>42053.738298611104</v>
      </c>
    </row>
    <row r="2422" spans="1:19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1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8292</v>
      </c>
      <c r="O2422" t="s">
        <v>8293</v>
      </c>
      <c r="P2422" s="12">
        <f>ROUND(Table1[[#This Row],[pledged]]/Table1[[#This Row],[goal]],2)</f>
        <v>0.15</v>
      </c>
      <c r="Q2422" s="14">
        <f>IFERROR(Table1[[#This Row],[pledged]]/Table1[[#This Row],[backers_count]],0)</f>
        <v>69.472222222222229</v>
      </c>
      <c r="R2422" s="19">
        <f>(((J2422/60)/60)/24)+DATE(1970,1,1)</f>
        <v>41893.028877314813</v>
      </c>
      <c r="S2422" s="19">
        <f>(((I2422/60)/60)/24)+DATE(1970,1,1)</f>
        <v>41953.070543981477</v>
      </c>
    </row>
    <row r="2423" spans="1:19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1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8292</v>
      </c>
      <c r="O2423" t="s">
        <v>8293</v>
      </c>
      <c r="P2423" s="12">
        <f>ROUND(Table1[[#This Row],[pledged]]/Table1[[#This Row],[goal]],2)</f>
        <v>0</v>
      </c>
      <c r="Q2423" s="14">
        <f>IFERROR(Table1[[#This Row],[pledged]]/Table1[[#This Row],[backers_count]],0)</f>
        <v>1</v>
      </c>
      <c r="R2423" s="19">
        <f>(((J2423/60)/60)/24)+DATE(1970,1,1)</f>
        <v>42026.687453703707</v>
      </c>
      <c r="S2423" s="19">
        <f>(((I2423/60)/60)/24)+DATE(1970,1,1)</f>
        <v>42056.687453703707</v>
      </c>
    </row>
    <row r="2424" spans="1:19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1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8292</v>
      </c>
      <c r="O2424" t="s">
        <v>8293</v>
      </c>
      <c r="P2424" s="12">
        <f>ROUND(Table1[[#This Row],[pledged]]/Table1[[#This Row],[goal]],2)</f>
        <v>0</v>
      </c>
      <c r="Q2424" s="14">
        <f>IFERROR(Table1[[#This Row],[pledged]]/Table1[[#This Row],[backers_count]],0)</f>
        <v>1</v>
      </c>
      <c r="R2424" s="19">
        <f>(((J2424/60)/60)/24)+DATE(1970,1,1)</f>
        <v>42044.724953703699</v>
      </c>
      <c r="S2424" s="19">
        <f>(((I2424/60)/60)/24)+DATE(1970,1,1)</f>
        <v>42074.683287037042</v>
      </c>
    </row>
    <row r="2425" spans="1:19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1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8292</v>
      </c>
      <c r="O2425" t="s">
        <v>8293</v>
      </c>
      <c r="P2425" s="12">
        <f>ROUND(Table1[[#This Row],[pledged]]/Table1[[#This Row],[goal]],2)</f>
        <v>0</v>
      </c>
      <c r="Q2425" s="14">
        <f>IFERROR(Table1[[#This Row],[pledged]]/Table1[[#This Row],[backers_count]],0)</f>
        <v>8</v>
      </c>
      <c r="R2425" s="19">
        <f>(((J2425/60)/60)/24)+DATE(1970,1,1)</f>
        <v>41974.704745370371</v>
      </c>
      <c r="S2425" s="19">
        <f>(((I2425/60)/60)/24)+DATE(1970,1,1)</f>
        <v>42004.704745370371</v>
      </c>
    </row>
    <row r="2426" spans="1:19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1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8292</v>
      </c>
      <c r="O2426" t="s">
        <v>8293</v>
      </c>
      <c r="P2426" s="12">
        <f>ROUND(Table1[[#This Row],[pledged]]/Table1[[#This Row],[goal]],2)</f>
        <v>0.01</v>
      </c>
      <c r="Q2426" s="14">
        <f>IFERROR(Table1[[#This Row],[pledged]]/Table1[[#This Row],[backers_count]],0)</f>
        <v>34.444444444444443</v>
      </c>
      <c r="R2426" s="19">
        <f>(((J2426/60)/60)/24)+DATE(1970,1,1)</f>
        <v>41909.892453703702</v>
      </c>
      <c r="S2426" s="19">
        <f>(((I2426/60)/60)/24)+DATE(1970,1,1)</f>
        <v>41939.892453703702</v>
      </c>
    </row>
    <row r="2427" spans="1:19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1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8292</v>
      </c>
      <c r="O2427" t="s">
        <v>8293</v>
      </c>
      <c r="P2427" s="12">
        <f>ROUND(Table1[[#This Row],[pledged]]/Table1[[#This Row],[goal]],2)</f>
        <v>0</v>
      </c>
      <c r="Q2427" s="14">
        <f>IFERROR(Table1[[#This Row],[pledged]]/Table1[[#This Row],[backers_count]],0)</f>
        <v>1</v>
      </c>
      <c r="R2427" s="19">
        <f>(((J2427/60)/60)/24)+DATE(1970,1,1)</f>
        <v>42502.913761574076</v>
      </c>
      <c r="S2427" s="19">
        <f>(((I2427/60)/60)/24)+DATE(1970,1,1)</f>
        <v>42517.919444444444</v>
      </c>
    </row>
    <row r="2428" spans="1:19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1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8292</v>
      </c>
      <c r="O2428" t="s">
        <v>8293</v>
      </c>
      <c r="P2428" s="12">
        <f>ROUND(Table1[[#This Row],[pledged]]/Table1[[#This Row],[goal]],2)</f>
        <v>0</v>
      </c>
      <c r="Q2428" s="14">
        <f>IFERROR(Table1[[#This Row],[pledged]]/Table1[[#This Row],[backers_count]],0)</f>
        <v>0</v>
      </c>
      <c r="R2428" s="19">
        <f>(((J2428/60)/60)/24)+DATE(1970,1,1)</f>
        <v>42164.170046296291</v>
      </c>
      <c r="S2428" s="19">
        <f>(((I2428/60)/60)/24)+DATE(1970,1,1)</f>
        <v>42224.170046296291</v>
      </c>
    </row>
    <row r="2429" spans="1:19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1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8292</v>
      </c>
      <c r="O2429" t="s">
        <v>8293</v>
      </c>
      <c r="P2429" s="12">
        <f>ROUND(Table1[[#This Row],[pledged]]/Table1[[#This Row],[goal]],2)</f>
        <v>0</v>
      </c>
      <c r="Q2429" s="14">
        <f>IFERROR(Table1[[#This Row],[pledged]]/Table1[[#This Row],[backers_count]],0)</f>
        <v>1</v>
      </c>
      <c r="R2429" s="19">
        <f>(((J2429/60)/60)/24)+DATE(1970,1,1)</f>
        <v>42412.318668981476</v>
      </c>
      <c r="S2429" s="19">
        <f>(((I2429/60)/60)/24)+DATE(1970,1,1)</f>
        <v>42452.277002314819</v>
      </c>
    </row>
    <row r="2430" spans="1:19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1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8292</v>
      </c>
      <c r="O2430" t="s">
        <v>8293</v>
      </c>
      <c r="P2430" s="12">
        <f>ROUND(Table1[[#This Row],[pledged]]/Table1[[#This Row],[goal]],2)</f>
        <v>0</v>
      </c>
      <c r="Q2430" s="14">
        <f>IFERROR(Table1[[#This Row],[pledged]]/Table1[[#This Row],[backers_count]],0)</f>
        <v>1</v>
      </c>
      <c r="R2430" s="19">
        <f>(((J2430/60)/60)/24)+DATE(1970,1,1)</f>
        <v>42045.784155092595</v>
      </c>
      <c r="S2430" s="19">
        <f>(((I2430/60)/60)/24)+DATE(1970,1,1)</f>
        <v>42075.742488425924</v>
      </c>
    </row>
    <row r="2431" spans="1:19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1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8292</v>
      </c>
      <c r="O2431" t="s">
        <v>8293</v>
      </c>
      <c r="P2431" s="12">
        <f>ROUND(Table1[[#This Row],[pledged]]/Table1[[#This Row],[goal]],2)</f>
        <v>0.01</v>
      </c>
      <c r="Q2431" s="14">
        <f>IFERROR(Table1[[#This Row],[pledged]]/Table1[[#This Row],[backers_count]],0)</f>
        <v>501.25</v>
      </c>
      <c r="R2431" s="19">
        <f>(((J2431/60)/60)/24)+DATE(1970,1,1)</f>
        <v>42734.879236111112</v>
      </c>
      <c r="S2431" s="19">
        <f>(((I2431/60)/60)/24)+DATE(1970,1,1)</f>
        <v>42771.697222222225</v>
      </c>
    </row>
    <row r="2432" spans="1:19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1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8292</v>
      </c>
      <c r="O2432" t="s">
        <v>8293</v>
      </c>
      <c r="P2432" s="12">
        <f>ROUND(Table1[[#This Row],[pledged]]/Table1[[#This Row],[goal]],2)</f>
        <v>0.01</v>
      </c>
      <c r="Q2432" s="14">
        <f>IFERROR(Table1[[#This Row],[pledged]]/Table1[[#This Row],[backers_count]],0)</f>
        <v>10.5</v>
      </c>
      <c r="R2432" s="19">
        <f>(((J2432/60)/60)/24)+DATE(1970,1,1)</f>
        <v>42382.130833333329</v>
      </c>
      <c r="S2432" s="19">
        <f>(((I2432/60)/60)/24)+DATE(1970,1,1)</f>
        <v>42412.130833333329</v>
      </c>
    </row>
    <row r="2433" spans="1:19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1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8292</v>
      </c>
      <c r="O2433" t="s">
        <v>8293</v>
      </c>
      <c r="P2433" s="12">
        <f>ROUND(Table1[[#This Row],[pledged]]/Table1[[#This Row],[goal]],2)</f>
        <v>0</v>
      </c>
      <c r="Q2433" s="14">
        <f>IFERROR(Table1[[#This Row],[pledged]]/Table1[[#This Row],[backers_count]],0)</f>
        <v>1</v>
      </c>
      <c r="R2433" s="19">
        <f>(((J2433/60)/60)/24)+DATE(1970,1,1)</f>
        <v>42489.099687499998</v>
      </c>
      <c r="S2433" s="19">
        <f>(((I2433/60)/60)/24)+DATE(1970,1,1)</f>
        <v>42549.099687499998</v>
      </c>
    </row>
    <row r="2434" spans="1:19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1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8292</v>
      </c>
      <c r="O2434" t="s">
        <v>8293</v>
      </c>
      <c r="P2434" s="12">
        <f>ROUND(Table1[[#This Row],[pledged]]/Table1[[#This Row],[goal]],2)</f>
        <v>0</v>
      </c>
      <c r="Q2434" s="14">
        <f>IFERROR(Table1[[#This Row],[pledged]]/Table1[[#This Row],[backers_count]],0)</f>
        <v>1</v>
      </c>
      <c r="R2434" s="19">
        <f>(((J2434/60)/60)/24)+DATE(1970,1,1)</f>
        <v>42041.218715277777</v>
      </c>
      <c r="S2434" s="19">
        <f>(((I2434/60)/60)/24)+DATE(1970,1,1)</f>
        <v>42071.218715277777</v>
      </c>
    </row>
    <row r="2435" spans="1:19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1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8292</v>
      </c>
      <c r="O2435" t="s">
        <v>8293</v>
      </c>
      <c r="P2435" s="12">
        <f>ROUND(Table1[[#This Row],[pledged]]/Table1[[#This Row],[goal]],2)</f>
        <v>0</v>
      </c>
      <c r="Q2435" s="14">
        <f>IFERROR(Table1[[#This Row],[pledged]]/Table1[[#This Row],[backers_count]],0)</f>
        <v>0</v>
      </c>
      <c r="R2435" s="19">
        <f>(((J2435/60)/60)/24)+DATE(1970,1,1)</f>
        <v>42397.89980324074</v>
      </c>
      <c r="S2435" s="19">
        <f>(((I2435/60)/60)/24)+DATE(1970,1,1)</f>
        <v>42427.89980324074</v>
      </c>
    </row>
    <row r="2436" spans="1:19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1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8292</v>
      </c>
      <c r="O2436" t="s">
        <v>8293</v>
      </c>
      <c r="P2436" s="12">
        <f>ROUND(Table1[[#This Row],[pledged]]/Table1[[#This Row],[goal]],2)</f>
        <v>0</v>
      </c>
      <c r="Q2436" s="14">
        <f>IFERROR(Table1[[#This Row],[pledged]]/Table1[[#This Row],[backers_count]],0)</f>
        <v>13</v>
      </c>
      <c r="R2436" s="19">
        <f>(((J2436/60)/60)/24)+DATE(1970,1,1)</f>
        <v>42180.18604166666</v>
      </c>
      <c r="S2436" s="19">
        <f>(((I2436/60)/60)/24)+DATE(1970,1,1)</f>
        <v>42220.18604166666</v>
      </c>
    </row>
    <row r="2437" spans="1:19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1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8292</v>
      </c>
      <c r="O2437" t="s">
        <v>8293</v>
      </c>
      <c r="P2437" s="12">
        <f>ROUND(Table1[[#This Row],[pledged]]/Table1[[#This Row],[goal]],2)</f>
        <v>0</v>
      </c>
      <c r="Q2437" s="14">
        <f>IFERROR(Table1[[#This Row],[pledged]]/Table1[[#This Row],[backers_count]],0)</f>
        <v>306</v>
      </c>
      <c r="R2437" s="19">
        <f>(((J2437/60)/60)/24)+DATE(1970,1,1)</f>
        <v>42252.277615740735</v>
      </c>
      <c r="S2437" s="19">
        <f>(((I2437/60)/60)/24)+DATE(1970,1,1)</f>
        <v>42282.277615740735</v>
      </c>
    </row>
    <row r="2438" spans="1:19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1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8292</v>
      </c>
      <c r="O2438" t="s">
        <v>8293</v>
      </c>
      <c r="P2438" s="12">
        <f>ROUND(Table1[[#This Row],[pledged]]/Table1[[#This Row],[goal]],2)</f>
        <v>0</v>
      </c>
      <c r="Q2438" s="14">
        <f>IFERROR(Table1[[#This Row],[pledged]]/Table1[[#This Row],[backers_count]],0)</f>
        <v>22.5</v>
      </c>
      <c r="R2438" s="19">
        <f>(((J2438/60)/60)/24)+DATE(1970,1,1)</f>
        <v>42338.615393518514</v>
      </c>
      <c r="S2438" s="19">
        <f>(((I2438/60)/60)/24)+DATE(1970,1,1)</f>
        <v>42398.615393518514</v>
      </c>
    </row>
    <row r="2439" spans="1:19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1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8292</v>
      </c>
      <c r="O2439" t="s">
        <v>8293</v>
      </c>
      <c r="P2439" s="12">
        <f>ROUND(Table1[[#This Row],[pledged]]/Table1[[#This Row],[goal]],2)</f>
        <v>0</v>
      </c>
      <c r="Q2439" s="14">
        <f>IFERROR(Table1[[#This Row],[pledged]]/Table1[[#This Row],[backers_count]],0)</f>
        <v>0</v>
      </c>
      <c r="R2439" s="19">
        <f>(((J2439/60)/60)/24)+DATE(1970,1,1)</f>
        <v>42031.965138888889</v>
      </c>
      <c r="S2439" s="19">
        <f>(((I2439/60)/60)/24)+DATE(1970,1,1)</f>
        <v>42080.75</v>
      </c>
    </row>
    <row r="2440" spans="1:19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1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8292</v>
      </c>
      <c r="O2440" t="s">
        <v>8293</v>
      </c>
      <c r="P2440" s="12">
        <f>ROUND(Table1[[#This Row],[pledged]]/Table1[[#This Row],[goal]],2)</f>
        <v>0</v>
      </c>
      <c r="Q2440" s="14">
        <f>IFERROR(Table1[[#This Row],[pledged]]/Table1[[#This Row],[backers_count]],0)</f>
        <v>50</v>
      </c>
      <c r="R2440" s="19">
        <f>(((J2440/60)/60)/24)+DATE(1970,1,1)</f>
        <v>42285.91506944444</v>
      </c>
      <c r="S2440" s="19">
        <f>(((I2440/60)/60)/24)+DATE(1970,1,1)</f>
        <v>42345.956736111111</v>
      </c>
    </row>
    <row r="2441" spans="1:19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1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8292</v>
      </c>
      <c r="O2441" t="s">
        <v>8293</v>
      </c>
      <c r="P2441" s="12">
        <f>ROUND(Table1[[#This Row],[pledged]]/Table1[[#This Row],[goal]],2)</f>
        <v>0</v>
      </c>
      <c r="Q2441" s="14">
        <f>IFERROR(Table1[[#This Row],[pledged]]/Table1[[#This Row],[backers_count]],0)</f>
        <v>0</v>
      </c>
      <c r="R2441" s="19">
        <f>(((J2441/60)/60)/24)+DATE(1970,1,1)</f>
        <v>42265.818622685183</v>
      </c>
      <c r="S2441" s="19">
        <f>(((I2441/60)/60)/24)+DATE(1970,1,1)</f>
        <v>42295.818622685183</v>
      </c>
    </row>
    <row r="2442" spans="1:19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1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8292</v>
      </c>
      <c r="O2442" t="s">
        <v>8293</v>
      </c>
      <c r="P2442" s="12">
        <f>ROUND(Table1[[#This Row],[pledged]]/Table1[[#This Row],[goal]],2)</f>
        <v>0</v>
      </c>
      <c r="Q2442" s="14">
        <f>IFERROR(Table1[[#This Row],[pledged]]/Table1[[#This Row],[backers_count]],0)</f>
        <v>5</v>
      </c>
      <c r="R2442" s="19">
        <f>(((J2442/60)/60)/24)+DATE(1970,1,1)</f>
        <v>42383.899456018517</v>
      </c>
      <c r="S2442" s="19">
        <f>(((I2442/60)/60)/24)+DATE(1970,1,1)</f>
        <v>42413.899456018517</v>
      </c>
    </row>
    <row r="2443" spans="1:19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1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8292</v>
      </c>
      <c r="O2443" t="s">
        <v>8308</v>
      </c>
      <c r="P2443" s="12">
        <f>ROUND(Table1[[#This Row],[pledged]]/Table1[[#This Row],[goal]],2)</f>
        <v>1.08</v>
      </c>
      <c r="Q2443" s="14">
        <f>IFERROR(Table1[[#This Row],[pledged]]/Table1[[#This Row],[backers_count]],0)</f>
        <v>74.22935779816514</v>
      </c>
      <c r="R2443" s="19">
        <f>(((J2443/60)/60)/24)+DATE(1970,1,1)</f>
        <v>42187.125625000001</v>
      </c>
      <c r="S2443" s="19">
        <f>(((I2443/60)/60)/24)+DATE(1970,1,1)</f>
        <v>42208.207638888889</v>
      </c>
    </row>
    <row r="2444" spans="1:19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1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8292</v>
      </c>
      <c r="O2444" t="s">
        <v>8308</v>
      </c>
      <c r="P2444" s="12">
        <f>ROUND(Table1[[#This Row],[pledged]]/Table1[[#This Row],[goal]],2)</f>
        <v>1.26</v>
      </c>
      <c r="Q2444" s="14">
        <f>IFERROR(Table1[[#This Row],[pledged]]/Table1[[#This Row],[backers_count]],0)</f>
        <v>81.252688172043008</v>
      </c>
      <c r="R2444" s="19">
        <f>(((J2444/60)/60)/24)+DATE(1970,1,1)</f>
        <v>42052.666990740734</v>
      </c>
      <c r="S2444" s="19">
        <f>(((I2444/60)/60)/24)+DATE(1970,1,1)</f>
        <v>42082.625324074077</v>
      </c>
    </row>
    <row r="2445" spans="1:19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1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8292</v>
      </c>
      <c r="O2445" t="s">
        <v>8308</v>
      </c>
      <c r="P2445" s="12">
        <f>ROUND(Table1[[#This Row],[pledged]]/Table1[[#This Row],[goal]],2)</f>
        <v>2.0299999999999998</v>
      </c>
      <c r="Q2445" s="14">
        <f>IFERROR(Table1[[#This Row],[pledged]]/Table1[[#This Row],[backers_count]],0)</f>
        <v>130.23469453376205</v>
      </c>
      <c r="R2445" s="19">
        <f>(((J2445/60)/60)/24)+DATE(1970,1,1)</f>
        <v>41836.625254629631</v>
      </c>
      <c r="S2445" s="19">
        <f>(((I2445/60)/60)/24)+DATE(1970,1,1)</f>
        <v>41866.625254629631</v>
      </c>
    </row>
    <row r="2446" spans="1:19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1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8292</v>
      </c>
      <c r="O2446" t="s">
        <v>8308</v>
      </c>
      <c r="P2446" s="12">
        <f>ROUND(Table1[[#This Row],[pledged]]/Table1[[#This Row],[goal]],2)</f>
        <v>1.0900000000000001</v>
      </c>
      <c r="Q2446" s="14">
        <f>IFERROR(Table1[[#This Row],[pledged]]/Table1[[#This Row],[backers_count]],0)</f>
        <v>53.409836065573771</v>
      </c>
      <c r="R2446" s="19">
        <f>(((J2446/60)/60)/24)+DATE(1970,1,1)</f>
        <v>42485.754525462966</v>
      </c>
      <c r="S2446" s="19">
        <f>(((I2446/60)/60)/24)+DATE(1970,1,1)</f>
        <v>42515.754525462966</v>
      </c>
    </row>
    <row r="2447" spans="1:19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1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8292</v>
      </c>
      <c r="O2447" t="s">
        <v>8308</v>
      </c>
      <c r="P2447" s="12">
        <f>ROUND(Table1[[#This Row],[pledged]]/Table1[[#This Row],[goal]],2)</f>
        <v>1.73</v>
      </c>
      <c r="Q2447" s="14">
        <f>IFERROR(Table1[[#This Row],[pledged]]/Table1[[#This Row],[backers_count]],0)</f>
        <v>75.130434782608702</v>
      </c>
      <c r="R2447" s="19">
        <f>(((J2447/60)/60)/24)+DATE(1970,1,1)</f>
        <v>42243.190057870372</v>
      </c>
      <c r="S2447" s="19">
        <f>(((I2447/60)/60)/24)+DATE(1970,1,1)</f>
        <v>42273.190057870372</v>
      </c>
    </row>
    <row r="2448" spans="1:19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1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8292</v>
      </c>
      <c r="O2448" t="s">
        <v>8308</v>
      </c>
      <c r="P2448" s="12">
        <f>ROUND(Table1[[#This Row],[pledged]]/Table1[[#This Row],[goal]],2)</f>
        <v>1.68</v>
      </c>
      <c r="Q2448" s="14">
        <f>IFERROR(Table1[[#This Row],[pledged]]/Table1[[#This Row],[backers_count]],0)</f>
        <v>75.666666666666671</v>
      </c>
      <c r="R2448" s="19">
        <f>(((J2448/60)/60)/24)+DATE(1970,1,1)</f>
        <v>42670.602673611109</v>
      </c>
      <c r="S2448" s="19">
        <f>(((I2448/60)/60)/24)+DATE(1970,1,1)</f>
        <v>42700.64434027778</v>
      </c>
    </row>
    <row r="2449" spans="1:19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1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8292</v>
      </c>
      <c r="O2449" t="s">
        <v>8308</v>
      </c>
      <c r="P2449" s="12">
        <f>ROUND(Table1[[#This Row],[pledged]]/Table1[[#This Row],[goal]],2)</f>
        <v>4.2699999999999996</v>
      </c>
      <c r="Q2449" s="14">
        <f>IFERROR(Table1[[#This Row],[pledged]]/Table1[[#This Row],[backers_count]],0)</f>
        <v>31.691394658753708</v>
      </c>
      <c r="R2449" s="19">
        <f>(((J2449/60)/60)/24)+DATE(1970,1,1)</f>
        <v>42654.469826388886</v>
      </c>
      <c r="S2449" s="19">
        <f>(((I2449/60)/60)/24)+DATE(1970,1,1)</f>
        <v>42686.166666666672</v>
      </c>
    </row>
    <row r="2450" spans="1:19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1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8292</v>
      </c>
      <c r="O2450" t="s">
        <v>8308</v>
      </c>
      <c r="P2450" s="12">
        <f>ROUND(Table1[[#This Row],[pledged]]/Table1[[#This Row],[goal]],2)</f>
        <v>1.08</v>
      </c>
      <c r="Q2450" s="14">
        <f>IFERROR(Table1[[#This Row],[pledged]]/Table1[[#This Row],[backers_count]],0)</f>
        <v>47.777777777777779</v>
      </c>
      <c r="R2450" s="19">
        <f>(((J2450/60)/60)/24)+DATE(1970,1,1)</f>
        <v>42607.316122685181</v>
      </c>
      <c r="S2450" s="19">
        <f>(((I2450/60)/60)/24)+DATE(1970,1,1)</f>
        <v>42613.233333333337</v>
      </c>
    </row>
    <row r="2451" spans="1:19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1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8292</v>
      </c>
      <c r="O2451" t="s">
        <v>8308</v>
      </c>
      <c r="P2451" s="12">
        <f>ROUND(Table1[[#This Row],[pledged]]/Table1[[#This Row],[goal]],2)</f>
        <v>1.08</v>
      </c>
      <c r="Q2451" s="14">
        <f>IFERROR(Table1[[#This Row],[pledged]]/Table1[[#This Row],[backers_count]],0)</f>
        <v>90</v>
      </c>
      <c r="R2451" s="19">
        <f>(((J2451/60)/60)/24)+DATE(1970,1,1)</f>
        <v>41943.142534722225</v>
      </c>
      <c r="S2451" s="19">
        <f>(((I2451/60)/60)/24)+DATE(1970,1,1)</f>
        <v>41973.184201388889</v>
      </c>
    </row>
    <row r="2452" spans="1:19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1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8292</v>
      </c>
      <c r="O2452" t="s">
        <v>8308</v>
      </c>
      <c r="P2452" s="12">
        <f>ROUND(Table1[[#This Row],[pledged]]/Table1[[#This Row],[goal]],2)</f>
        <v>1.02</v>
      </c>
      <c r="Q2452" s="14">
        <f>IFERROR(Table1[[#This Row],[pledged]]/Table1[[#This Row],[backers_count]],0)</f>
        <v>149.31401960784314</v>
      </c>
      <c r="R2452" s="19">
        <f>(((J2452/60)/60)/24)+DATE(1970,1,1)</f>
        <v>41902.07240740741</v>
      </c>
      <c r="S2452" s="19">
        <f>(((I2452/60)/60)/24)+DATE(1970,1,1)</f>
        <v>41940.132638888892</v>
      </c>
    </row>
    <row r="2453" spans="1:19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1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8292</v>
      </c>
      <c r="O2453" t="s">
        <v>8308</v>
      </c>
      <c r="P2453" s="12">
        <f>ROUND(Table1[[#This Row],[pledged]]/Table1[[#This Row],[goal]],2)</f>
        <v>1.1499999999999999</v>
      </c>
      <c r="Q2453" s="14">
        <f>IFERROR(Table1[[#This Row],[pledged]]/Table1[[#This Row],[backers_count]],0)</f>
        <v>62.06989247311828</v>
      </c>
      <c r="R2453" s="19">
        <f>(((J2453/60)/60)/24)+DATE(1970,1,1)</f>
        <v>42779.908449074079</v>
      </c>
      <c r="S2453" s="19">
        <f>(((I2453/60)/60)/24)+DATE(1970,1,1)</f>
        <v>42799.908449074079</v>
      </c>
    </row>
    <row r="2454" spans="1:19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1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8292</v>
      </c>
      <c r="O2454" t="s">
        <v>8308</v>
      </c>
      <c r="P2454" s="12">
        <f>ROUND(Table1[[#This Row],[pledged]]/Table1[[#This Row],[goal]],2)</f>
        <v>1.34</v>
      </c>
      <c r="Q2454" s="14">
        <f>IFERROR(Table1[[#This Row],[pledged]]/Table1[[#This Row],[backers_count]],0)</f>
        <v>53.4</v>
      </c>
      <c r="R2454" s="19">
        <f>(((J2454/60)/60)/24)+DATE(1970,1,1)</f>
        <v>42338.84375</v>
      </c>
      <c r="S2454" s="19">
        <f>(((I2454/60)/60)/24)+DATE(1970,1,1)</f>
        <v>42367.958333333328</v>
      </c>
    </row>
    <row r="2455" spans="1:19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1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8292</v>
      </c>
      <c r="O2455" t="s">
        <v>8308</v>
      </c>
      <c r="P2455" s="12">
        <f>ROUND(Table1[[#This Row],[pledged]]/Table1[[#This Row],[goal]],2)</f>
        <v>1.55</v>
      </c>
      <c r="Q2455" s="14">
        <f>IFERROR(Table1[[#This Row],[pledged]]/Table1[[#This Row],[backers_count]],0)</f>
        <v>69.268656716417908</v>
      </c>
      <c r="R2455" s="19">
        <f>(((J2455/60)/60)/24)+DATE(1970,1,1)</f>
        <v>42738.692233796297</v>
      </c>
      <c r="S2455" s="19">
        <f>(((I2455/60)/60)/24)+DATE(1970,1,1)</f>
        <v>42768.692233796297</v>
      </c>
    </row>
    <row r="2456" spans="1:19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1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8292</v>
      </c>
      <c r="O2456" t="s">
        <v>8308</v>
      </c>
      <c r="P2456" s="12">
        <f>ROUND(Table1[[#This Row],[pledged]]/Table1[[#This Row],[goal]],2)</f>
        <v>1.01</v>
      </c>
      <c r="Q2456" s="14">
        <f>IFERROR(Table1[[#This Row],[pledged]]/Table1[[#This Row],[backers_count]],0)</f>
        <v>271.50769230769231</v>
      </c>
      <c r="R2456" s="19">
        <f>(((J2456/60)/60)/24)+DATE(1970,1,1)</f>
        <v>42770.201481481476</v>
      </c>
      <c r="S2456" s="19">
        <f>(((I2456/60)/60)/24)+DATE(1970,1,1)</f>
        <v>42805.201481481476</v>
      </c>
    </row>
    <row r="2457" spans="1:19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1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8292</v>
      </c>
      <c r="O2457" t="s">
        <v>8308</v>
      </c>
      <c r="P2457" s="12">
        <f>ROUND(Table1[[#This Row],[pledged]]/Table1[[#This Row],[goal]],2)</f>
        <v>1.82</v>
      </c>
      <c r="Q2457" s="14">
        <f>IFERROR(Table1[[#This Row],[pledged]]/Table1[[#This Row],[backers_count]],0)</f>
        <v>34.125</v>
      </c>
      <c r="R2457" s="19">
        <f>(((J2457/60)/60)/24)+DATE(1970,1,1)</f>
        <v>42452.781828703708</v>
      </c>
      <c r="S2457" s="19">
        <f>(((I2457/60)/60)/24)+DATE(1970,1,1)</f>
        <v>42480.781828703708</v>
      </c>
    </row>
    <row r="2458" spans="1:19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1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8292</v>
      </c>
      <c r="O2458" t="s">
        <v>8308</v>
      </c>
      <c r="P2458" s="12">
        <f>ROUND(Table1[[#This Row],[pledged]]/Table1[[#This Row],[goal]],2)</f>
        <v>1.81</v>
      </c>
      <c r="Q2458" s="14">
        <f>IFERROR(Table1[[#This Row],[pledged]]/Table1[[#This Row],[backers_count]],0)</f>
        <v>40.492537313432834</v>
      </c>
      <c r="R2458" s="19">
        <f>(((J2458/60)/60)/24)+DATE(1970,1,1)</f>
        <v>42761.961099537039</v>
      </c>
      <c r="S2458" s="19">
        <f>(((I2458/60)/60)/24)+DATE(1970,1,1)</f>
        <v>42791.961099537039</v>
      </c>
    </row>
    <row r="2459" spans="1:19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1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8292</v>
      </c>
      <c r="O2459" t="s">
        <v>8308</v>
      </c>
      <c r="P2459" s="12">
        <f>ROUND(Table1[[#This Row],[pledged]]/Table1[[#This Row],[goal]],2)</f>
        <v>1.02</v>
      </c>
      <c r="Q2459" s="14">
        <f>IFERROR(Table1[[#This Row],[pledged]]/Table1[[#This Row],[backers_count]],0)</f>
        <v>189.75806451612902</v>
      </c>
      <c r="R2459" s="19">
        <f>(((J2459/60)/60)/24)+DATE(1970,1,1)</f>
        <v>42423.602500000001</v>
      </c>
      <c r="S2459" s="19">
        <f>(((I2459/60)/60)/24)+DATE(1970,1,1)</f>
        <v>42453.560833333337</v>
      </c>
    </row>
    <row r="2460" spans="1:19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1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8292</v>
      </c>
      <c r="O2460" t="s">
        <v>8308</v>
      </c>
      <c r="P2460" s="12">
        <f>ROUND(Table1[[#This Row],[pledged]]/Table1[[#This Row],[goal]],2)</f>
        <v>1.1000000000000001</v>
      </c>
      <c r="Q2460" s="14">
        <f>IFERROR(Table1[[#This Row],[pledged]]/Table1[[#This Row],[backers_count]],0)</f>
        <v>68.862499999999997</v>
      </c>
      <c r="R2460" s="19">
        <f>(((J2460/60)/60)/24)+DATE(1970,1,1)</f>
        <v>42495.871736111112</v>
      </c>
      <c r="S2460" s="19">
        <f>(((I2460/60)/60)/24)+DATE(1970,1,1)</f>
        <v>42530.791666666672</v>
      </c>
    </row>
    <row r="2461" spans="1:19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1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8292</v>
      </c>
      <c r="O2461" t="s">
        <v>8308</v>
      </c>
      <c r="P2461" s="12">
        <f>ROUND(Table1[[#This Row],[pledged]]/Table1[[#This Row],[goal]],2)</f>
        <v>1.02</v>
      </c>
      <c r="Q2461" s="14">
        <f>IFERROR(Table1[[#This Row],[pledged]]/Table1[[#This Row],[backers_count]],0)</f>
        <v>108.77659574468085</v>
      </c>
      <c r="R2461" s="19">
        <f>(((J2461/60)/60)/24)+DATE(1970,1,1)</f>
        <v>42407.637557870374</v>
      </c>
      <c r="S2461" s="19">
        <f>(((I2461/60)/60)/24)+DATE(1970,1,1)</f>
        <v>42452.595891203702</v>
      </c>
    </row>
    <row r="2462" spans="1:19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1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8292</v>
      </c>
      <c r="O2462" t="s">
        <v>8308</v>
      </c>
      <c r="P2462" s="12">
        <f>ROUND(Table1[[#This Row],[pledged]]/Table1[[#This Row],[goal]],2)</f>
        <v>1.01</v>
      </c>
      <c r="Q2462" s="14">
        <f>IFERROR(Table1[[#This Row],[pledged]]/Table1[[#This Row],[backers_count]],0)</f>
        <v>125.98529411764706</v>
      </c>
      <c r="R2462" s="19">
        <f>(((J2462/60)/60)/24)+DATE(1970,1,1)</f>
        <v>42704.187118055561</v>
      </c>
      <c r="S2462" s="19">
        <f>(((I2462/60)/60)/24)+DATE(1970,1,1)</f>
        <v>42738.178472222222</v>
      </c>
    </row>
    <row r="2463" spans="1:19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1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8281</v>
      </c>
      <c r="O2463" t="s">
        <v>8285</v>
      </c>
      <c r="P2463" s="12">
        <f>ROUND(Table1[[#This Row],[pledged]]/Table1[[#This Row],[goal]],2)</f>
        <v>1.04</v>
      </c>
      <c r="Q2463" s="14">
        <f>IFERROR(Table1[[#This Row],[pledged]]/Table1[[#This Row],[backers_count]],0)</f>
        <v>90.523255813953483</v>
      </c>
      <c r="R2463" s="19">
        <f>(((J2463/60)/60)/24)+DATE(1970,1,1)</f>
        <v>40784.012696759259</v>
      </c>
      <c r="S2463" s="19">
        <f>(((I2463/60)/60)/24)+DATE(1970,1,1)</f>
        <v>40817.125</v>
      </c>
    </row>
    <row r="2464" spans="1:19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1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8281</v>
      </c>
      <c r="O2464" t="s">
        <v>8285</v>
      </c>
      <c r="P2464" s="12">
        <f>ROUND(Table1[[#This Row],[pledged]]/Table1[[#This Row],[goal]],2)</f>
        <v>1.1100000000000001</v>
      </c>
      <c r="Q2464" s="14">
        <f>IFERROR(Table1[[#This Row],[pledged]]/Table1[[#This Row],[backers_count]],0)</f>
        <v>28.880434782608695</v>
      </c>
      <c r="R2464" s="19">
        <f>(((J2464/60)/60)/24)+DATE(1970,1,1)</f>
        <v>41089.186296296299</v>
      </c>
      <c r="S2464" s="19">
        <f>(((I2464/60)/60)/24)+DATE(1970,1,1)</f>
        <v>41109.186296296299</v>
      </c>
    </row>
    <row r="2465" spans="1:19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1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8281</v>
      </c>
      <c r="O2465" t="s">
        <v>8285</v>
      </c>
      <c r="P2465" s="12">
        <f>ROUND(Table1[[#This Row],[pledged]]/Table1[[#This Row],[goal]],2)</f>
        <v>1.1599999999999999</v>
      </c>
      <c r="Q2465" s="14">
        <f>IFERROR(Table1[[#This Row],[pledged]]/Table1[[#This Row],[backers_count]],0)</f>
        <v>31</v>
      </c>
      <c r="R2465" s="19">
        <f>(((J2465/60)/60)/24)+DATE(1970,1,1)</f>
        <v>41341.111400462964</v>
      </c>
      <c r="S2465" s="19">
        <f>(((I2465/60)/60)/24)+DATE(1970,1,1)</f>
        <v>41380.791666666664</v>
      </c>
    </row>
    <row r="2466" spans="1:19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1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8281</v>
      </c>
      <c r="O2466" t="s">
        <v>8285</v>
      </c>
      <c r="P2466" s="12">
        <f>ROUND(Table1[[#This Row],[pledged]]/Table1[[#This Row],[goal]],2)</f>
        <v>1.1100000000000001</v>
      </c>
      <c r="Q2466" s="14">
        <f>IFERROR(Table1[[#This Row],[pledged]]/Table1[[#This Row],[backers_count]],0)</f>
        <v>51.674418604651166</v>
      </c>
      <c r="R2466" s="19">
        <f>(((J2466/60)/60)/24)+DATE(1970,1,1)</f>
        <v>42248.90042824074</v>
      </c>
      <c r="S2466" s="19">
        <f>(((I2466/60)/60)/24)+DATE(1970,1,1)</f>
        <v>42277.811805555553</v>
      </c>
    </row>
    <row r="2467" spans="1:19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1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8281</v>
      </c>
      <c r="O2467" t="s">
        <v>8285</v>
      </c>
      <c r="P2467" s="12">
        <f>ROUND(Table1[[#This Row],[pledged]]/Table1[[#This Row],[goal]],2)</f>
        <v>1.8</v>
      </c>
      <c r="Q2467" s="14">
        <f>IFERROR(Table1[[#This Row],[pledged]]/Table1[[#This Row],[backers_count]],0)</f>
        <v>26.270833333333332</v>
      </c>
      <c r="R2467" s="19">
        <f>(((J2467/60)/60)/24)+DATE(1970,1,1)</f>
        <v>41145.719305555554</v>
      </c>
      <c r="S2467" s="19">
        <f>(((I2467/60)/60)/24)+DATE(1970,1,1)</f>
        <v>41175.719305555554</v>
      </c>
    </row>
    <row r="2468" spans="1:19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1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8281</v>
      </c>
      <c r="O2468" t="s">
        <v>8285</v>
      </c>
      <c r="P2468" s="12">
        <f>ROUND(Table1[[#This Row],[pledged]]/Table1[[#This Row],[goal]],2)</f>
        <v>1</v>
      </c>
      <c r="Q2468" s="14">
        <f>IFERROR(Table1[[#This Row],[pledged]]/Table1[[#This Row],[backers_count]],0)</f>
        <v>48.07692307692308</v>
      </c>
      <c r="R2468" s="19">
        <f>(((J2468/60)/60)/24)+DATE(1970,1,1)</f>
        <v>41373.102465277778</v>
      </c>
      <c r="S2468" s="19">
        <f>(((I2468/60)/60)/24)+DATE(1970,1,1)</f>
        <v>41403.102465277778</v>
      </c>
    </row>
    <row r="2469" spans="1:19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1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8281</v>
      </c>
      <c r="O2469" t="s">
        <v>8285</v>
      </c>
      <c r="P2469" s="12">
        <f>ROUND(Table1[[#This Row],[pledged]]/Table1[[#This Row],[goal]],2)</f>
        <v>1.19</v>
      </c>
      <c r="Q2469" s="14">
        <f>IFERROR(Table1[[#This Row],[pledged]]/Table1[[#This Row],[backers_count]],0)</f>
        <v>27.558139534883722</v>
      </c>
      <c r="R2469" s="19">
        <f>(((J2469/60)/60)/24)+DATE(1970,1,1)</f>
        <v>41025.874201388891</v>
      </c>
      <c r="S2469" s="19">
        <f>(((I2469/60)/60)/24)+DATE(1970,1,1)</f>
        <v>41039.708333333336</v>
      </c>
    </row>
    <row r="2470" spans="1:19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1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8281</v>
      </c>
      <c r="O2470" t="s">
        <v>8285</v>
      </c>
      <c r="P2470" s="12">
        <f>ROUND(Table1[[#This Row],[pledged]]/Table1[[#This Row],[goal]],2)</f>
        <v>1.07</v>
      </c>
      <c r="Q2470" s="14">
        <f>IFERROR(Table1[[#This Row],[pledged]]/Table1[[#This Row],[backers_count]],0)</f>
        <v>36.97137931034483</v>
      </c>
      <c r="R2470" s="19">
        <f>(((J2470/60)/60)/24)+DATE(1970,1,1)</f>
        <v>41174.154178240737</v>
      </c>
      <c r="S2470" s="19">
        <f>(((I2470/60)/60)/24)+DATE(1970,1,1)</f>
        <v>41210.208333333336</v>
      </c>
    </row>
    <row r="2471" spans="1:19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1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8281</v>
      </c>
      <c r="O2471" t="s">
        <v>8285</v>
      </c>
      <c r="P2471" s="12">
        <f>ROUND(Table1[[#This Row],[pledged]]/Table1[[#This Row],[goal]],2)</f>
        <v>1.1399999999999999</v>
      </c>
      <c r="Q2471" s="14">
        <f>IFERROR(Table1[[#This Row],[pledged]]/Table1[[#This Row],[backers_count]],0)</f>
        <v>29.021276595744681</v>
      </c>
      <c r="R2471" s="19">
        <f>(((J2471/60)/60)/24)+DATE(1970,1,1)</f>
        <v>40557.429733796293</v>
      </c>
      <c r="S2471" s="19">
        <f>(((I2471/60)/60)/24)+DATE(1970,1,1)</f>
        <v>40582.429733796293</v>
      </c>
    </row>
    <row r="2472" spans="1:19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1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8281</v>
      </c>
      <c r="O2472" t="s">
        <v>8285</v>
      </c>
      <c r="P2472" s="12">
        <f>ROUND(Table1[[#This Row],[pledged]]/Table1[[#This Row],[goal]],2)</f>
        <v>1.03</v>
      </c>
      <c r="Q2472" s="14">
        <f>IFERROR(Table1[[#This Row],[pledged]]/Table1[[#This Row],[backers_count]],0)</f>
        <v>28.65666666666667</v>
      </c>
      <c r="R2472" s="19">
        <f>(((J2472/60)/60)/24)+DATE(1970,1,1)</f>
        <v>41023.07471064815</v>
      </c>
      <c r="S2472" s="19">
        <f>(((I2472/60)/60)/24)+DATE(1970,1,1)</f>
        <v>41053.07471064815</v>
      </c>
    </row>
    <row r="2473" spans="1:19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1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8281</v>
      </c>
      <c r="O2473" t="s">
        <v>8285</v>
      </c>
      <c r="P2473" s="12">
        <f>ROUND(Table1[[#This Row],[pledged]]/Table1[[#This Row],[goal]],2)</f>
        <v>1.28</v>
      </c>
      <c r="Q2473" s="14">
        <f>IFERROR(Table1[[#This Row],[pledged]]/Table1[[#This Row],[backers_count]],0)</f>
        <v>37.647058823529413</v>
      </c>
      <c r="R2473" s="19">
        <f>(((J2473/60)/60)/24)+DATE(1970,1,1)</f>
        <v>40893.992962962962</v>
      </c>
      <c r="S2473" s="19">
        <f>(((I2473/60)/60)/24)+DATE(1970,1,1)</f>
        <v>40933.992962962962</v>
      </c>
    </row>
    <row r="2474" spans="1:19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1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8281</v>
      </c>
      <c r="O2474" t="s">
        <v>8285</v>
      </c>
      <c r="P2474" s="12">
        <f>ROUND(Table1[[#This Row],[pledged]]/Table1[[#This Row],[goal]],2)</f>
        <v>1.36</v>
      </c>
      <c r="Q2474" s="14">
        <f>IFERROR(Table1[[#This Row],[pledged]]/Table1[[#This Row],[backers_count]],0)</f>
        <v>97.904038461538462</v>
      </c>
      <c r="R2474" s="19">
        <f>(((J2474/60)/60)/24)+DATE(1970,1,1)</f>
        <v>40354.11550925926</v>
      </c>
      <c r="S2474" s="19">
        <f>(((I2474/60)/60)/24)+DATE(1970,1,1)</f>
        <v>40425.043749999997</v>
      </c>
    </row>
    <row r="2475" spans="1:19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1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8281</v>
      </c>
      <c r="O2475" t="s">
        <v>8285</v>
      </c>
      <c r="P2475" s="12">
        <f>ROUND(Table1[[#This Row],[pledged]]/Table1[[#This Row],[goal]],2)</f>
        <v>1</v>
      </c>
      <c r="Q2475" s="14">
        <f>IFERROR(Table1[[#This Row],[pledged]]/Table1[[#This Row],[backers_count]],0)</f>
        <v>42.553191489361701</v>
      </c>
      <c r="R2475" s="19">
        <f>(((J2475/60)/60)/24)+DATE(1970,1,1)</f>
        <v>41193.748483796298</v>
      </c>
      <c r="S2475" s="19">
        <f>(((I2475/60)/60)/24)+DATE(1970,1,1)</f>
        <v>41223.790150462963</v>
      </c>
    </row>
    <row r="2476" spans="1:19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1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8281</v>
      </c>
      <c r="O2476" t="s">
        <v>8285</v>
      </c>
      <c r="P2476" s="12">
        <f>ROUND(Table1[[#This Row],[pledged]]/Table1[[#This Row],[goal]],2)</f>
        <v>1</v>
      </c>
      <c r="Q2476" s="14">
        <f>IFERROR(Table1[[#This Row],[pledged]]/Table1[[#This Row],[backers_count]],0)</f>
        <v>131.58368421052631</v>
      </c>
      <c r="R2476" s="19">
        <f>(((J2476/60)/60)/24)+DATE(1970,1,1)</f>
        <v>40417.011296296296</v>
      </c>
      <c r="S2476" s="19">
        <f>(((I2476/60)/60)/24)+DATE(1970,1,1)</f>
        <v>40462.011296296296</v>
      </c>
    </row>
    <row r="2477" spans="1:19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1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8281</v>
      </c>
      <c r="O2477" t="s">
        <v>8285</v>
      </c>
      <c r="P2477" s="12">
        <f>ROUND(Table1[[#This Row],[pledged]]/Table1[[#This Row],[goal]],2)</f>
        <v>1.05</v>
      </c>
      <c r="Q2477" s="14">
        <f>IFERROR(Table1[[#This Row],[pledged]]/Table1[[#This Row],[backers_count]],0)</f>
        <v>32.320987654320987</v>
      </c>
      <c r="R2477" s="19">
        <f>(((J2477/60)/60)/24)+DATE(1970,1,1)</f>
        <v>40310.287673611114</v>
      </c>
      <c r="S2477" s="19">
        <f>(((I2477/60)/60)/24)+DATE(1970,1,1)</f>
        <v>40369.916666666664</v>
      </c>
    </row>
    <row r="2478" spans="1:19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1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8281</v>
      </c>
      <c r="O2478" t="s">
        <v>8285</v>
      </c>
      <c r="P2478" s="12">
        <f>ROUND(Table1[[#This Row],[pledged]]/Table1[[#This Row],[goal]],2)</f>
        <v>1.05</v>
      </c>
      <c r="Q2478" s="14">
        <f>IFERROR(Table1[[#This Row],[pledged]]/Table1[[#This Row],[backers_count]],0)</f>
        <v>61.103999999999999</v>
      </c>
      <c r="R2478" s="19">
        <f>(((J2478/60)/60)/24)+DATE(1970,1,1)</f>
        <v>41913.328356481477</v>
      </c>
      <c r="S2478" s="19">
        <f>(((I2478/60)/60)/24)+DATE(1970,1,1)</f>
        <v>41946.370023148149</v>
      </c>
    </row>
    <row r="2479" spans="1:19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1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8281</v>
      </c>
      <c r="O2479" t="s">
        <v>8285</v>
      </c>
      <c r="P2479" s="12">
        <f>ROUND(Table1[[#This Row],[pledged]]/Table1[[#This Row],[goal]],2)</f>
        <v>1.71</v>
      </c>
      <c r="Q2479" s="14">
        <f>IFERROR(Table1[[#This Row],[pledged]]/Table1[[#This Row],[backers_count]],0)</f>
        <v>31.341463414634145</v>
      </c>
      <c r="R2479" s="19">
        <f>(((J2479/60)/60)/24)+DATE(1970,1,1)</f>
        <v>41088.691493055558</v>
      </c>
      <c r="S2479" s="19">
        <f>(((I2479/60)/60)/24)+DATE(1970,1,1)</f>
        <v>41133.691493055558</v>
      </c>
    </row>
    <row r="2480" spans="1:19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1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8281</v>
      </c>
      <c r="O2480" t="s">
        <v>8285</v>
      </c>
      <c r="P2480" s="12">
        <f>ROUND(Table1[[#This Row],[pledged]]/Table1[[#This Row],[goal]],2)</f>
        <v>1.28</v>
      </c>
      <c r="Q2480" s="14">
        <f>IFERROR(Table1[[#This Row],[pledged]]/Table1[[#This Row],[backers_count]],0)</f>
        <v>129.1139240506329</v>
      </c>
      <c r="R2480" s="19">
        <f>(((J2480/60)/60)/24)+DATE(1970,1,1)</f>
        <v>41257.950381944444</v>
      </c>
      <c r="S2480" s="19">
        <f>(((I2480/60)/60)/24)+DATE(1970,1,1)</f>
        <v>41287.950381944444</v>
      </c>
    </row>
    <row r="2481" spans="1:19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1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8281</v>
      </c>
      <c r="O2481" t="s">
        <v>8285</v>
      </c>
      <c r="P2481" s="12">
        <f>ROUND(Table1[[#This Row],[pledged]]/Table1[[#This Row],[goal]],2)</f>
        <v>1.33</v>
      </c>
      <c r="Q2481" s="14">
        <f>IFERROR(Table1[[#This Row],[pledged]]/Table1[[#This Row],[backers_count]],0)</f>
        <v>25.020624999999999</v>
      </c>
      <c r="R2481" s="19">
        <f>(((J2481/60)/60)/24)+DATE(1970,1,1)</f>
        <v>41107.726782407408</v>
      </c>
      <c r="S2481" s="19">
        <f>(((I2481/60)/60)/24)+DATE(1970,1,1)</f>
        <v>41118.083333333336</v>
      </c>
    </row>
    <row r="2482" spans="1:19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1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8281</v>
      </c>
      <c r="O2482" t="s">
        <v>8285</v>
      </c>
      <c r="P2482" s="12">
        <f>ROUND(Table1[[#This Row],[pledged]]/Table1[[#This Row],[goal]],2)</f>
        <v>1</v>
      </c>
      <c r="Q2482" s="14">
        <f>IFERROR(Table1[[#This Row],[pledged]]/Table1[[#This Row],[backers_count]],0)</f>
        <v>250</v>
      </c>
      <c r="R2482" s="19">
        <f>(((J2482/60)/60)/24)+DATE(1970,1,1)</f>
        <v>42227.936157407406</v>
      </c>
      <c r="S2482" s="19">
        <f>(((I2482/60)/60)/24)+DATE(1970,1,1)</f>
        <v>42287.936157407406</v>
      </c>
    </row>
    <row r="2483" spans="1:19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1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8281</v>
      </c>
      <c r="O2483" t="s">
        <v>8285</v>
      </c>
      <c r="P2483" s="12">
        <f>ROUND(Table1[[#This Row],[pledged]]/Table1[[#This Row],[goal]],2)</f>
        <v>1.1299999999999999</v>
      </c>
      <c r="Q2483" s="14">
        <f>IFERROR(Table1[[#This Row],[pledged]]/Table1[[#This Row],[backers_count]],0)</f>
        <v>47.541473684210523</v>
      </c>
      <c r="R2483" s="19">
        <f>(((J2483/60)/60)/24)+DATE(1970,1,1)</f>
        <v>40999.645925925928</v>
      </c>
      <c r="S2483" s="19">
        <f>(((I2483/60)/60)/24)+DATE(1970,1,1)</f>
        <v>41029.645925925928</v>
      </c>
    </row>
    <row r="2484" spans="1:19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1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8281</v>
      </c>
      <c r="O2484" t="s">
        <v>8285</v>
      </c>
      <c r="P2484" s="12">
        <f>ROUND(Table1[[#This Row],[pledged]]/Table1[[#This Row],[goal]],2)</f>
        <v>1</v>
      </c>
      <c r="Q2484" s="14">
        <f>IFERROR(Table1[[#This Row],[pledged]]/Table1[[#This Row],[backers_count]],0)</f>
        <v>40.04</v>
      </c>
      <c r="R2484" s="19">
        <f>(((J2484/60)/60)/24)+DATE(1970,1,1)</f>
        <v>40711.782210648147</v>
      </c>
      <c r="S2484" s="19">
        <f>(((I2484/60)/60)/24)+DATE(1970,1,1)</f>
        <v>40756.782210648147</v>
      </c>
    </row>
    <row r="2485" spans="1:19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1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8281</v>
      </c>
      <c r="O2485" t="s">
        <v>8285</v>
      </c>
      <c r="P2485" s="12">
        <f>ROUND(Table1[[#This Row],[pledged]]/Table1[[#This Row],[goal]],2)</f>
        <v>1.1399999999999999</v>
      </c>
      <c r="Q2485" s="14">
        <f>IFERROR(Table1[[#This Row],[pledged]]/Table1[[#This Row],[backers_count]],0)</f>
        <v>65.84210526315789</v>
      </c>
      <c r="R2485" s="19">
        <f>(((J2485/60)/60)/24)+DATE(1970,1,1)</f>
        <v>40970.750034722223</v>
      </c>
      <c r="S2485" s="19">
        <f>(((I2485/60)/60)/24)+DATE(1970,1,1)</f>
        <v>41030.708368055559</v>
      </c>
    </row>
    <row r="2486" spans="1:19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1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8281</v>
      </c>
      <c r="O2486" t="s">
        <v>8285</v>
      </c>
      <c r="P2486" s="12">
        <f>ROUND(Table1[[#This Row],[pledged]]/Table1[[#This Row],[goal]],2)</f>
        <v>1.19</v>
      </c>
      <c r="Q2486" s="14">
        <f>IFERROR(Table1[[#This Row],[pledged]]/Table1[[#This Row],[backers_count]],0)</f>
        <v>46.401222222222216</v>
      </c>
      <c r="R2486" s="19">
        <f>(((J2486/60)/60)/24)+DATE(1970,1,1)</f>
        <v>40771.916701388887</v>
      </c>
      <c r="S2486" s="19">
        <f>(((I2486/60)/60)/24)+DATE(1970,1,1)</f>
        <v>40801.916701388887</v>
      </c>
    </row>
    <row r="2487" spans="1:19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1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8281</v>
      </c>
      <c r="O2487" t="s">
        <v>8285</v>
      </c>
      <c r="P2487" s="12">
        <f>ROUND(Table1[[#This Row],[pledged]]/Table1[[#This Row],[goal]],2)</f>
        <v>1.03</v>
      </c>
      <c r="Q2487" s="14">
        <f>IFERROR(Table1[[#This Row],[pledged]]/Table1[[#This Row],[backers_count]],0)</f>
        <v>50.365853658536587</v>
      </c>
      <c r="R2487" s="19">
        <f>(((J2487/60)/60)/24)+DATE(1970,1,1)</f>
        <v>40793.998599537037</v>
      </c>
      <c r="S2487" s="19">
        <f>(((I2487/60)/60)/24)+DATE(1970,1,1)</f>
        <v>40828.998599537037</v>
      </c>
    </row>
    <row r="2488" spans="1:19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1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8281</v>
      </c>
      <c r="O2488" t="s">
        <v>8285</v>
      </c>
      <c r="P2488" s="12">
        <f>ROUND(Table1[[#This Row],[pledged]]/Table1[[#This Row],[goal]],2)</f>
        <v>2.66</v>
      </c>
      <c r="Q2488" s="14">
        <f>IFERROR(Table1[[#This Row],[pledged]]/Table1[[#This Row],[backers_count]],0)</f>
        <v>26.566666666666666</v>
      </c>
      <c r="R2488" s="19">
        <f>(((J2488/60)/60)/24)+DATE(1970,1,1)</f>
        <v>40991.708055555559</v>
      </c>
      <c r="S2488" s="19">
        <f>(((I2488/60)/60)/24)+DATE(1970,1,1)</f>
        <v>41021.708055555559</v>
      </c>
    </row>
    <row r="2489" spans="1:19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1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8281</v>
      </c>
      <c r="O2489" t="s">
        <v>8285</v>
      </c>
      <c r="P2489" s="12">
        <f>ROUND(Table1[[#This Row],[pledged]]/Table1[[#This Row],[goal]],2)</f>
        <v>1</v>
      </c>
      <c r="Q2489" s="14">
        <f>IFERROR(Table1[[#This Row],[pledged]]/Table1[[#This Row],[backers_count]],0)</f>
        <v>39.493684210526318</v>
      </c>
      <c r="R2489" s="19">
        <f>(((J2489/60)/60)/24)+DATE(1970,1,1)</f>
        <v>41026.083298611113</v>
      </c>
      <c r="S2489" s="19">
        <f>(((I2489/60)/60)/24)+DATE(1970,1,1)</f>
        <v>41056.083298611113</v>
      </c>
    </row>
    <row r="2490" spans="1:19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1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8281</v>
      </c>
      <c r="O2490" t="s">
        <v>8285</v>
      </c>
      <c r="P2490" s="12">
        <f>ROUND(Table1[[#This Row],[pledged]]/Table1[[#This Row],[goal]],2)</f>
        <v>1.07</v>
      </c>
      <c r="Q2490" s="14">
        <f>IFERROR(Table1[[#This Row],[pledged]]/Table1[[#This Row],[backers_count]],0)</f>
        <v>49.246153846153845</v>
      </c>
      <c r="R2490" s="19">
        <f>(((J2490/60)/60)/24)+DATE(1970,1,1)</f>
        <v>40833.633194444446</v>
      </c>
      <c r="S2490" s="19">
        <f>(((I2490/60)/60)/24)+DATE(1970,1,1)</f>
        <v>40863.674861111111</v>
      </c>
    </row>
    <row r="2491" spans="1:19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1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8281</v>
      </c>
      <c r="O2491" t="s">
        <v>8285</v>
      </c>
      <c r="P2491" s="12">
        <f>ROUND(Table1[[#This Row],[pledged]]/Table1[[#This Row],[goal]],2)</f>
        <v>1.34</v>
      </c>
      <c r="Q2491" s="14">
        <f>IFERROR(Table1[[#This Row],[pledged]]/Table1[[#This Row],[backers_count]],0)</f>
        <v>62.38</v>
      </c>
      <c r="R2491" s="19">
        <f>(((J2491/60)/60)/24)+DATE(1970,1,1)</f>
        <v>41373.690266203703</v>
      </c>
      <c r="S2491" s="19">
        <f>(((I2491/60)/60)/24)+DATE(1970,1,1)</f>
        <v>41403.690266203703</v>
      </c>
    </row>
    <row r="2492" spans="1:19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1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8281</v>
      </c>
      <c r="O2492" t="s">
        <v>8285</v>
      </c>
      <c r="P2492" s="12">
        <f>ROUND(Table1[[#This Row],[pledged]]/Table1[[#This Row],[goal]],2)</f>
        <v>1.21</v>
      </c>
      <c r="Q2492" s="14">
        <f>IFERROR(Table1[[#This Row],[pledged]]/Table1[[#This Row],[backers_count]],0)</f>
        <v>37.9375</v>
      </c>
      <c r="R2492" s="19">
        <f>(((J2492/60)/60)/24)+DATE(1970,1,1)</f>
        <v>41023.227731481478</v>
      </c>
      <c r="S2492" s="19">
        <f>(((I2492/60)/60)/24)+DATE(1970,1,1)</f>
        <v>41083.227731481478</v>
      </c>
    </row>
    <row r="2493" spans="1:19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1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8281</v>
      </c>
      <c r="O2493" t="s">
        <v>8285</v>
      </c>
      <c r="P2493" s="12">
        <f>ROUND(Table1[[#This Row],[pledged]]/Table1[[#This Row],[goal]],2)</f>
        <v>1.03</v>
      </c>
      <c r="Q2493" s="14">
        <f>IFERROR(Table1[[#This Row],[pledged]]/Table1[[#This Row],[backers_count]],0)</f>
        <v>51.6</v>
      </c>
      <c r="R2493" s="19">
        <f>(((J2493/60)/60)/24)+DATE(1970,1,1)</f>
        <v>40542.839282407411</v>
      </c>
      <c r="S2493" s="19">
        <f>(((I2493/60)/60)/24)+DATE(1970,1,1)</f>
        <v>40559.07708333333</v>
      </c>
    </row>
    <row r="2494" spans="1:19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1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8281</v>
      </c>
      <c r="O2494" t="s">
        <v>8285</v>
      </c>
      <c r="P2494" s="12">
        <f>ROUND(Table1[[#This Row],[pledged]]/Table1[[#This Row],[goal]],2)</f>
        <v>1.25</v>
      </c>
      <c r="Q2494" s="14">
        <f>IFERROR(Table1[[#This Row],[pledged]]/Table1[[#This Row],[backers_count]],0)</f>
        <v>27.777777777777779</v>
      </c>
      <c r="R2494" s="19">
        <f>(((J2494/60)/60)/24)+DATE(1970,1,1)</f>
        <v>41024.985972222225</v>
      </c>
      <c r="S2494" s="19">
        <f>(((I2494/60)/60)/24)+DATE(1970,1,1)</f>
        <v>41076.415972222225</v>
      </c>
    </row>
    <row r="2495" spans="1:19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1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8281</v>
      </c>
      <c r="O2495" t="s">
        <v>8285</v>
      </c>
      <c r="P2495" s="12">
        <f>ROUND(Table1[[#This Row],[pledged]]/Table1[[#This Row],[goal]],2)</f>
        <v>1.29</v>
      </c>
      <c r="Q2495" s="14">
        <f>IFERROR(Table1[[#This Row],[pledged]]/Table1[[#This Row],[backers_count]],0)</f>
        <v>99.382239382239376</v>
      </c>
      <c r="R2495" s="19">
        <f>(((J2495/60)/60)/24)+DATE(1970,1,1)</f>
        <v>41348.168287037035</v>
      </c>
      <c r="S2495" s="19">
        <f>(((I2495/60)/60)/24)+DATE(1970,1,1)</f>
        <v>41393.168287037035</v>
      </c>
    </row>
    <row r="2496" spans="1:19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1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8281</v>
      </c>
      <c r="O2496" t="s">
        <v>8285</v>
      </c>
      <c r="P2496" s="12">
        <f>ROUND(Table1[[#This Row],[pledged]]/Table1[[#This Row],[goal]],2)</f>
        <v>1.01</v>
      </c>
      <c r="Q2496" s="14">
        <f>IFERROR(Table1[[#This Row],[pledged]]/Table1[[#This Row],[backers_count]],0)</f>
        <v>38.848205128205123</v>
      </c>
      <c r="R2496" s="19">
        <f>(((J2496/60)/60)/24)+DATE(1970,1,1)</f>
        <v>41022.645185185182</v>
      </c>
      <c r="S2496" s="19">
        <f>(((I2496/60)/60)/24)+DATE(1970,1,1)</f>
        <v>41052.645185185182</v>
      </c>
    </row>
    <row r="2497" spans="1:19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1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8281</v>
      </c>
      <c r="O2497" t="s">
        <v>8285</v>
      </c>
      <c r="P2497" s="12">
        <f>ROUND(Table1[[#This Row],[pledged]]/Table1[[#This Row],[goal]],2)</f>
        <v>1.28</v>
      </c>
      <c r="Q2497" s="14">
        <f>IFERROR(Table1[[#This Row],[pledged]]/Table1[[#This Row],[backers_count]],0)</f>
        <v>45.548809523809524</v>
      </c>
      <c r="R2497" s="19">
        <f>(((J2497/60)/60)/24)+DATE(1970,1,1)</f>
        <v>41036.946469907409</v>
      </c>
      <c r="S2497" s="19">
        <f>(((I2497/60)/60)/24)+DATE(1970,1,1)</f>
        <v>41066.946469907409</v>
      </c>
    </row>
    <row r="2498" spans="1:19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1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8281</v>
      </c>
      <c r="O2498" t="s">
        <v>8285</v>
      </c>
      <c r="P2498" s="12">
        <f>ROUND(Table1[[#This Row],[pledged]]/Table1[[#This Row],[goal]],2)</f>
        <v>1</v>
      </c>
      <c r="Q2498" s="14">
        <f>IFERROR(Table1[[#This Row],[pledged]]/Table1[[#This Row],[backers_count]],0)</f>
        <v>600</v>
      </c>
      <c r="R2498" s="19">
        <f>(((J2498/60)/60)/24)+DATE(1970,1,1)</f>
        <v>41327.996435185189</v>
      </c>
      <c r="S2498" s="19">
        <f>(((I2498/60)/60)/24)+DATE(1970,1,1)</f>
        <v>41362.954768518517</v>
      </c>
    </row>
    <row r="2499" spans="1:19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1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8281</v>
      </c>
      <c r="O2499" t="s">
        <v>8285</v>
      </c>
      <c r="P2499" s="12">
        <f>ROUND(Table1[[#This Row],[pledged]]/Table1[[#This Row],[goal]],2)</f>
        <v>1.1299999999999999</v>
      </c>
      <c r="Q2499" s="14">
        <f>IFERROR(Table1[[#This Row],[pledged]]/Table1[[#This Row],[backers_count]],0)</f>
        <v>80.551071428571419</v>
      </c>
      <c r="R2499" s="19">
        <f>(((J2499/60)/60)/24)+DATE(1970,1,1)</f>
        <v>40730.878912037035</v>
      </c>
      <c r="S2499" s="19">
        <f>(((I2499/60)/60)/24)+DATE(1970,1,1)</f>
        <v>40760.878912037035</v>
      </c>
    </row>
    <row r="2500" spans="1:19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1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8281</v>
      </c>
      <c r="O2500" t="s">
        <v>8285</v>
      </c>
      <c r="P2500" s="12">
        <f>ROUND(Table1[[#This Row],[pledged]]/Table1[[#This Row],[goal]],2)</f>
        <v>1.06</v>
      </c>
      <c r="Q2500" s="14">
        <f>IFERROR(Table1[[#This Row],[pledged]]/Table1[[#This Row],[backers_count]],0)</f>
        <v>52.8</v>
      </c>
      <c r="R2500" s="19">
        <f>(((J2500/60)/60)/24)+DATE(1970,1,1)</f>
        <v>42017.967442129629</v>
      </c>
      <c r="S2500" s="19">
        <f>(((I2500/60)/60)/24)+DATE(1970,1,1)</f>
        <v>42031.967442129629</v>
      </c>
    </row>
    <row r="2501" spans="1:19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1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8281</v>
      </c>
      <c r="O2501" t="s">
        <v>8285</v>
      </c>
      <c r="P2501" s="12">
        <f>ROUND(Table1[[#This Row],[pledged]]/Table1[[#This Row],[goal]],2)</f>
        <v>2.0299999999999998</v>
      </c>
      <c r="Q2501" s="14">
        <f>IFERROR(Table1[[#This Row],[pledged]]/Table1[[#This Row],[backers_count]],0)</f>
        <v>47.676470588235297</v>
      </c>
      <c r="R2501" s="19">
        <f>(((J2501/60)/60)/24)+DATE(1970,1,1)</f>
        <v>41226.648576388885</v>
      </c>
      <c r="S2501" s="19">
        <f>(((I2501/60)/60)/24)+DATE(1970,1,1)</f>
        <v>41274.75</v>
      </c>
    </row>
    <row r="2502" spans="1:19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1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8281</v>
      </c>
      <c r="O2502" t="s">
        <v>8285</v>
      </c>
      <c r="P2502" s="12">
        <f>ROUND(Table1[[#This Row],[pledged]]/Table1[[#This Row],[goal]],2)</f>
        <v>1.1299999999999999</v>
      </c>
      <c r="Q2502" s="14">
        <f>IFERROR(Table1[[#This Row],[pledged]]/Table1[[#This Row],[backers_count]],0)</f>
        <v>23.448275862068964</v>
      </c>
      <c r="R2502" s="19">
        <f>(((J2502/60)/60)/24)+DATE(1970,1,1)</f>
        <v>41053.772858796299</v>
      </c>
      <c r="S2502" s="19">
        <f>(((I2502/60)/60)/24)+DATE(1970,1,1)</f>
        <v>41083.772858796299</v>
      </c>
    </row>
    <row r="2503" spans="1:19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1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8292</v>
      </c>
      <c r="O2503" t="s">
        <v>8309</v>
      </c>
      <c r="P2503" s="12">
        <f>ROUND(Table1[[#This Row],[pledged]]/Table1[[#This Row],[goal]],2)</f>
        <v>0.03</v>
      </c>
      <c r="Q2503" s="14">
        <f>IFERROR(Table1[[#This Row],[pledged]]/Table1[[#This Row],[backers_count]],0)</f>
        <v>40.142857142857146</v>
      </c>
      <c r="R2503" s="19">
        <f>(((J2503/60)/60)/24)+DATE(1970,1,1)</f>
        <v>42244.776666666665</v>
      </c>
      <c r="S2503" s="19">
        <f>(((I2503/60)/60)/24)+DATE(1970,1,1)</f>
        <v>42274.776666666665</v>
      </c>
    </row>
    <row r="2504" spans="1:19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1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8292</v>
      </c>
      <c r="O2504" t="s">
        <v>8309</v>
      </c>
      <c r="P2504" s="12">
        <f>ROUND(Table1[[#This Row],[pledged]]/Table1[[#This Row],[goal]],2)</f>
        <v>0</v>
      </c>
      <c r="Q2504" s="14">
        <f>IFERROR(Table1[[#This Row],[pledged]]/Table1[[#This Row],[backers_count]],0)</f>
        <v>17.2</v>
      </c>
      <c r="R2504" s="19">
        <f>(((J2504/60)/60)/24)+DATE(1970,1,1)</f>
        <v>41858.825439814813</v>
      </c>
      <c r="S2504" s="19">
        <f>(((I2504/60)/60)/24)+DATE(1970,1,1)</f>
        <v>41903.825439814813</v>
      </c>
    </row>
    <row r="2505" spans="1:19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1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8292</v>
      </c>
      <c r="O2505" t="s">
        <v>8309</v>
      </c>
      <c r="P2505" s="12">
        <f>ROUND(Table1[[#This Row],[pledged]]/Table1[[#This Row],[goal]],2)</f>
        <v>0</v>
      </c>
      <c r="Q2505" s="14">
        <f>IFERROR(Table1[[#This Row],[pledged]]/Table1[[#This Row],[backers_count]],0)</f>
        <v>0</v>
      </c>
      <c r="R2505" s="19">
        <f>(((J2505/60)/60)/24)+DATE(1970,1,1)</f>
        <v>42498.899398148147</v>
      </c>
      <c r="S2505" s="19">
        <f>(((I2505/60)/60)/24)+DATE(1970,1,1)</f>
        <v>42528.879166666666</v>
      </c>
    </row>
    <row r="2506" spans="1:19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1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8292</v>
      </c>
      <c r="O2506" t="s">
        <v>8309</v>
      </c>
      <c r="P2506" s="12">
        <f>ROUND(Table1[[#This Row],[pledged]]/Table1[[#This Row],[goal]],2)</f>
        <v>0</v>
      </c>
      <c r="Q2506" s="14">
        <f>IFERROR(Table1[[#This Row],[pledged]]/Table1[[#This Row],[backers_count]],0)</f>
        <v>0</v>
      </c>
      <c r="R2506" s="19">
        <f>(((J2506/60)/60)/24)+DATE(1970,1,1)</f>
        <v>41928.015439814815</v>
      </c>
      <c r="S2506" s="19">
        <f>(((I2506/60)/60)/24)+DATE(1970,1,1)</f>
        <v>41958.057106481487</v>
      </c>
    </row>
    <row r="2507" spans="1:19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1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8292</v>
      </c>
      <c r="O2507" t="s">
        <v>8309</v>
      </c>
      <c r="P2507" s="12">
        <f>ROUND(Table1[[#This Row],[pledged]]/Table1[[#This Row],[goal]],2)</f>
        <v>0</v>
      </c>
      <c r="Q2507" s="14">
        <f>IFERROR(Table1[[#This Row],[pledged]]/Table1[[#This Row],[backers_count]],0)</f>
        <v>0</v>
      </c>
      <c r="R2507" s="19">
        <f>(((J2507/60)/60)/24)+DATE(1970,1,1)</f>
        <v>42047.05574074074</v>
      </c>
      <c r="S2507" s="19">
        <f>(((I2507/60)/60)/24)+DATE(1970,1,1)</f>
        <v>42077.014074074075</v>
      </c>
    </row>
    <row r="2508" spans="1:19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1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8292</v>
      </c>
      <c r="O2508" t="s">
        <v>8309</v>
      </c>
      <c r="P2508" s="12">
        <f>ROUND(Table1[[#This Row],[pledged]]/Table1[[#This Row],[goal]],2)</f>
        <v>0.01</v>
      </c>
      <c r="Q2508" s="14">
        <f>IFERROR(Table1[[#This Row],[pledged]]/Table1[[#This Row],[backers_count]],0)</f>
        <v>15</v>
      </c>
      <c r="R2508" s="19">
        <f>(((J2508/60)/60)/24)+DATE(1970,1,1)</f>
        <v>42258.297094907408</v>
      </c>
      <c r="S2508" s="19">
        <f>(((I2508/60)/60)/24)+DATE(1970,1,1)</f>
        <v>42280.875</v>
      </c>
    </row>
    <row r="2509" spans="1:19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1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8292</v>
      </c>
      <c r="O2509" t="s">
        <v>8309</v>
      </c>
      <c r="P2509" s="12">
        <f>ROUND(Table1[[#This Row],[pledged]]/Table1[[#This Row],[goal]],2)</f>
        <v>0</v>
      </c>
      <c r="Q2509" s="14">
        <f>IFERROR(Table1[[#This Row],[pledged]]/Table1[[#This Row],[backers_count]],0)</f>
        <v>0</v>
      </c>
      <c r="R2509" s="19">
        <f>(((J2509/60)/60)/24)+DATE(1970,1,1)</f>
        <v>42105.072962962964</v>
      </c>
      <c r="S2509" s="19">
        <f>(((I2509/60)/60)/24)+DATE(1970,1,1)</f>
        <v>42135.072962962964</v>
      </c>
    </row>
    <row r="2510" spans="1:19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1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8292</v>
      </c>
      <c r="O2510" t="s">
        <v>8309</v>
      </c>
      <c r="P2510" s="12">
        <f>ROUND(Table1[[#This Row],[pledged]]/Table1[[#This Row],[goal]],2)</f>
        <v>0</v>
      </c>
      <c r="Q2510" s="14">
        <f>IFERROR(Table1[[#This Row],[pledged]]/Table1[[#This Row],[backers_count]],0)</f>
        <v>0</v>
      </c>
      <c r="R2510" s="19">
        <f>(((J2510/60)/60)/24)+DATE(1970,1,1)</f>
        <v>41835.951782407406</v>
      </c>
      <c r="S2510" s="19">
        <f>(((I2510/60)/60)/24)+DATE(1970,1,1)</f>
        <v>41865.951782407406</v>
      </c>
    </row>
    <row r="2511" spans="1:19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1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8292</v>
      </c>
      <c r="O2511" t="s">
        <v>8309</v>
      </c>
      <c r="P2511" s="12">
        <f>ROUND(Table1[[#This Row],[pledged]]/Table1[[#This Row],[goal]],2)</f>
        <v>0.01</v>
      </c>
      <c r="Q2511" s="14">
        <f>IFERROR(Table1[[#This Row],[pledged]]/Table1[[#This Row],[backers_count]],0)</f>
        <v>35.714285714285715</v>
      </c>
      <c r="R2511" s="19">
        <f>(((J2511/60)/60)/24)+DATE(1970,1,1)</f>
        <v>42058.809594907405</v>
      </c>
      <c r="S2511" s="19">
        <f>(((I2511/60)/60)/24)+DATE(1970,1,1)</f>
        <v>42114.767928240741</v>
      </c>
    </row>
    <row r="2512" spans="1:19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1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8292</v>
      </c>
      <c r="O2512" t="s">
        <v>8309</v>
      </c>
      <c r="P2512" s="12">
        <f>ROUND(Table1[[#This Row],[pledged]]/Table1[[#This Row],[goal]],2)</f>
        <v>0</v>
      </c>
      <c r="Q2512" s="14">
        <f>IFERROR(Table1[[#This Row],[pledged]]/Table1[[#This Row],[backers_count]],0)</f>
        <v>37.5</v>
      </c>
      <c r="R2512" s="19">
        <f>(((J2512/60)/60)/24)+DATE(1970,1,1)</f>
        <v>42078.997361111105</v>
      </c>
      <c r="S2512" s="19">
        <f>(((I2512/60)/60)/24)+DATE(1970,1,1)</f>
        <v>42138.997361111105</v>
      </c>
    </row>
    <row r="2513" spans="1:19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1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8292</v>
      </c>
      <c r="O2513" t="s">
        <v>8309</v>
      </c>
      <c r="P2513" s="12">
        <f>ROUND(Table1[[#This Row],[pledged]]/Table1[[#This Row],[goal]],2)</f>
        <v>0</v>
      </c>
      <c r="Q2513" s="14">
        <f>IFERROR(Table1[[#This Row],[pledged]]/Table1[[#This Row],[backers_count]],0)</f>
        <v>0</v>
      </c>
      <c r="R2513" s="19">
        <f>(((J2513/60)/60)/24)+DATE(1970,1,1)</f>
        <v>42371.446909722217</v>
      </c>
      <c r="S2513" s="19">
        <f>(((I2513/60)/60)/24)+DATE(1970,1,1)</f>
        <v>42401.446909722217</v>
      </c>
    </row>
    <row r="2514" spans="1:19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8292</v>
      </c>
      <c r="O2514" t="s">
        <v>8309</v>
      </c>
      <c r="P2514" s="12">
        <f>ROUND(Table1[[#This Row],[pledged]]/Table1[[#This Row],[goal]],2)</f>
        <v>0</v>
      </c>
      <c r="Q2514" s="14">
        <f>IFERROR(Table1[[#This Row],[pledged]]/Table1[[#This Row],[backers_count]],0)</f>
        <v>0</v>
      </c>
      <c r="R2514" s="19">
        <f>(((J2514/60)/60)/24)+DATE(1970,1,1)</f>
        <v>41971.876863425925</v>
      </c>
      <c r="S2514" s="19">
        <f>(((I2514/60)/60)/24)+DATE(1970,1,1)</f>
        <v>41986.876863425925</v>
      </c>
    </row>
    <row r="2515" spans="1:19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1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8292</v>
      </c>
      <c r="O2515" t="s">
        <v>8309</v>
      </c>
      <c r="P2515" s="12">
        <f>ROUND(Table1[[#This Row],[pledged]]/Table1[[#This Row],[goal]],2)</f>
        <v>0</v>
      </c>
      <c r="Q2515" s="14">
        <f>IFERROR(Table1[[#This Row],[pledged]]/Table1[[#This Row],[backers_count]],0)</f>
        <v>0</v>
      </c>
      <c r="R2515" s="19">
        <f>(((J2515/60)/60)/24)+DATE(1970,1,1)</f>
        <v>42732.00681712963</v>
      </c>
      <c r="S2515" s="19">
        <f>(((I2515/60)/60)/24)+DATE(1970,1,1)</f>
        <v>42792.00681712963</v>
      </c>
    </row>
    <row r="2516" spans="1:19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1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8292</v>
      </c>
      <c r="O2516" t="s">
        <v>8309</v>
      </c>
      <c r="P2516" s="12">
        <f>ROUND(Table1[[#This Row],[pledged]]/Table1[[#This Row],[goal]],2)</f>
        <v>0.02</v>
      </c>
      <c r="Q2516" s="14">
        <f>IFERROR(Table1[[#This Row],[pledged]]/Table1[[#This Row],[backers_count]],0)</f>
        <v>52.5</v>
      </c>
      <c r="R2516" s="19">
        <f>(((J2516/60)/60)/24)+DATE(1970,1,1)</f>
        <v>41854.389780092592</v>
      </c>
      <c r="S2516" s="19">
        <f>(((I2516/60)/60)/24)+DATE(1970,1,1)</f>
        <v>41871.389780092592</v>
      </c>
    </row>
    <row r="2517" spans="1:19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1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8292</v>
      </c>
      <c r="O2517" t="s">
        <v>8309</v>
      </c>
      <c r="P2517" s="12">
        <f>ROUND(Table1[[#This Row],[pledged]]/Table1[[#This Row],[goal]],2)</f>
        <v>0.19</v>
      </c>
      <c r="Q2517" s="14">
        <f>IFERROR(Table1[[#This Row],[pledged]]/Table1[[#This Row],[backers_count]],0)</f>
        <v>77.5</v>
      </c>
      <c r="R2517" s="19">
        <f>(((J2517/60)/60)/24)+DATE(1970,1,1)</f>
        <v>42027.839733796296</v>
      </c>
      <c r="S2517" s="19">
        <f>(((I2517/60)/60)/24)+DATE(1970,1,1)</f>
        <v>42057.839733796296</v>
      </c>
    </row>
    <row r="2518" spans="1:19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1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8292</v>
      </c>
      <c r="O2518" t="s">
        <v>8309</v>
      </c>
      <c r="P2518" s="12">
        <f>ROUND(Table1[[#This Row],[pledged]]/Table1[[#This Row],[goal]],2)</f>
        <v>0</v>
      </c>
      <c r="Q2518" s="14">
        <f>IFERROR(Table1[[#This Row],[pledged]]/Table1[[#This Row],[backers_count]],0)</f>
        <v>0</v>
      </c>
      <c r="R2518" s="19">
        <f>(((J2518/60)/60)/24)+DATE(1970,1,1)</f>
        <v>41942.653379629628</v>
      </c>
      <c r="S2518" s="19">
        <f>(((I2518/60)/60)/24)+DATE(1970,1,1)</f>
        <v>41972.6950462963</v>
      </c>
    </row>
    <row r="2519" spans="1:19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1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8292</v>
      </c>
      <c r="O2519" t="s">
        <v>8309</v>
      </c>
      <c r="P2519" s="12">
        <f>ROUND(Table1[[#This Row],[pledged]]/Table1[[#This Row],[goal]],2)</f>
        <v>0.1</v>
      </c>
      <c r="Q2519" s="14">
        <f>IFERROR(Table1[[#This Row],[pledged]]/Table1[[#This Row],[backers_count]],0)</f>
        <v>53.545454545454547</v>
      </c>
      <c r="R2519" s="19">
        <f>(((J2519/60)/60)/24)+DATE(1970,1,1)</f>
        <v>42052.802430555559</v>
      </c>
      <c r="S2519" s="19">
        <f>(((I2519/60)/60)/24)+DATE(1970,1,1)</f>
        <v>42082.760763888888</v>
      </c>
    </row>
    <row r="2520" spans="1:19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1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8292</v>
      </c>
      <c r="O2520" t="s">
        <v>8309</v>
      </c>
      <c r="P2520" s="12">
        <f>ROUND(Table1[[#This Row],[pledged]]/Table1[[#This Row],[goal]],2)</f>
        <v>0</v>
      </c>
      <c r="Q2520" s="14">
        <f>IFERROR(Table1[[#This Row],[pledged]]/Table1[[#This Row],[backers_count]],0)</f>
        <v>0</v>
      </c>
      <c r="R2520" s="19">
        <f>(((J2520/60)/60)/24)+DATE(1970,1,1)</f>
        <v>41926.680879629632</v>
      </c>
      <c r="S2520" s="19">
        <f>(((I2520/60)/60)/24)+DATE(1970,1,1)</f>
        <v>41956.722546296296</v>
      </c>
    </row>
    <row r="2521" spans="1:19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1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8292</v>
      </c>
      <c r="O2521" t="s">
        <v>8309</v>
      </c>
      <c r="P2521" s="12">
        <f>ROUND(Table1[[#This Row],[pledged]]/Table1[[#This Row],[goal]],2)</f>
        <v>0</v>
      </c>
      <c r="Q2521" s="14">
        <f>IFERROR(Table1[[#This Row],[pledged]]/Table1[[#This Row],[backers_count]],0)</f>
        <v>16.25</v>
      </c>
      <c r="R2521" s="19">
        <f>(((J2521/60)/60)/24)+DATE(1970,1,1)</f>
        <v>41809.155138888891</v>
      </c>
      <c r="S2521" s="19">
        <f>(((I2521/60)/60)/24)+DATE(1970,1,1)</f>
        <v>41839.155138888891</v>
      </c>
    </row>
    <row r="2522" spans="1:19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1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8292</v>
      </c>
      <c r="O2522" t="s">
        <v>8309</v>
      </c>
      <c r="P2522" s="12">
        <f>ROUND(Table1[[#This Row],[pledged]]/Table1[[#This Row],[goal]],2)</f>
        <v>0</v>
      </c>
      <c r="Q2522" s="14">
        <f>IFERROR(Table1[[#This Row],[pledged]]/Table1[[#This Row],[backers_count]],0)</f>
        <v>0</v>
      </c>
      <c r="R2522" s="19">
        <f>(((J2522/60)/60)/24)+DATE(1970,1,1)</f>
        <v>42612.600520833337</v>
      </c>
      <c r="S2522" s="19">
        <f>(((I2522/60)/60)/24)+DATE(1970,1,1)</f>
        <v>42658.806249999994</v>
      </c>
    </row>
    <row r="2523" spans="1:19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1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8281</v>
      </c>
      <c r="O2523" t="s">
        <v>8310</v>
      </c>
      <c r="P2523" s="12">
        <f>ROUND(Table1[[#This Row],[pledged]]/Table1[[#This Row],[goal]],2)</f>
        <v>1.0900000000000001</v>
      </c>
      <c r="Q2523" s="14">
        <f>IFERROR(Table1[[#This Row],[pledged]]/Table1[[#This Row],[backers_count]],0)</f>
        <v>103.68174242424243</v>
      </c>
      <c r="R2523" s="19">
        <f>(((J2523/60)/60)/24)+DATE(1970,1,1)</f>
        <v>42269.967835648145</v>
      </c>
      <c r="S2523" s="19">
        <f>(((I2523/60)/60)/24)+DATE(1970,1,1)</f>
        <v>42290.967835648145</v>
      </c>
    </row>
    <row r="2524" spans="1:19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1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8281</v>
      </c>
      <c r="O2524" t="s">
        <v>8310</v>
      </c>
      <c r="P2524" s="12">
        <f>ROUND(Table1[[#This Row],[pledged]]/Table1[[#This Row],[goal]],2)</f>
        <v>1</v>
      </c>
      <c r="Q2524" s="14">
        <f>IFERROR(Table1[[#This Row],[pledged]]/Table1[[#This Row],[backers_count]],0)</f>
        <v>185.18518518518519</v>
      </c>
      <c r="R2524" s="19">
        <f>(((J2524/60)/60)/24)+DATE(1970,1,1)</f>
        <v>42460.573611111111</v>
      </c>
      <c r="S2524" s="19">
        <f>(((I2524/60)/60)/24)+DATE(1970,1,1)</f>
        <v>42482.619444444441</v>
      </c>
    </row>
    <row r="2525" spans="1:19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1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8281</v>
      </c>
      <c r="O2525" t="s">
        <v>8310</v>
      </c>
      <c r="P2525" s="12">
        <f>ROUND(Table1[[#This Row],[pledged]]/Table1[[#This Row],[goal]],2)</f>
        <v>1.56</v>
      </c>
      <c r="Q2525" s="14">
        <f>IFERROR(Table1[[#This Row],[pledged]]/Table1[[#This Row],[backers_count]],0)</f>
        <v>54.153846153846153</v>
      </c>
      <c r="R2525" s="19">
        <f>(((J2525/60)/60)/24)+DATE(1970,1,1)</f>
        <v>41930.975601851853</v>
      </c>
      <c r="S2525" s="19">
        <f>(((I2525/60)/60)/24)+DATE(1970,1,1)</f>
        <v>41961.017268518524</v>
      </c>
    </row>
    <row r="2526" spans="1:19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1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8281</v>
      </c>
      <c r="O2526" t="s">
        <v>8310</v>
      </c>
      <c r="P2526" s="12">
        <f>ROUND(Table1[[#This Row],[pledged]]/Table1[[#This Row],[goal]],2)</f>
        <v>1.02</v>
      </c>
      <c r="Q2526" s="14">
        <f>IFERROR(Table1[[#This Row],[pledged]]/Table1[[#This Row],[backers_count]],0)</f>
        <v>177.2093023255814</v>
      </c>
      <c r="R2526" s="19">
        <f>(((J2526/60)/60)/24)+DATE(1970,1,1)</f>
        <v>41961.807372685187</v>
      </c>
      <c r="S2526" s="19">
        <f>(((I2526/60)/60)/24)+DATE(1970,1,1)</f>
        <v>41994.1875</v>
      </c>
    </row>
    <row r="2527" spans="1:19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1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8281</v>
      </c>
      <c r="O2527" t="s">
        <v>8310</v>
      </c>
      <c r="P2527" s="12">
        <f>ROUND(Table1[[#This Row],[pledged]]/Table1[[#This Row],[goal]],2)</f>
        <v>1</v>
      </c>
      <c r="Q2527" s="14">
        <f>IFERROR(Table1[[#This Row],[pledged]]/Table1[[#This Row],[backers_count]],0)</f>
        <v>100.325</v>
      </c>
      <c r="R2527" s="19">
        <f>(((J2527/60)/60)/24)+DATE(1970,1,1)</f>
        <v>41058.844571759262</v>
      </c>
      <c r="S2527" s="19">
        <f>(((I2527/60)/60)/24)+DATE(1970,1,1)</f>
        <v>41088.844571759262</v>
      </c>
    </row>
    <row r="2528" spans="1:19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1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8281</v>
      </c>
      <c r="O2528" t="s">
        <v>8310</v>
      </c>
      <c r="P2528" s="12">
        <f>ROUND(Table1[[#This Row],[pledged]]/Table1[[#This Row],[goal]],2)</f>
        <v>1.1299999999999999</v>
      </c>
      <c r="Q2528" s="14">
        <f>IFERROR(Table1[[#This Row],[pledged]]/Table1[[#This Row],[backers_count]],0)</f>
        <v>136.90909090909091</v>
      </c>
      <c r="R2528" s="19">
        <f>(((J2528/60)/60)/24)+DATE(1970,1,1)</f>
        <v>41953.091134259259</v>
      </c>
      <c r="S2528" s="19">
        <f>(((I2528/60)/60)/24)+DATE(1970,1,1)</f>
        <v>41981.207638888889</v>
      </c>
    </row>
    <row r="2529" spans="1:19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1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8281</v>
      </c>
      <c r="O2529" t="s">
        <v>8310</v>
      </c>
      <c r="P2529" s="12">
        <f>ROUND(Table1[[#This Row],[pledged]]/Table1[[#This Row],[goal]],2)</f>
        <v>1.02</v>
      </c>
      <c r="Q2529" s="14">
        <f>IFERROR(Table1[[#This Row],[pledged]]/Table1[[#This Row],[backers_count]],0)</f>
        <v>57.535211267605632</v>
      </c>
      <c r="R2529" s="19">
        <f>(((J2529/60)/60)/24)+DATE(1970,1,1)</f>
        <v>41546.75105324074</v>
      </c>
      <c r="S2529" s="19">
        <f>(((I2529/60)/60)/24)+DATE(1970,1,1)</f>
        <v>41565.165972222225</v>
      </c>
    </row>
    <row r="2530" spans="1:19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1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8281</v>
      </c>
      <c r="O2530" t="s">
        <v>8310</v>
      </c>
      <c r="P2530" s="12">
        <f>ROUND(Table1[[#This Row],[pledged]]/Table1[[#This Row],[goal]],2)</f>
        <v>1.07</v>
      </c>
      <c r="Q2530" s="14">
        <f>IFERROR(Table1[[#This Row],[pledged]]/Table1[[#This Row],[backers_count]],0)</f>
        <v>52.962839506172834</v>
      </c>
      <c r="R2530" s="19">
        <f>(((J2530/60)/60)/24)+DATE(1970,1,1)</f>
        <v>42217.834525462968</v>
      </c>
      <c r="S2530" s="19">
        <f>(((I2530/60)/60)/24)+DATE(1970,1,1)</f>
        <v>42236.458333333328</v>
      </c>
    </row>
    <row r="2531" spans="1:19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1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8281</v>
      </c>
      <c r="O2531" t="s">
        <v>8310</v>
      </c>
      <c r="P2531" s="12">
        <f>ROUND(Table1[[#This Row],[pledged]]/Table1[[#This Row],[goal]],2)</f>
        <v>1.04</v>
      </c>
      <c r="Q2531" s="14">
        <f>IFERROR(Table1[[#This Row],[pledged]]/Table1[[#This Row],[backers_count]],0)</f>
        <v>82.328947368421055</v>
      </c>
      <c r="R2531" s="19">
        <f>(((J2531/60)/60)/24)+DATE(1970,1,1)</f>
        <v>40948.080729166664</v>
      </c>
      <c r="S2531" s="19">
        <f>(((I2531/60)/60)/24)+DATE(1970,1,1)</f>
        <v>40993.0390625</v>
      </c>
    </row>
    <row r="2532" spans="1:19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1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8281</v>
      </c>
      <c r="O2532" t="s">
        <v>8310</v>
      </c>
      <c r="P2532" s="12">
        <f>ROUND(Table1[[#This Row],[pledged]]/Table1[[#This Row],[goal]],2)</f>
        <v>1</v>
      </c>
      <c r="Q2532" s="14">
        <f>IFERROR(Table1[[#This Row],[pledged]]/Table1[[#This Row],[backers_count]],0)</f>
        <v>135.41666666666666</v>
      </c>
      <c r="R2532" s="19">
        <f>(((J2532/60)/60)/24)+DATE(1970,1,1)</f>
        <v>42081.864641203705</v>
      </c>
      <c r="S2532" s="19">
        <f>(((I2532/60)/60)/24)+DATE(1970,1,1)</f>
        <v>42114.201388888891</v>
      </c>
    </row>
    <row r="2533" spans="1:19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1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8281</v>
      </c>
      <c r="O2533" t="s">
        <v>8310</v>
      </c>
      <c r="P2533" s="12">
        <f>ROUND(Table1[[#This Row],[pledged]]/Table1[[#This Row],[goal]],2)</f>
        <v>1</v>
      </c>
      <c r="Q2533" s="14">
        <f>IFERROR(Table1[[#This Row],[pledged]]/Table1[[#This Row],[backers_count]],0)</f>
        <v>74.06557377049181</v>
      </c>
      <c r="R2533" s="19">
        <f>(((J2533/60)/60)/24)+DATE(1970,1,1)</f>
        <v>42208.680023148147</v>
      </c>
      <c r="S2533" s="19">
        <f>(((I2533/60)/60)/24)+DATE(1970,1,1)</f>
        <v>42231.165972222225</v>
      </c>
    </row>
    <row r="2534" spans="1:19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1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8281</v>
      </c>
      <c r="O2534" t="s">
        <v>8310</v>
      </c>
      <c r="P2534" s="12">
        <f>ROUND(Table1[[#This Row],[pledged]]/Table1[[#This Row],[goal]],2)</f>
        <v>1.26</v>
      </c>
      <c r="Q2534" s="14">
        <f>IFERROR(Table1[[#This Row],[pledged]]/Table1[[#This Row],[backers_count]],0)</f>
        <v>84.083333333333329</v>
      </c>
      <c r="R2534" s="19">
        <f>(((J2534/60)/60)/24)+DATE(1970,1,1)</f>
        <v>41107.849143518521</v>
      </c>
      <c r="S2534" s="19">
        <f>(((I2534/60)/60)/24)+DATE(1970,1,1)</f>
        <v>41137.849143518521</v>
      </c>
    </row>
    <row r="2535" spans="1:19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1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8281</v>
      </c>
      <c r="O2535" t="s">
        <v>8310</v>
      </c>
      <c r="P2535" s="12">
        <f>ROUND(Table1[[#This Row],[pledged]]/Table1[[#This Row],[goal]],2)</f>
        <v>1.1100000000000001</v>
      </c>
      <c r="Q2535" s="14">
        <f>IFERROR(Table1[[#This Row],[pledged]]/Table1[[#This Row],[backers_count]],0)</f>
        <v>61.029411764705884</v>
      </c>
      <c r="R2535" s="19">
        <f>(((J2535/60)/60)/24)+DATE(1970,1,1)</f>
        <v>41304.751284722224</v>
      </c>
      <c r="S2535" s="19">
        <f>(((I2535/60)/60)/24)+DATE(1970,1,1)</f>
        <v>41334.750787037039</v>
      </c>
    </row>
    <row r="2536" spans="1:19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1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8281</v>
      </c>
      <c r="O2536" t="s">
        <v>8310</v>
      </c>
      <c r="P2536" s="12">
        <f>ROUND(Table1[[#This Row],[pledged]]/Table1[[#This Row],[goal]],2)</f>
        <v>1.05</v>
      </c>
      <c r="Q2536" s="14">
        <f>IFERROR(Table1[[#This Row],[pledged]]/Table1[[#This Row],[backers_count]],0)</f>
        <v>150</v>
      </c>
      <c r="R2536" s="19">
        <f>(((J2536/60)/60)/24)+DATE(1970,1,1)</f>
        <v>40127.700370370374</v>
      </c>
      <c r="S2536" s="19">
        <f>(((I2536/60)/60)/24)+DATE(1970,1,1)</f>
        <v>40179.25</v>
      </c>
    </row>
    <row r="2537" spans="1:19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1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8281</v>
      </c>
      <c r="O2537" t="s">
        <v>8310</v>
      </c>
      <c r="P2537" s="12">
        <f>ROUND(Table1[[#This Row],[pledged]]/Table1[[#This Row],[goal]],2)</f>
        <v>1.04</v>
      </c>
      <c r="Q2537" s="14">
        <f>IFERROR(Table1[[#This Row],[pledged]]/Table1[[#This Row],[backers_count]],0)</f>
        <v>266.08974358974359</v>
      </c>
      <c r="R2537" s="19">
        <f>(((J2537/60)/60)/24)+DATE(1970,1,1)</f>
        <v>41943.791030092594</v>
      </c>
      <c r="S2537" s="19">
        <f>(((I2537/60)/60)/24)+DATE(1970,1,1)</f>
        <v>41974.832696759258</v>
      </c>
    </row>
    <row r="2538" spans="1:19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1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8281</v>
      </c>
      <c r="O2538" t="s">
        <v>8310</v>
      </c>
      <c r="P2538" s="12">
        <f>ROUND(Table1[[#This Row],[pledged]]/Table1[[#This Row],[goal]],2)</f>
        <v>1.1599999999999999</v>
      </c>
      <c r="Q2538" s="14">
        <f>IFERROR(Table1[[#This Row],[pledged]]/Table1[[#This Row],[backers_count]],0)</f>
        <v>7.25</v>
      </c>
      <c r="R2538" s="19">
        <f>(((J2538/60)/60)/24)+DATE(1970,1,1)</f>
        <v>41464.106087962966</v>
      </c>
      <c r="S2538" s="19">
        <f>(((I2538/60)/60)/24)+DATE(1970,1,1)</f>
        <v>41485.106087962966</v>
      </c>
    </row>
    <row r="2539" spans="1:19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1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8281</v>
      </c>
      <c r="O2539" t="s">
        <v>8310</v>
      </c>
      <c r="P2539" s="12">
        <f>ROUND(Table1[[#This Row],[pledged]]/Table1[[#This Row],[goal]],2)</f>
        <v>1.1000000000000001</v>
      </c>
      <c r="Q2539" s="14">
        <f>IFERROR(Table1[[#This Row],[pledged]]/Table1[[#This Row],[backers_count]],0)</f>
        <v>100</v>
      </c>
      <c r="R2539" s="19">
        <f>(((J2539/60)/60)/24)+DATE(1970,1,1)</f>
        <v>40696.648784722223</v>
      </c>
      <c r="S2539" s="19">
        <f>(((I2539/60)/60)/24)+DATE(1970,1,1)</f>
        <v>40756.648784722223</v>
      </c>
    </row>
    <row r="2540" spans="1:19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1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8281</v>
      </c>
      <c r="O2540" t="s">
        <v>8310</v>
      </c>
      <c r="P2540" s="12">
        <f>ROUND(Table1[[#This Row],[pledged]]/Table1[[#This Row],[goal]],2)</f>
        <v>1.1299999999999999</v>
      </c>
      <c r="Q2540" s="14">
        <f>IFERROR(Table1[[#This Row],[pledged]]/Table1[[#This Row],[backers_count]],0)</f>
        <v>109.96308108108107</v>
      </c>
      <c r="R2540" s="19">
        <f>(((J2540/60)/60)/24)+DATE(1970,1,1)</f>
        <v>41298.509965277779</v>
      </c>
      <c r="S2540" s="19">
        <f>(((I2540/60)/60)/24)+DATE(1970,1,1)</f>
        <v>41329.207638888889</v>
      </c>
    </row>
    <row r="2541" spans="1:19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1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8281</v>
      </c>
      <c r="O2541" t="s">
        <v>8310</v>
      </c>
      <c r="P2541" s="12">
        <f>ROUND(Table1[[#This Row],[pledged]]/Table1[[#This Row],[goal]],2)</f>
        <v>1</v>
      </c>
      <c r="Q2541" s="14">
        <f>IFERROR(Table1[[#This Row],[pledged]]/Table1[[#This Row],[backers_count]],0)</f>
        <v>169.91525423728814</v>
      </c>
      <c r="R2541" s="19">
        <f>(((J2541/60)/60)/24)+DATE(1970,1,1)</f>
        <v>41977.902222222227</v>
      </c>
      <c r="S2541" s="19">
        <f>(((I2541/60)/60)/24)+DATE(1970,1,1)</f>
        <v>42037.902222222227</v>
      </c>
    </row>
    <row r="2542" spans="1:19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1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8281</v>
      </c>
      <c r="O2542" t="s">
        <v>8310</v>
      </c>
      <c r="P2542" s="12">
        <f>ROUND(Table1[[#This Row],[pledged]]/Table1[[#This Row],[goal]],2)</f>
        <v>1.03</v>
      </c>
      <c r="Q2542" s="14">
        <f>IFERROR(Table1[[#This Row],[pledged]]/Table1[[#This Row],[backers_count]],0)</f>
        <v>95.740740740740748</v>
      </c>
      <c r="R2542" s="19">
        <f>(((J2542/60)/60)/24)+DATE(1970,1,1)</f>
        <v>40785.675011574072</v>
      </c>
      <c r="S2542" s="19">
        <f>(((I2542/60)/60)/24)+DATE(1970,1,1)</f>
        <v>40845.675011574072</v>
      </c>
    </row>
    <row r="2543" spans="1:19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1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8281</v>
      </c>
      <c r="O2543" t="s">
        <v>8310</v>
      </c>
      <c r="P2543" s="12">
        <f>ROUND(Table1[[#This Row],[pledged]]/Table1[[#This Row],[goal]],2)</f>
        <v>1.07</v>
      </c>
      <c r="Q2543" s="14">
        <f>IFERROR(Table1[[#This Row],[pledged]]/Table1[[#This Row],[backers_count]],0)</f>
        <v>59.460317460317462</v>
      </c>
      <c r="R2543" s="19">
        <f>(((J2543/60)/60)/24)+DATE(1970,1,1)</f>
        <v>41483.449282407404</v>
      </c>
      <c r="S2543" s="19">
        <f>(((I2543/60)/60)/24)+DATE(1970,1,1)</f>
        <v>41543.449282407404</v>
      </c>
    </row>
    <row r="2544" spans="1:19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1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8281</v>
      </c>
      <c r="O2544" t="s">
        <v>8310</v>
      </c>
      <c r="P2544" s="12">
        <f>ROUND(Table1[[#This Row],[pledged]]/Table1[[#This Row],[goal]],2)</f>
        <v>1.04</v>
      </c>
      <c r="Q2544" s="14">
        <f>IFERROR(Table1[[#This Row],[pledged]]/Table1[[#This Row],[backers_count]],0)</f>
        <v>55.769230769230766</v>
      </c>
      <c r="R2544" s="19">
        <f>(((J2544/60)/60)/24)+DATE(1970,1,1)</f>
        <v>41509.426585648151</v>
      </c>
      <c r="S2544" s="19">
        <f>(((I2544/60)/60)/24)+DATE(1970,1,1)</f>
        <v>41548.165972222225</v>
      </c>
    </row>
    <row r="2545" spans="1:19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1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8281</v>
      </c>
      <c r="O2545" t="s">
        <v>8310</v>
      </c>
      <c r="P2545" s="12">
        <f>ROUND(Table1[[#This Row],[pledged]]/Table1[[#This Row],[goal]],2)</f>
        <v>1.56</v>
      </c>
      <c r="Q2545" s="14">
        <f>IFERROR(Table1[[#This Row],[pledged]]/Table1[[#This Row],[backers_count]],0)</f>
        <v>30.076923076923077</v>
      </c>
      <c r="R2545" s="19">
        <f>(((J2545/60)/60)/24)+DATE(1970,1,1)</f>
        <v>40514.107615740737</v>
      </c>
      <c r="S2545" s="19">
        <f>(((I2545/60)/60)/24)+DATE(1970,1,1)</f>
        <v>40545.125</v>
      </c>
    </row>
    <row r="2546" spans="1:19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1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8281</v>
      </c>
      <c r="O2546" t="s">
        <v>8310</v>
      </c>
      <c r="P2546" s="12">
        <f>ROUND(Table1[[#This Row],[pledged]]/Table1[[#This Row],[goal]],2)</f>
        <v>1.01</v>
      </c>
      <c r="Q2546" s="14">
        <f>IFERROR(Table1[[#This Row],[pledged]]/Table1[[#This Row],[backers_count]],0)</f>
        <v>88.438596491228068</v>
      </c>
      <c r="R2546" s="19">
        <f>(((J2546/60)/60)/24)+DATE(1970,1,1)</f>
        <v>41068.520474537036</v>
      </c>
      <c r="S2546" s="19">
        <f>(((I2546/60)/60)/24)+DATE(1970,1,1)</f>
        <v>41098.520474537036</v>
      </c>
    </row>
    <row r="2547" spans="1:19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1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8281</v>
      </c>
      <c r="O2547" t="s">
        <v>8310</v>
      </c>
      <c r="P2547" s="12">
        <f>ROUND(Table1[[#This Row],[pledged]]/Table1[[#This Row],[goal]],2)</f>
        <v>1.95</v>
      </c>
      <c r="Q2547" s="14">
        <f>IFERROR(Table1[[#This Row],[pledged]]/Table1[[#This Row],[backers_count]],0)</f>
        <v>64.032786885245898</v>
      </c>
      <c r="R2547" s="19">
        <f>(((J2547/60)/60)/24)+DATE(1970,1,1)</f>
        <v>42027.13817129629</v>
      </c>
      <c r="S2547" s="19">
        <f>(((I2547/60)/60)/24)+DATE(1970,1,1)</f>
        <v>42062.020833333328</v>
      </c>
    </row>
    <row r="2548" spans="1:19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1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8281</v>
      </c>
      <c r="O2548" t="s">
        <v>8310</v>
      </c>
      <c r="P2548" s="12">
        <f>ROUND(Table1[[#This Row],[pledged]]/Table1[[#This Row],[goal]],2)</f>
        <v>1.1200000000000001</v>
      </c>
      <c r="Q2548" s="14">
        <f>IFERROR(Table1[[#This Row],[pledged]]/Table1[[#This Row],[backers_count]],0)</f>
        <v>60.153846153846153</v>
      </c>
      <c r="R2548" s="19">
        <f>(((J2548/60)/60)/24)+DATE(1970,1,1)</f>
        <v>41524.858553240738</v>
      </c>
      <c r="S2548" s="19">
        <f>(((I2548/60)/60)/24)+DATE(1970,1,1)</f>
        <v>41552.208333333336</v>
      </c>
    </row>
    <row r="2549" spans="1:19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1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8281</v>
      </c>
      <c r="O2549" t="s">
        <v>8310</v>
      </c>
      <c r="P2549" s="12">
        <f>ROUND(Table1[[#This Row],[pledged]]/Table1[[#This Row],[goal]],2)</f>
        <v>1.2</v>
      </c>
      <c r="Q2549" s="14">
        <f>IFERROR(Table1[[#This Row],[pledged]]/Table1[[#This Row],[backers_count]],0)</f>
        <v>49.194029850746269</v>
      </c>
      <c r="R2549" s="19">
        <f>(((J2549/60)/60)/24)+DATE(1970,1,1)</f>
        <v>40973.773182870369</v>
      </c>
      <c r="S2549" s="19">
        <f>(((I2549/60)/60)/24)+DATE(1970,1,1)</f>
        <v>41003.731516203705</v>
      </c>
    </row>
    <row r="2550" spans="1:19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1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8281</v>
      </c>
      <c r="O2550" t="s">
        <v>8310</v>
      </c>
      <c r="P2550" s="12">
        <f>ROUND(Table1[[#This Row],[pledged]]/Table1[[#This Row],[goal]],2)</f>
        <v>1.02</v>
      </c>
      <c r="Q2550" s="14">
        <f>IFERROR(Table1[[#This Row],[pledged]]/Table1[[#This Row],[backers_count]],0)</f>
        <v>165.16216216216216</v>
      </c>
      <c r="R2550" s="19">
        <f>(((J2550/60)/60)/24)+DATE(1970,1,1)</f>
        <v>42618.625428240746</v>
      </c>
      <c r="S2550" s="19">
        <f>(((I2550/60)/60)/24)+DATE(1970,1,1)</f>
        <v>42643.185416666667</v>
      </c>
    </row>
    <row r="2551" spans="1:19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1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8281</v>
      </c>
      <c r="O2551" t="s">
        <v>8310</v>
      </c>
      <c r="P2551" s="12">
        <f>ROUND(Table1[[#This Row],[pledged]]/Table1[[#This Row],[goal]],2)</f>
        <v>1.03</v>
      </c>
      <c r="Q2551" s="14">
        <f>IFERROR(Table1[[#This Row],[pledged]]/Table1[[#This Row],[backers_count]],0)</f>
        <v>43.621621621621621</v>
      </c>
      <c r="R2551" s="19">
        <f>(((J2551/60)/60)/24)+DATE(1970,1,1)</f>
        <v>41390.757754629631</v>
      </c>
      <c r="S2551" s="19">
        <f>(((I2551/60)/60)/24)+DATE(1970,1,1)</f>
        <v>41425.708333333336</v>
      </c>
    </row>
    <row r="2552" spans="1:19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1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8281</v>
      </c>
      <c r="O2552" t="s">
        <v>8310</v>
      </c>
      <c r="P2552" s="12">
        <f>ROUND(Table1[[#This Row],[pledged]]/Table1[[#This Row],[goal]],2)</f>
        <v>1.01</v>
      </c>
      <c r="Q2552" s="14">
        <f>IFERROR(Table1[[#This Row],[pledged]]/Table1[[#This Row],[backers_count]],0)</f>
        <v>43.7</v>
      </c>
      <c r="R2552" s="19">
        <f>(((J2552/60)/60)/24)+DATE(1970,1,1)</f>
        <v>42228.634328703702</v>
      </c>
      <c r="S2552" s="19">
        <f>(((I2552/60)/60)/24)+DATE(1970,1,1)</f>
        <v>42285.165972222225</v>
      </c>
    </row>
    <row r="2553" spans="1:19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1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8281</v>
      </c>
      <c r="O2553" t="s">
        <v>8310</v>
      </c>
      <c r="P2553" s="12">
        <f>ROUND(Table1[[#This Row],[pledged]]/Table1[[#This Row],[goal]],2)</f>
        <v>1.03</v>
      </c>
      <c r="Q2553" s="14">
        <f>IFERROR(Table1[[#This Row],[pledged]]/Table1[[#This Row],[backers_count]],0)</f>
        <v>67.419642857142861</v>
      </c>
      <c r="R2553" s="19">
        <f>(((J2553/60)/60)/24)+DATE(1970,1,1)</f>
        <v>40961.252141203702</v>
      </c>
      <c r="S2553" s="19">
        <f>(((I2553/60)/60)/24)+DATE(1970,1,1)</f>
        <v>40989.866666666669</v>
      </c>
    </row>
    <row r="2554" spans="1:19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1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8281</v>
      </c>
      <c r="O2554" t="s">
        <v>8310</v>
      </c>
      <c r="P2554" s="12">
        <f>ROUND(Table1[[#This Row],[pledged]]/Table1[[#This Row],[goal]],2)</f>
        <v>1.07</v>
      </c>
      <c r="Q2554" s="14">
        <f>IFERROR(Table1[[#This Row],[pledged]]/Table1[[#This Row],[backers_count]],0)</f>
        <v>177.5</v>
      </c>
      <c r="R2554" s="19">
        <f>(((J2554/60)/60)/24)+DATE(1970,1,1)</f>
        <v>42769.809965277775</v>
      </c>
      <c r="S2554" s="19">
        <f>(((I2554/60)/60)/24)+DATE(1970,1,1)</f>
        <v>42799.809965277775</v>
      </c>
    </row>
    <row r="2555" spans="1:19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1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8281</v>
      </c>
      <c r="O2555" t="s">
        <v>8310</v>
      </c>
      <c r="P2555" s="12">
        <f>ROUND(Table1[[#This Row],[pledged]]/Table1[[#This Row],[goal]],2)</f>
        <v>1.56</v>
      </c>
      <c r="Q2555" s="14">
        <f>IFERROR(Table1[[#This Row],[pledged]]/Table1[[#This Row],[backers_count]],0)</f>
        <v>38.883333333333333</v>
      </c>
      <c r="R2555" s="19">
        <f>(((J2555/60)/60)/24)+DATE(1970,1,1)</f>
        <v>41113.199155092596</v>
      </c>
      <c r="S2555" s="19">
        <f>(((I2555/60)/60)/24)+DATE(1970,1,1)</f>
        <v>41173.199155092596</v>
      </c>
    </row>
    <row r="2556" spans="1:19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1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8281</v>
      </c>
      <c r="O2556" t="s">
        <v>8310</v>
      </c>
      <c r="P2556" s="12">
        <f>ROUND(Table1[[#This Row],[pledged]]/Table1[[#This Row],[goal]],2)</f>
        <v>1.23</v>
      </c>
      <c r="Q2556" s="14">
        <f>IFERROR(Table1[[#This Row],[pledged]]/Table1[[#This Row],[backers_count]],0)</f>
        <v>54.985074626865675</v>
      </c>
      <c r="R2556" s="19">
        <f>(((J2556/60)/60)/24)+DATE(1970,1,1)</f>
        <v>42125.078275462962</v>
      </c>
      <c r="S2556" s="19">
        <f>(((I2556/60)/60)/24)+DATE(1970,1,1)</f>
        <v>42156.165972222225</v>
      </c>
    </row>
    <row r="2557" spans="1:19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1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8281</v>
      </c>
      <c r="O2557" t="s">
        <v>8310</v>
      </c>
      <c r="P2557" s="12">
        <f>ROUND(Table1[[#This Row],[pledged]]/Table1[[#This Row],[goal]],2)</f>
        <v>1.07</v>
      </c>
      <c r="Q2557" s="14">
        <f>IFERROR(Table1[[#This Row],[pledged]]/Table1[[#This Row],[backers_count]],0)</f>
        <v>61.342857142857142</v>
      </c>
      <c r="R2557" s="19">
        <f>(((J2557/60)/60)/24)+DATE(1970,1,1)</f>
        <v>41026.655011574076</v>
      </c>
      <c r="S2557" s="19">
        <f>(((I2557/60)/60)/24)+DATE(1970,1,1)</f>
        <v>41057.655011574076</v>
      </c>
    </row>
    <row r="2558" spans="1:19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1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8281</v>
      </c>
      <c r="O2558" t="s">
        <v>8310</v>
      </c>
      <c r="P2558" s="12">
        <f>ROUND(Table1[[#This Row],[pledged]]/Table1[[#This Row],[goal]],2)</f>
        <v>1.06</v>
      </c>
      <c r="Q2558" s="14">
        <f>IFERROR(Table1[[#This Row],[pledged]]/Table1[[#This Row],[backers_count]],0)</f>
        <v>23.117647058823529</v>
      </c>
      <c r="R2558" s="19">
        <f>(((J2558/60)/60)/24)+DATE(1970,1,1)</f>
        <v>41222.991400462961</v>
      </c>
      <c r="S2558" s="19">
        <f>(((I2558/60)/60)/24)+DATE(1970,1,1)</f>
        <v>41267.991400462961</v>
      </c>
    </row>
    <row r="2559" spans="1:19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1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8281</v>
      </c>
      <c r="O2559" t="s">
        <v>8310</v>
      </c>
      <c r="P2559" s="12">
        <f>ROUND(Table1[[#This Row],[pledged]]/Table1[[#This Row],[goal]],2)</f>
        <v>1.18</v>
      </c>
      <c r="Q2559" s="14">
        <f>IFERROR(Table1[[#This Row],[pledged]]/Table1[[#This Row],[backers_count]],0)</f>
        <v>29.611111111111111</v>
      </c>
      <c r="R2559" s="19">
        <f>(((J2559/60)/60)/24)+DATE(1970,1,1)</f>
        <v>41744.745208333334</v>
      </c>
      <c r="S2559" s="19">
        <f>(((I2559/60)/60)/24)+DATE(1970,1,1)</f>
        <v>41774.745208333334</v>
      </c>
    </row>
    <row r="2560" spans="1:19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1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8281</v>
      </c>
      <c r="O2560" t="s">
        <v>8310</v>
      </c>
      <c r="P2560" s="12">
        <f>ROUND(Table1[[#This Row],[pledged]]/Table1[[#This Row],[goal]],2)</f>
        <v>1.0900000000000001</v>
      </c>
      <c r="Q2560" s="14">
        <f>IFERROR(Table1[[#This Row],[pledged]]/Table1[[#This Row],[backers_count]],0)</f>
        <v>75.611111111111114</v>
      </c>
      <c r="R2560" s="19">
        <f>(((J2560/60)/60)/24)+DATE(1970,1,1)</f>
        <v>42093.860023148154</v>
      </c>
      <c r="S2560" s="19">
        <f>(((I2560/60)/60)/24)+DATE(1970,1,1)</f>
        <v>42125.582638888889</v>
      </c>
    </row>
    <row r="2561" spans="1:19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1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8281</v>
      </c>
      <c r="O2561" t="s">
        <v>8310</v>
      </c>
      <c r="P2561" s="12">
        <f>ROUND(Table1[[#This Row],[pledged]]/Table1[[#This Row],[goal]],2)</f>
        <v>1.1100000000000001</v>
      </c>
      <c r="Q2561" s="14">
        <f>IFERROR(Table1[[#This Row],[pledged]]/Table1[[#This Row],[backers_count]],0)</f>
        <v>35.6</v>
      </c>
      <c r="R2561" s="19">
        <f>(((J2561/60)/60)/24)+DATE(1970,1,1)</f>
        <v>40829.873657407406</v>
      </c>
      <c r="S2561" s="19">
        <f>(((I2561/60)/60)/24)+DATE(1970,1,1)</f>
        <v>40862.817361111112</v>
      </c>
    </row>
    <row r="2562" spans="1:19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1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8281</v>
      </c>
      <c r="O2562" t="s">
        <v>8310</v>
      </c>
      <c r="P2562" s="12">
        <f>ROUND(Table1[[#This Row],[pledged]]/Table1[[#This Row],[goal]],2)</f>
        <v>1</v>
      </c>
      <c r="Q2562" s="14">
        <f>IFERROR(Table1[[#This Row],[pledged]]/Table1[[#This Row],[backers_count]],0)</f>
        <v>143</v>
      </c>
      <c r="R2562" s="19">
        <f>(((J2562/60)/60)/24)+DATE(1970,1,1)</f>
        <v>42039.951087962967</v>
      </c>
      <c r="S2562" s="19">
        <f>(((I2562/60)/60)/24)+DATE(1970,1,1)</f>
        <v>42069.951087962967</v>
      </c>
    </row>
    <row r="2563" spans="1:19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1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8292</v>
      </c>
      <c r="O2563" t="s">
        <v>8293</v>
      </c>
      <c r="P2563" s="12">
        <f>ROUND(Table1[[#This Row],[pledged]]/Table1[[#This Row],[goal]],2)</f>
        <v>0</v>
      </c>
      <c r="Q2563" s="14">
        <f>IFERROR(Table1[[#This Row],[pledged]]/Table1[[#This Row],[backers_count]],0)</f>
        <v>0</v>
      </c>
      <c r="R2563" s="19">
        <f>(((J2563/60)/60)/24)+DATE(1970,1,1)</f>
        <v>42260.528807870374</v>
      </c>
      <c r="S2563" s="19">
        <f>(((I2563/60)/60)/24)+DATE(1970,1,1)</f>
        <v>42290.528807870374</v>
      </c>
    </row>
    <row r="2564" spans="1:19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1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8292</v>
      </c>
      <c r="O2564" t="s">
        <v>8293</v>
      </c>
      <c r="P2564" s="12">
        <f>ROUND(Table1[[#This Row],[pledged]]/Table1[[#This Row],[goal]],2)</f>
        <v>0.01</v>
      </c>
      <c r="Q2564" s="14">
        <f>IFERROR(Table1[[#This Row],[pledged]]/Table1[[#This Row],[backers_count]],0)</f>
        <v>25</v>
      </c>
      <c r="R2564" s="19">
        <f>(((J2564/60)/60)/24)+DATE(1970,1,1)</f>
        <v>42594.524756944447</v>
      </c>
      <c r="S2564" s="19">
        <f>(((I2564/60)/60)/24)+DATE(1970,1,1)</f>
        <v>42654.524756944447</v>
      </c>
    </row>
    <row r="2565" spans="1:19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1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8292</v>
      </c>
      <c r="O2565" t="s">
        <v>8293</v>
      </c>
      <c r="P2565" s="12">
        <f>ROUND(Table1[[#This Row],[pledged]]/Table1[[#This Row],[goal]],2)</f>
        <v>0</v>
      </c>
      <c r="Q2565" s="14">
        <f>IFERROR(Table1[[#This Row],[pledged]]/Table1[[#This Row],[backers_count]],0)</f>
        <v>0</v>
      </c>
      <c r="R2565" s="19">
        <f>(((J2565/60)/60)/24)+DATE(1970,1,1)</f>
        <v>42155.139479166668</v>
      </c>
      <c r="S2565" s="19">
        <f>(((I2565/60)/60)/24)+DATE(1970,1,1)</f>
        <v>42215.139479166668</v>
      </c>
    </row>
    <row r="2566" spans="1:19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1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8292</v>
      </c>
      <c r="O2566" t="s">
        <v>8293</v>
      </c>
      <c r="P2566" s="12">
        <f>ROUND(Table1[[#This Row],[pledged]]/Table1[[#This Row],[goal]],2)</f>
        <v>0</v>
      </c>
      <c r="Q2566" s="14">
        <f>IFERROR(Table1[[#This Row],[pledged]]/Table1[[#This Row],[backers_count]],0)</f>
        <v>0</v>
      </c>
      <c r="R2566" s="19">
        <f>(((J2566/60)/60)/24)+DATE(1970,1,1)</f>
        <v>41822.040497685186</v>
      </c>
      <c r="S2566" s="19">
        <f>(((I2566/60)/60)/24)+DATE(1970,1,1)</f>
        <v>41852.040497685186</v>
      </c>
    </row>
    <row r="2567" spans="1:19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1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8292</v>
      </c>
      <c r="O2567" t="s">
        <v>8293</v>
      </c>
      <c r="P2567" s="12">
        <f>ROUND(Table1[[#This Row],[pledged]]/Table1[[#This Row],[goal]],2)</f>
        <v>0.01</v>
      </c>
      <c r="Q2567" s="14">
        <f>IFERROR(Table1[[#This Row],[pledged]]/Table1[[#This Row],[backers_count]],0)</f>
        <v>100</v>
      </c>
      <c r="R2567" s="19">
        <f>(((J2567/60)/60)/24)+DATE(1970,1,1)</f>
        <v>42440.650335648148</v>
      </c>
      <c r="S2567" s="19">
        <f>(((I2567/60)/60)/24)+DATE(1970,1,1)</f>
        <v>42499.868055555555</v>
      </c>
    </row>
    <row r="2568" spans="1:19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1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8292</v>
      </c>
      <c r="O2568" t="s">
        <v>8293</v>
      </c>
      <c r="P2568" s="12">
        <f>ROUND(Table1[[#This Row],[pledged]]/Table1[[#This Row],[goal]],2)</f>
        <v>0</v>
      </c>
      <c r="Q2568" s="14">
        <f>IFERROR(Table1[[#This Row],[pledged]]/Table1[[#This Row],[backers_count]],0)</f>
        <v>0</v>
      </c>
      <c r="R2568" s="19">
        <f>(((J2568/60)/60)/24)+DATE(1970,1,1)</f>
        <v>41842.980879629627</v>
      </c>
      <c r="S2568" s="19">
        <f>(((I2568/60)/60)/24)+DATE(1970,1,1)</f>
        <v>41872.980879629627</v>
      </c>
    </row>
    <row r="2569" spans="1:19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1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8292</v>
      </c>
      <c r="O2569" t="s">
        <v>8293</v>
      </c>
      <c r="P2569" s="12">
        <f>ROUND(Table1[[#This Row],[pledged]]/Table1[[#This Row],[goal]],2)</f>
        <v>0</v>
      </c>
      <c r="Q2569" s="14">
        <f>IFERROR(Table1[[#This Row],[pledged]]/Table1[[#This Row],[backers_count]],0)</f>
        <v>60</v>
      </c>
      <c r="R2569" s="19">
        <f>(((J2569/60)/60)/24)+DATE(1970,1,1)</f>
        <v>42087.878912037035</v>
      </c>
      <c r="S2569" s="19">
        <f>(((I2569/60)/60)/24)+DATE(1970,1,1)</f>
        <v>42117.878912037035</v>
      </c>
    </row>
    <row r="2570" spans="1:19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1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8292</v>
      </c>
      <c r="O2570" t="s">
        <v>8293</v>
      </c>
      <c r="P2570" s="12">
        <f>ROUND(Table1[[#This Row],[pledged]]/Table1[[#This Row],[goal]],2)</f>
        <v>0.01</v>
      </c>
      <c r="Q2570" s="14">
        <f>IFERROR(Table1[[#This Row],[pledged]]/Table1[[#This Row],[backers_count]],0)</f>
        <v>50</v>
      </c>
      <c r="R2570" s="19">
        <f>(((J2570/60)/60)/24)+DATE(1970,1,1)</f>
        <v>42584.666597222225</v>
      </c>
      <c r="S2570" s="19">
        <f>(((I2570/60)/60)/24)+DATE(1970,1,1)</f>
        <v>42614.666597222225</v>
      </c>
    </row>
    <row r="2571" spans="1:19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1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8292</v>
      </c>
      <c r="O2571" t="s">
        <v>8293</v>
      </c>
      <c r="P2571" s="12">
        <f>ROUND(Table1[[#This Row],[pledged]]/Table1[[#This Row],[goal]],2)</f>
        <v>0.02</v>
      </c>
      <c r="Q2571" s="14">
        <f>IFERROR(Table1[[#This Row],[pledged]]/Table1[[#This Row],[backers_count]],0)</f>
        <v>72.5</v>
      </c>
      <c r="R2571" s="19">
        <f>(((J2571/60)/60)/24)+DATE(1970,1,1)</f>
        <v>42234.105462962965</v>
      </c>
      <c r="S2571" s="19">
        <f>(((I2571/60)/60)/24)+DATE(1970,1,1)</f>
        <v>42264.105462962965</v>
      </c>
    </row>
    <row r="2572" spans="1:19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1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8292</v>
      </c>
      <c r="O2572" t="s">
        <v>8293</v>
      </c>
      <c r="P2572" s="12">
        <f>ROUND(Table1[[#This Row],[pledged]]/Table1[[#This Row],[goal]],2)</f>
        <v>0.01</v>
      </c>
      <c r="Q2572" s="14">
        <f>IFERROR(Table1[[#This Row],[pledged]]/Table1[[#This Row],[backers_count]],0)</f>
        <v>29.5</v>
      </c>
      <c r="R2572" s="19">
        <f>(((J2572/60)/60)/24)+DATE(1970,1,1)</f>
        <v>42744.903182870374</v>
      </c>
      <c r="S2572" s="19">
        <f>(((I2572/60)/60)/24)+DATE(1970,1,1)</f>
        <v>42774.903182870374</v>
      </c>
    </row>
    <row r="2573" spans="1:19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1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8292</v>
      </c>
      <c r="O2573" t="s">
        <v>8293</v>
      </c>
      <c r="P2573" s="12">
        <f>ROUND(Table1[[#This Row],[pledged]]/Table1[[#This Row],[goal]],2)</f>
        <v>0</v>
      </c>
      <c r="Q2573" s="14">
        <f>IFERROR(Table1[[#This Row],[pledged]]/Table1[[#This Row],[backers_count]],0)</f>
        <v>62.5</v>
      </c>
      <c r="R2573" s="19">
        <f>(((J2573/60)/60)/24)+DATE(1970,1,1)</f>
        <v>42449.341678240744</v>
      </c>
      <c r="S2573" s="19">
        <f>(((I2573/60)/60)/24)+DATE(1970,1,1)</f>
        <v>42509.341678240744</v>
      </c>
    </row>
    <row r="2574" spans="1:19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1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8292</v>
      </c>
      <c r="O2574" t="s">
        <v>8293</v>
      </c>
      <c r="P2574" s="12">
        <f>ROUND(Table1[[#This Row],[pledged]]/Table1[[#This Row],[goal]],2)</f>
        <v>0</v>
      </c>
      <c r="Q2574" s="14">
        <f>IFERROR(Table1[[#This Row],[pledged]]/Table1[[#This Row],[backers_count]],0)</f>
        <v>0</v>
      </c>
      <c r="R2574" s="19">
        <f>(((J2574/60)/60)/24)+DATE(1970,1,1)</f>
        <v>42077.119409722218</v>
      </c>
      <c r="S2574" s="19">
        <f>(((I2574/60)/60)/24)+DATE(1970,1,1)</f>
        <v>42107.119409722218</v>
      </c>
    </row>
    <row r="2575" spans="1:19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1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8292</v>
      </c>
      <c r="O2575" t="s">
        <v>8293</v>
      </c>
      <c r="P2575" s="12">
        <f>ROUND(Table1[[#This Row],[pledged]]/Table1[[#This Row],[goal]],2)</f>
        <v>0</v>
      </c>
      <c r="Q2575" s="14">
        <f>IFERROR(Table1[[#This Row],[pledged]]/Table1[[#This Row],[backers_count]],0)</f>
        <v>0</v>
      </c>
      <c r="R2575" s="19">
        <f>(((J2575/60)/60)/24)+DATE(1970,1,1)</f>
        <v>41829.592002314814</v>
      </c>
      <c r="S2575" s="19">
        <f>(((I2575/60)/60)/24)+DATE(1970,1,1)</f>
        <v>41874.592002314814</v>
      </c>
    </row>
    <row r="2576" spans="1:19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1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8292</v>
      </c>
      <c r="O2576" t="s">
        <v>8293</v>
      </c>
      <c r="P2576" s="12">
        <f>ROUND(Table1[[#This Row],[pledged]]/Table1[[#This Row],[goal]],2)</f>
        <v>0</v>
      </c>
      <c r="Q2576" s="14">
        <f>IFERROR(Table1[[#This Row],[pledged]]/Table1[[#This Row],[backers_count]],0)</f>
        <v>0</v>
      </c>
      <c r="R2576" s="19">
        <f>(((J2576/60)/60)/24)+DATE(1970,1,1)</f>
        <v>42487.825752314813</v>
      </c>
      <c r="S2576" s="19">
        <f>(((I2576/60)/60)/24)+DATE(1970,1,1)</f>
        <v>42508.825752314813</v>
      </c>
    </row>
    <row r="2577" spans="1:19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1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8292</v>
      </c>
      <c r="O2577" t="s">
        <v>8293</v>
      </c>
      <c r="P2577" s="12">
        <f>ROUND(Table1[[#This Row],[pledged]]/Table1[[#This Row],[goal]],2)</f>
        <v>0</v>
      </c>
      <c r="Q2577" s="14">
        <f>IFERROR(Table1[[#This Row],[pledged]]/Table1[[#This Row],[backers_count]],0)</f>
        <v>0</v>
      </c>
      <c r="R2577" s="19">
        <f>(((J2577/60)/60)/24)+DATE(1970,1,1)</f>
        <v>41986.108726851846</v>
      </c>
      <c r="S2577" s="19">
        <f>(((I2577/60)/60)/24)+DATE(1970,1,1)</f>
        <v>42016.108726851846</v>
      </c>
    </row>
    <row r="2578" spans="1:19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1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8292</v>
      </c>
      <c r="O2578" t="s">
        <v>8293</v>
      </c>
      <c r="P2578" s="12">
        <f>ROUND(Table1[[#This Row],[pledged]]/Table1[[#This Row],[goal]],2)</f>
        <v>0</v>
      </c>
      <c r="Q2578" s="14">
        <f>IFERROR(Table1[[#This Row],[pledged]]/Table1[[#This Row],[backers_count]],0)</f>
        <v>0</v>
      </c>
      <c r="R2578" s="19">
        <f>(((J2578/60)/60)/24)+DATE(1970,1,1)</f>
        <v>42060.00980324074</v>
      </c>
      <c r="S2578" s="19">
        <f>(((I2578/60)/60)/24)+DATE(1970,1,1)</f>
        <v>42104.968136574069</v>
      </c>
    </row>
    <row r="2579" spans="1:19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1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8292</v>
      </c>
      <c r="O2579" t="s">
        <v>8293</v>
      </c>
      <c r="P2579" s="12">
        <f>ROUND(Table1[[#This Row],[pledged]]/Table1[[#This Row],[goal]],2)</f>
        <v>0</v>
      </c>
      <c r="Q2579" s="14">
        <f>IFERROR(Table1[[#This Row],[pledged]]/Table1[[#This Row],[backers_count]],0)</f>
        <v>0</v>
      </c>
      <c r="R2579" s="19">
        <f>(((J2579/60)/60)/24)+DATE(1970,1,1)</f>
        <v>41830.820567129631</v>
      </c>
      <c r="S2579" s="19">
        <f>(((I2579/60)/60)/24)+DATE(1970,1,1)</f>
        <v>41855.820567129631</v>
      </c>
    </row>
    <row r="2580" spans="1:19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1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8292</v>
      </c>
      <c r="O2580" t="s">
        <v>8293</v>
      </c>
      <c r="P2580" s="12">
        <f>ROUND(Table1[[#This Row],[pledged]]/Table1[[#This Row],[goal]],2)</f>
        <v>0</v>
      </c>
      <c r="Q2580" s="14">
        <f>IFERROR(Table1[[#This Row],[pledged]]/Table1[[#This Row],[backers_count]],0)</f>
        <v>0</v>
      </c>
      <c r="R2580" s="19">
        <f>(((J2580/60)/60)/24)+DATE(1970,1,1)</f>
        <v>42238.022905092599</v>
      </c>
      <c r="S2580" s="19">
        <f>(((I2580/60)/60)/24)+DATE(1970,1,1)</f>
        <v>42286.708333333328</v>
      </c>
    </row>
    <row r="2581" spans="1:19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1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8292</v>
      </c>
      <c r="O2581" t="s">
        <v>8293</v>
      </c>
      <c r="P2581" s="12">
        <f>ROUND(Table1[[#This Row],[pledged]]/Table1[[#This Row],[goal]],2)</f>
        <v>0</v>
      </c>
      <c r="Q2581" s="14">
        <f>IFERROR(Table1[[#This Row],[pledged]]/Table1[[#This Row],[backers_count]],0)</f>
        <v>23.083333333333332</v>
      </c>
      <c r="R2581" s="19">
        <f>(((J2581/60)/60)/24)+DATE(1970,1,1)</f>
        <v>41837.829895833333</v>
      </c>
      <c r="S2581" s="19">
        <f>(((I2581/60)/60)/24)+DATE(1970,1,1)</f>
        <v>41897.829895833333</v>
      </c>
    </row>
    <row r="2582" spans="1:19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1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8292</v>
      </c>
      <c r="O2582" t="s">
        <v>8293</v>
      </c>
      <c r="P2582" s="12">
        <f>ROUND(Table1[[#This Row],[pledged]]/Table1[[#This Row],[goal]],2)</f>
        <v>0.01</v>
      </c>
      <c r="Q2582" s="14">
        <f>IFERROR(Table1[[#This Row],[pledged]]/Table1[[#This Row],[backers_count]],0)</f>
        <v>25.5</v>
      </c>
      <c r="R2582" s="19">
        <f>(((J2582/60)/60)/24)+DATE(1970,1,1)</f>
        <v>42110.326423611114</v>
      </c>
      <c r="S2582" s="19">
        <f>(((I2582/60)/60)/24)+DATE(1970,1,1)</f>
        <v>42140.125</v>
      </c>
    </row>
    <row r="2583" spans="1:19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1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8292</v>
      </c>
      <c r="O2583" t="s">
        <v>8293</v>
      </c>
      <c r="P2583" s="12">
        <f>ROUND(Table1[[#This Row],[pledged]]/Table1[[#This Row],[goal]],2)</f>
        <v>0.11</v>
      </c>
      <c r="Q2583" s="14">
        <f>IFERROR(Table1[[#This Row],[pledged]]/Table1[[#This Row],[backers_count]],0)</f>
        <v>48.18181818181818</v>
      </c>
      <c r="R2583" s="19">
        <f>(((J2583/60)/60)/24)+DATE(1970,1,1)</f>
        <v>42294.628449074073</v>
      </c>
      <c r="S2583" s="19">
        <f>(((I2583/60)/60)/24)+DATE(1970,1,1)</f>
        <v>42324.670115740737</v>
      </c>
    </row>
    <row r="2584" spans="1:19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1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8292</v>
      </c>
      <c r="O2584" t="s">
        <v>8293</v>
      </c>
      <c r="P2584" s="12">
        <f>ROUND(Table1[[#This Row],[pledged]]/Table1[[#This Row],[goal]],2)</f>
        <v>0</v>
      </c>
      <c r="Q2584" s="14">
        <f>IFERROR(Table1[[#This Row],[pledged]]/Table1[[#This Row],[backers_count]],0)</f>
        <v>1</v>
      </c>
      <c r="R2584" s="19">
        <f>(((J2584/60)/60)/24)+DATE(1970,1,1)</f>
        <v>42642.988819444443</v>
      </c>
      <c r="S2584" s="19">
        <f>(((I2584/60)/60)/24)+DATE(1970,1,1)</f>
        <v>42672.988819444443</v>
      </c>
    </row>
    <row r="2585" spans="1:19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1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8292</v>
      </c>
      <c r="O2585" t="s">
        <v>8293</v>
      </c>
      <c r="P2585" s="12">
        <f>ROUND(Table1[[#This Row],[pledged]]/Table1[[#This Row],[goal]],2)</f>
        <v>0.01</v>
      </c>
      <c r="Q2585" s="14">
        <f>IFERROR(Table1[[#This Row],[pledged]]/Table1[[#This Row],[backers_count]],0)</f>
        <v>1</v>
      </c>
      <c r="R2585" s="19">
        <f>(((J2585/60)/60)/24)+DATE(1970,1,1)</f>
        <v>42019.76944444445</v>
      </c>
      <c r="S2585" s="19">
        <f>(((I2585/60)/60)/24)+DATE(1970,1,1)</f>
        <v>42079.727777777778</v>
      </c>
    </row>
    <row r="2586" spans="1:19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1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8292</v>
      </c>
      <c r="O2586" t="s">
        <v>8293</v>
      </c>
      <c r="P2586" s="12">
        <f>ROUND(Table1[[#This Row],[pledged]]/Table1[[#This Row],[goal]],2)</f>
        <v>0</v>
      </c>
      <c r="Q2586" s="14">
        <f>IFERROR(Table1[[#This Row],[pledged]]/Table1[[#This Row],[backers_count]],0)</f>
        <v>0</v>
      </c>
      <c r="R2586" s="19">
        <f>(((J2586/60)/60)/24)+DATE(1970,1,1)</f>
        <v>42140.173252314817</v>
      </c>
      <c r="S2586" s="19">
        <f>(((I2586/60)/60)/24)+DATE(1970,1,1)</f>
        <v>42170.173252314817</v>
      </c>
    </row>
    <row r="2587" spans="1:19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1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8292</v>
      </c>
      <c r="O2587" t="s">
        <v>8293</v>
      </c>
      <c r="P2587" s="12">
        <f>ROUND(Table1[[#This Row],[pledged]]/Table1[[#This Row],[goal]],2)</f>
        <v>0</v>
      </c>
      <c r="Q2587" s="14">
        <f>IFERROR(Table1[[#This Row],[pledged]]/Table1[[#This Row],[backers_count]],0)</f>
        <v>50</v>
      </c>
      <c r="R2587" s="19">
        <f>(((J2587/60)/60)/24)+DATE(1970,1,1)</f>
        <v>41795.963333333333</v>
      </c>
      <c r="S2587" s="19">
        <f>(((I2587/60)/60)/24)+DATE(1970,1,1)</f>
        <v>41825.963333333333</v>
      </c>
    </row>
    <row r="2588" spans="1:19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1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8292</v>
      </c>
      <c r="O2588" t="s">
        <v>8293</v>
      </c>
      <c r="P2588" s="12">
        <f>ROUND(Table1[[#This Row],[pledged]]/Table1[[#This Row],[goal]],2)</f>
        <v>0</v>
      </c>
      <c r="Q2588" s="14">
        <f>IFERROR(Table1[[#This Row],[pledged]]/Table1[[#This Row],[backers_count]],0)</f>
        <v>5</v>
      </c>
      <c r="R2588" s="19">
        <f>(((J2588/60)/60)/24)+DATE(1970,1,1)</f>
        <v>42333.330277777779</v>
      </c>
      <c r="S2588" s="19">
        <f>(((I2588/60)/60)/24)+DATE(1970,1,1)</f>
        <v>42363.330277777779</v>
      </c>
    </row>
    <row r="2589" spans="1:19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1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8292</v>
      </c>
      <c r="O2589" t="s">
        <v>8293</v>
      </c>
      <c r="P2589" s="12">
        <f>ROUND(Table1[[#This Row],[pledged]]/Table1[[#This Row],[goal]],2)</f>
        <v>0.02</v>
      </c>
      <c r="Q2589" s="14">
        <f>IFERROR(Table1[[#This Row],[pledged]]/Table1[[#This Row],[backers_count]],0)</f>
        <v>202.83333333333334</v>
      </c>
      <c r="R2589" s="19">
        <f>(((J2589/60)/60)/24)+DATE(1970,1,1)</f>
        <v>42338.675381944442</v>
      </c>
      <c r="S2589" s="19">
        <f>(((I2589/60)/60)/24)+DATE(1970,1,1)</f>
        <v>42368.675381944442</v>
      </c>
    </row>
    <row r="2590" spans="1:19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1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8292</v>
      </c>
      <c r="O2590" t="s">
        <v>8293</v>
      </c>
      <c r="P2590" s="12">
        <f>ROUND(Table1[[#This Row],[pledged]]/Table1[[#This Row],[goal]],2)</f>
        <v>0.04</v>
      </c>
      <c r="Q2590" s="14">
        <f>IFERROR(Table1[[#This Row],[pledged]]/Table1[[#This Row],[backers_count]],0)</f>
        <v>29.125</v>
      </c>
      <c r="R2590" s="19">
        <f>(((J2590/60)/60)/24)+DATE(1970,1,1)</f>
        <v>42042.676226851851</v>
      </c>
      <c r="S2590" s="19">
        <f>(((I2590/60)/60)/24)+DATE(1970,1,1)</f>
        <v>42094.551388888889</v>
      </c>
    </row>
    <row r="2591" spans="1:19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1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8292</v>
      </c>
      <c r="O2591" t="s">
        <v>8293</v>
      </c>
      <c r="P2591" s="12">
        <f>ROUND(Table1[[#This Row],[pledged]]/Table1[[#This Row],[goal]],2)</f>
        <v>0</v>
      </c>
      <c r="Q2591" s="14">
        <f>IFERROR(Table1[[#This Row],[pledged]]/Table1[[#This Row],[backers_count]],0)</f>
        <v>5</v>
      </c>
      <c r="R2591" s="19">
        <f>(((J2591/60)/60)/24)+DATE(1970,1,1)</f>
        <v>42422.536192129628</v>
      </c>
      <c r="S2591" s="19">
        <f>(((I2591/60)/60)/24)+DATE(1970,1,1)</f>
        <v>42452.494525462964</v>
      </c>
    </row>
    <row r="2592" spans="1:19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1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8292</v>
      </c>
      <c r="O2592" t="s">
        <v>8293</v>
      </c>
      <c r="P2592" s="12">
        <f>ROUND(Table1[[#This Row],[pledged]]/Table1[[#This Row],[goal]],2)</f>
        <v>0</v>
      </c>
      <c r="Q2592" s="14">
        <f>IFERROR(Table1[[#This Row],[pledged]]/Table1[[#This Row],[backers_count]],0)</f>
        <v>0</v>
      </c>
      <c r="R2592" s="19">
        <f>(((J2592/60)/60)/24)+DATE(1970,1,1)</f>
        <v>42388.589085648149</v>
      </c>
      <c r="S2592" s="19">
        <f>(((I2592/60)/60)/24)+DATE(1970,1,1)</f>
        <v>42395.589085648149</v>
      </c>
    </row>
    <row r="2593" spans="1:19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1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8292</v>
      </c>
      <c r="O2593" t="s">
        <v>8293</v>
      </c>
      <c r="P2593" s="12">
        <f>ROUND(Table1[[#This Row],[pledged]]/Table1[[#This Row],[goal]],2)</f>
        <v>0.02</v>
      </c>
      <c r="Q2593" s="14">
        <f>IFERROR(Table1[[#This Row],[pledged]]/Table1[[#This Row],[backers_count]],0)</f>
        <v>13</v>
      </c>
      <c r="R2593" s="19">
        <f>(((J2593/60)/60)/24)+DATE(1970,1,1)</f>
        <v>42382.906527777777</v>
      </c>
      <c r="S2593" s="19">
        <f>(((I2593/60)/60)/24)+DATE(1970,1,1)</f>
        <v>42442.864861111113</v>
      </c>
    </row>
    <row r="2594" spans="1:19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1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8292</v>
      </c>
      <c r="O2594" t="s">
        <v>8293</v>
      </c>
      <c r="P2594" s="12">
        <f>ROUND(Table1[[#This Row],[pledged]]/Table1[[#This Row],[goal]],2)</f>
        <v>0</v>
      </c>
      <c r="Q2594" s="14">
        <f>IFERROR(Table1[[#This Row],[pledged]]/Table1[[#This Row],[backers_count]],0)</f>
        <v>50</v>
      </c>
      <c r="R2594" s="19">
        <f>(((J2594/60)/60)/24)+DATE(1970,1,1)</f>
        <v>41887.801168981481</v>
      </c>
      <c r="S2594" s="19">
        <f>(((I2594/60)/60)/24)+DATE(1970,1,1)</f>
        <v>41917.801168981481</v>
      </c>
    </row>
    <row r="2595" spans="1:19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1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8292</v>
      </c>
      <c r="O2595" t="s">
        <v>8293</v>
      </c>
      <c r="P2595" s="12">
        <f>ROUND(Table1[[#This Row],[pledged]]/Table1[[#This Row],[goal]],2)</f>
        <v>0</v>
      </c>
      <c r="Q2595" s="14">
        <f>IFERROR(Table1[[#This Row],[pledged]]/Table1[[#This Row],[backers_count]],0)</f>
        <v>0</v>
      </c>
      <c r="R2595" s="19">
        <f>(((J2595/60)/60)/24)+DATE(1970,1,1)</f>
        <v>42089.84520833334</v>
      </c>
      <c r="S2595" s="19">
        <f>(((I2595/60)/60)/24)+DATE(1970,1,1)</f>
        <v>42119.84520833334</v>
      </c>
    </row>
    <row r="2596" spans="1:19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1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8292</v>
      </c>
      <c r="O2596" t="s">
        <v>8293</v>
      </c>
      <c r="P2596" s="12">
        <f>ROUND(Table1[[#This Row],[pledged]]/Table1[[#This Row],[goal]],2)</f>
        <v>0</v>
      </c>
      <c r="Q2596" s="14">
        <f>IFERROR(Table1[[#This Row],[pledged]]/Table1[[#This Row],[backers_count]],0)</f>
        <v>1</v>
      </c>
      <c r="R2596" s="19">
        <f>(((J2596/60)/60)/24)+DATE(1970,1,1)</f>
        <v>41828.967916666668</v>
      </c>
      <c r="S2596" s="19">
        <f>(((I2596/60)/60)/24)+DATE(1970,1,1)</f>
        <v>41858.967916666668</v>
      </c>
    </row>
    <row r="2597" spans="1:19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1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8292</v>
      </c>
      <c r="O2597" t="s">
        <v>8293</v>
      </c>
      <c r="P2597" s="12">
        <f>ROUND(Table1[[#This Row],[pledged]]/Table1[[#This Row],[goal]],2)</f>
        <v>0.12</v>
      </c>
      <c r="Q2597" s="14">
        <f>IFERROR(Table1[[#This Row],[pledged]]/Table1[[#This Row],[backers_count]],0)</f>
        <v>96.05263157894737</v>
      </c>
      <c r="R2597" s="19">
        <f>(((J2597/60)/60)/24)+DATE(1970,1,1)</f>
        <v>42760.244212962964</v>
      </c>
      <c r="S2597" s="19">
        <f>(((I2597/60)/60)/24)+DATE(1970,1,1)</f>
        <v>42790.244212962964</v>
      </c>
    </row>
    <row r="2598" spans="1:19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1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8292</v>
      </c>
      <c r="O2598" t="s">
        <v>8293</v>
      </c>
      <c r="P2598" s="12">
        <f>ROUND(Table1[[#This Row],[pledged]]/Table1[[#This Row],[goal]],2)</f>
        <v>0.24</v>
      </c>
      <c r="Q2598" s="14">
        <f>IFERROR(Table1[[#This Row],[pledged]]/Table1[[#This Row],[backers_count]],0)</f>
        <v>305.77777777777777</v>
      </c>
      <c r="R2598" s="19">
        <f>(((J2598/60)/60)/24)+DATE(1970,1,1)</f>
        <v>41828.664456018516</v>
      </c>
      <c r="S2598" s="19">
        <f>(((I2598/60)/60)/24)+DATE(1970,1,1)</f>
        <v>41858.664456018516</v>
      </c>
    </row>
    <row r="2599" spans="1:19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1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8292</v>
      </c>
      <c r="O2599" t="s">
        <v>8293</v>
      </c>
      <c r="P2599" s="12">
        <f>ROUND(Table1[[#This Row],[pledged]]/Table1[[#This Row],[goal]],2)</f>
        <v>0.06</v>
      </c>
      <c r="Q2599" s="14">
        <f>IFERROR(Table1[[#This Row],[pledged]]/Table1[[#This Row],[backers_count]],0)</f>
        <v>12.142857142857142</v>
      </c>
      <c r="R2599" s="19">
        <f>(((J2599/60)/60)/24)+DATE(1970,1,1)</f>
        <v>42510.341631944444</v>
      </c>
      <c r="S2599" s="19">
        <f>(((I2599/60)/60)/24)+DATE(1970,1,1)</f>
        <v>42540.341631944444</v>
      </c>
    </row>
    <row r="2600" spans="1:19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1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8292</v>
      </c>
      <c r="O2600" t="s">
        <v>8293</v>
      </c>
      <c r="P2600" s="12">
        <f>ROUND(Table1[[#This Row],[pledged]]/Table1[[#This Row],[goal]],2)</f>
        <v>0.39</v>
      </c>
      <c r="Q2600" s="14">
        <f>IFERROR(Table1[[#This Row],[pledged]]/Table1[[#This Row],[backers_count]],0)</f>
        <v>83.571428571428569</v>
      </c>
      <c r="R2600" s="19">
        <f>(((J2600/60)/60)/24)+DATE(1970,1,1)</f>
        <v>42240.840289351851</v>
      </c>
      <c r="S2600" s="19">
        <f>(((I2600/60)/60)/24)+DATE(1970,1,1)</f>
        <v>42270.840289351851</v>
      </c>
    </row>
    <row r="2601" spans="1:19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1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8292</v>
      </c>
      <c r="O2601" t="s">
        <v>8293</v>
      </c>
      <c r="P2601" s="12">
        <f>ROUND(Table1[[#This Row],[pledged]]/Table1[[#This Row],[goal]],2)</f>
        <v>0.01</v>
      </c>
      <c r="Q2601" s="14">
        <f>IFERROR(Table1[[#This Row],[pledged]]/Table1[[#This Row],[backers_count]],0)</f>
        <v>18</v>
      </c>
      <c r="R2601" s="19">
        <f>(((J2601/60)/60)/24)+DATE(1970,1,1)</f>
        <v>41809.754016203704</v>
      </c>
      <c r="S2601" s="19">
        <f>(((I2601/60)/60)/24)+DATE(1970,1,1)</f>
        <v>41854.754016203704</v>
      </c>
    </row>
    <row r="2602" spans="1:19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1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8292</v>
      </c>
      <c r="O2602" t="s">
        <v>8293</v>
      </c>
      <c r="P2602" s="12">
        <f>ROUND(Table1[[#This Row],[pledged]]/Table1[[#This Row],[goal]],2)</f>
        <v>7.0000000000000007E-2</v>
      </c>
      <c r="Q2602" s="14">
        <f>IFERROR(Table1[[#This Row],[pledged]]/Table1[[#This Row],[backers_count]],0)</f>
        <v>115.53333333333333</v>
      </c>
      <c r="R2602" s="19">
        <f>(((J2602/60)/60)/24)+DATE(1970,1,1)</f>
        <v>42394.900462962964</v>
      </c>
      <c r="S2602" s="19">
        <f>(((I2602/60)/60)/24)+DATE(1970,1,1)</f>
        <v>42454.858796296292</v>
      </c>
    </row>
    <row r="2603" spans="1:19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1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8275</v>
      </c>
      <c r="O2603" t="s">
        <v>8311</v>
      </c>
      <c r="P2603" s="12">
        <f>ROUND(Table1[[#This Row],[pledged]]/Table1[[#This Row],[goal]],2)</f>
        <v>6.61</v>
      </c>
      <c r="Q2603" s="14">
        <f>IFERROR(Table1[[#This Row],[pledged]]/Table1[[#This Row],[backers_count]],0)</f>
        <v>21.900662251655628</v>
      </c>
      <c r="R2603" s="19">
        <f>(((J2603/60)/60)/24)+DATE(1970,1,1)</f>
        <v>41150.902187499996</v>
      </c>
      <c r="S2603" s="19">
        <f>(((I2603/60)/60)/24)+DATE(1970,1,1)</f>
        <v>41165.165972222225</v>
      </c>
    </row>
    <row r="2604" spans="1:19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1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8275</v>
      </c>
      <c r="O2604" t="s">
        <v>8311</v>
      </c>
      <c r="P2604" s="12">
        <f>ROUND(Table1[[#This Row],[pledged]]/Table1[[#This Row],[goal]],2)</f>
        <v>3.26</v>
      </c>
      <c r="Q2604" s="14">
        <f>IFERROR(Table1[[#This Row],[pledged]]/Table1[[#This Row],[backers_count]],0)</f>
        <v>80.022494887525568</v>
      </c>
      <c r="R2604" s="19">
        <f>(((J2604/60)/60)/24)+DATE(1970,1,1)</f>
        <v>41915.747314814813</v>
      </c>
      <c r="S2604" s="19">
        <f>(((I2604/60)/60)/24)+DATE(1970,1,1)</f>
        <v>41955.888888888891</v>
      </c>
    </row>
    <row r="2605" spans="1:19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1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8275</v>
      </c>
      <c r="O2605" t="s">
        <v>8311</v>
      </c>
      <c r="P2605" s="12">
        <f>ROUND(Table1[[#This Row],[pledged]]/Table1[[#This Row],[goal]],2)</f>
        <v>1.01</v>
      </c>
      <c r="Q2605" s="14">
        <f>IFERROR(Table1[[#This Row],[pledged]]/Table1[[#This Row],[backers_count]],0)</f>
        <v>35.520000000000003</v>
      </c>
      <c r="R2605" s="19">
        <f>(((J2605/60)/60)/24)+DATE(1970,1,1)</f>
        <v>41617.912662037037</v>
      </c>
      <c r="S2605" s="19">
        <f>(((I2605/60)/60)/24)+DATE(1970,1,1)</f>
        <v>41631.912662037037</v>
      </c>
    </row>
    <row r="2606" spans="1:19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1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8275</v>
      </c>
      <c r="O2606" t="s">
        <v>8311</v>
      </c>
      <c r="P2606" s="12">
        <f>ROUND(Table1[[#This Row],[pledged]]/Table1[[#This Row],[goal]],2)</f>
        <v>1.04</v>
      </c>
      <c r="Q2606" s="14">
        <f>IFERROR(Table1[[#This Row],[pledged]]/Table1[[#This Row],[backers_count]],0)</f>
        <v>64.933333333333323</v>
      </c>
      <c r="R2606" s="19">
        <f>(((J2606/60)/60)/24)+DATE(1970,1,1)</f>
        <v>40998.051192129627</v>
      </c>
      <c r="S2606" s="19">
        <f>(((I2606/60)/60)/24)+DATE(1970,1,1)</f>
        <v>41028.051192129627</v>
      </c>
    </row>
    <row r="2607" spans="1:19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1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8275</v>
      </c>
      <c r="O2607" t="s">
        <v>8311</v>
      </c>
      <c r="P2607" s="12">
        <f>ROUND(Table1[[#This Row],[pledged]]/Table1[[#This Row],[goal]],2)</f>
        <v>1.07</v>
      </c>
      <c r="Q2607" s="14">
        <f>IFERROR(Table1[[#This Row],[pledged]]/Table1[[#This Row],[backers_count]],0)</f>
        <v>60.965703745743475</v>
      </c>
      <c r="R2607" s="19">
        <f>(((J2607/60)/60)/24)+DATE(1970,1,1)</f>
        <v>42508.541550925926</v>
      </c>
      <c r="S2607" s="19">
        <f>(((I2607/60)/60)/24)+DATE(1970,1,1)</f>
        <v>42538.541550925926</v>
      </c>
    </row>
    <row r="2608" spans="1:19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1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8275</v>
      </c>
      <c r="O2608" t="s">
        <v>8311</v>
      </c>
      <c r="P2608" s="12">
        <f>ROUND(Table1[[#This Row],[pledged]]/Table1[[#This Row],[goal]],2)</f>
        <v>1.1000000000000001</v>
      </c>
      <c r="Q2608" s="14">
        <f>IFERROR(Table1[[#This Row],[pledged]]/Table1[[#This Row],[backers_count]],0)</f>
        <v>31.444155844155844</v>
      </c>
      <c r="R2608" s="19">
        <f>(((J2608/60)/60)/24)+DATE(1970,1,1)</f>
        <v>41726.712754629632</v>
      </c>
      <c r="S2608" s="19">
        <f>(((I2608/60)/60)/24)+DATE(1970,1,1)</f>
        <v>41758.712754629632</v>
      </c>
    </row>
    <row r="2609" spans="1:19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1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8275</v>
      </c>
      <c r="O2609" t="s">
        <v>8311</v>
      </c>
      <c r="P2609" s="12">
        <f>ROUND(Table1[[#This Row],[pledged]]/Table1[[#This Row],[goal]],2)</f>
        <v>4.08</v>
      </c>
      <c r="Q2609" s="14">
        <f>IFERROR(Table1[[#This Row],[pledged]]/Table1[[#This Row],[backers_count]],0)</f>
        <v>81.949748743718587</v>
      </c>
      <c r="R2609" s="19">
        <f>(((J2609/60)/60)/24)+DATE(1970,1,1)</f>
        <v>42184.874675925923</v>
      </c>
      <c r="S2609" s="19">
        <f>(((I2609/60)/60)/24)+DATE(1970,1,1)</f>
        <v>42228.083333333328</v>
      </c>
    </row>
    <row r="2610" spans="1:19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1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8275</v>
      </c>
      <c r="O2610" t="s">
        <v>8311</v>
      </c>
      <c r="P2610" s="12">
        <f>ROUND(Table1[[#This Row],[pledged]]/Table1[[#This Row],[goal]],2)</f>
        <v>2.2400000000000002</v>
      </c>
      <c r="Q2610" s="14">
        <f>IFERROR(Table1[[#This Row],[pledged]]/Table1[[#This Row],[backers_count]],0)</f>
        <v>58.92763157894737</v>
      </c>
      <c r="R2610" s="19">
        <f>(((J2610/60)/60)/24)+DATE(1970,1,1)</f>
        <v>42767.801712962959</v>
      </c>
      <c r="S2610" s="19">
        <f>(((I2610/60)/60)/24)+DATE(1970,1,1)</f>
        <v>42809</v>
      </c>
    </row>
    <row r="2611" spans="1:19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1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8275</v>
      </c>
      <c r="O2611" t="s">
        <v>8311</v>
      </c>
      <c r="P2611" s="12">
        <f>ROUND(Table1[[#This Row],[pledged]]/Table1[[#This Row],[goal]],2)</f>
        <v>3.04</v>
      </c>
      <c r="Q2611" s="14">
        <f>IFERROR(Table1[[#This Row],[pledged]]/Table1[[#This Row],[backers_count]],0)</f>
        <v>157.29347633136095</v>
      </c>
      <c r="R2611" s="19">
        <f>(((J2611/60)/60)/24)+DATE(1970,1,1)</f>
        <v>41075.237858796296</v>
      </c>
      <c r="S2611" s="19">
        <f>(((I2611/60)/60)/24)+DATE(1970,1,1)</f>
        <v>41105.237858796296</v>
      </c>
    </row>
    <row r="2612" spans="1:19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1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8275</v>
      </c>
      <c r="O2612" t="s">
        <v>8311</v>
      </c>
      <c r="P2612" s="12">
        <f>ROUND(Table1[[#This Row],[pledged]]/Table1[[#This Row],[goal]],2)</f>
        <v>1.41</v>
      </c>
      <c r="Q2612" s="14">
        <f>IFERROR(Table1[[#This Row],[pledged]]/Table1[[#This Row],[backers_count]],0)</f>
        <v>55.758509532062391</v>
      </c>
      <c r="R2612" s="19">
        <f>(((J2612/60)/60)/24)+DATE(1970,1,1)</f>
        <v>42564.881076388891</v>
      </c>
      <c r="S2612" s="19">
        <f>(((I2612/60)/60)/24)+DATE(1970,1,1)</f>
        <v>42604.290972222225</v>
      </c>
    </row>
    <row r="2613" spans="1:19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1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8275</v>
      </c>
      <c r="O2613" t="s">
        <v>8311</v>
      </c>
      <c r="P2613" s="12">
        <f>ROUND(Table1[[#This Row],[pledged]]/Table1[[#This Row],[goal]],2)</f>
        <v>27.91</v>
      </c>
      <c r="Q2613" s="14">
        <f>IFERROR(Table1[[#This Row],[pledged]]/Table1[[#This Row],[backers_count]],0)</f>
        <v>83.802893802893806</v>
      </c>
      <c r="R2613" s="19">
        <f>(((J2613/60)/60)/24)+DATE(1970,1,1)</f>
        <v>42704.335810185185</v>
      </c>
      <c r="S2613" s="19">
        <f>(((I2613/60)/60)/24)+DATE(1970,1,1)</f>
        <v>42737.957638888889</v>
      </c>
    </row>
    <row r="2614" spans="1:19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8275</v>
      </c>
      <c r="O2614" t="s">
        <v>8311</v>
      </c>
      <c r="P2614" s="12">
        <f>ROUND(Table1[[#This Row],[pledged]]/Table1[[#This Row],[goal]],2)</f>
        <v>1.72</v>
      </c>
      <c r="Q2614" s="14">
        <f>IFERROR(Table1[[#This Row],[pledged]]/Table1[[#This Row],[backers_count]],0)</f>
        <v>58.422210884353746</v>
      </c>
      <c r="R2614" s="19">
        <f>(((J2614/60)/60)/24)+DATE(1970,1,1)</f>
        <v>41982.143171296295</v>
      </c>
      <c r="S2614" s="19">
        <f>(((I2614/60)/60)/24)+DATE(1970,1,1)</f>
        <v>42013.143171296295</v>
      </c>
    </row>
    <row r="2615" spans="1:19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1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8275</v>
      </c>
      <c r="O2615" t="s">
        <v>8311</v>
      </c>
      <c r="P2615" s="12">
        <f>ROUND(Table1[[#This Row],[pledged]]/Table1[[#This Row],[goal]],2)</f>
        <v>1.01</v>
      </c>
      <c r="Q2615" s="14">
        <f>IFERROR(Table1[[#This Row],[pledged]]/Table1[[#This Row],[backers_count]],0)</f>
        <v>270.57142857142856</v>
      </c>
      <c r="R2615" s="19">
        <f>(((J2615/60)/60)/24)+DATE(1970,1,1)</f>
        <v>41143.81821759259</v>
      </c>
      <c r="S2615" s="19">
        <f>(((I2615/60)/60)/24)+DATE(1970,1,1)</f>
        <v>41173.81821759259</v>
      </c>
    </row>
    <row r="2616" spans="1:19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1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8275</v>
      </c>
      <c r="O2616" t="s">
        <v>8311</v>
      </c>
      <c r="P2616" s="12">
        <f>ROUND(Table1[[#This Row],[pledged]]/Table1[[#This Row],[goal]],2)</f>
        <v>1.02</v>
      </c>
      <c r="Q2616" s="14">
        <f>IFERROR(Table1[[#This Row],[pledged]]/Table1[[#This Row],[backers_count]],0)</f>
        <v>107.1</v>
      </c>
      <c r="R2616" s="19">
        <f>(((J2616/60)/60)/24)+DATE(1970,1,1)</f>
        <v>41730.708472222221</v>
      </c>
      <c r="S2616" s="19">
        <f>(((I2616/60)/60)/24)+DATE(1970,1,1)</f>
        <v>41759.208333333336</v>
      </c>
    </row>
    <row r="2617" spans="1:19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1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8275</v>
      </c>
      <c r="O2617" t="s">
        <v>8311</v>
      </c>
      <c r="P2617" s="12">
        <f>ROUND(Table1[[#This Row],[pledged]]/Table1[[#This Row],[goal]],2)</f>
        <v>1.7</v>
      </c>
      <c r="Q2617" s="14">
        <f>IFERROR(Table1[[#This Row],[pledged]]/Table1[[#This Row],[backers_count]],0)</f>
        <v>47.180555555555557</v>
      </c>
      <c r="R2617" s="19">
        <f>(((J2617/60)/60)/24)+DATE(1970,1,1)</f>
        <v>42453.49726851852</v>
      </c>
      <c r="S2617" s="19">
        <f>(((I2617/60)/60)/24)+DATE(1970,1,1)</f>
        <v>42490.5</v>
      </c>
    </row>
    <row r="2618" spans="1:19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1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8275</v>
      </c>
      <c r="O2618" t="s">
        <v>8311</v>
      </c>
      <c r="P2618" s="12">
        <f>ROUND(Table1[[#This Row],[pledged]]/Table1[[#This Row],[goal]],2)</f>
        <v>1.1499999999999999</v>
      </c>
      <c r="Q2618" s="14">
        <f>IFERROR(Table1[[#This Row],[pledged]]/Table1[[#This Row],[backers_count]],0)</f>
        <v>120.30882352941177</v>
      </c>
      <c r="R2618" s="19">
        <f>(((J2618/60)/60)/24)+DATE(1970,1,1)</f>
        <v>42211.99454861111</v>
      </c>
      <c r="S2618" s="19">
        <f>(((I2618/60)/60)/24)+DATE(1970,1,1)</f>
        <v>42241.99454861111</v>
      </c>
    </row>
    <row r="2619" spans="1:19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1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8275</v>
      </c>
      <c r="O2619" t="s">
        <v>8311</v>
      </c>
      <c r="P2619" s="12">
        <f>ROUND(Table1[[#This Row],[pledged]]/Table1[[#This Row],[goal]],2)</f>
        <v>8.7799999999999994</v>
      </c>
      <c r="Q2619" s="14">
        <f>IFERROR(Table1[[#This Row],[pledged]]/Table1[[#This Row],[backers_count]],0)</f>
        <v>27.59748427672956</v>
      </c>
      <c r="R2619" s="19">
        <f>(((J2619/60)/60)/24)+DATE(1970,1,1)</f>
        <v>41902.874432870369</v>
      </c>
      <c r="S2619" s="19">
        <f>(((I2619/60)/60)/24)+DATE(1970,1,1)</f>
        <v>41932.874432870369</v>
      </c>
    </row>
    <row r="2620" spans="1:19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1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8275</v>
      </c>
      <c r="O2620" t="s">
        <v>8311</v>
      </c>
      <c r="P2620" s="12">
        <f>ROUND(Table1[[#This Row],[pledged]]/Table1[[#This Row],[goal]],2)</f>
        <v>1.05</v>
      </c>
      <c r="Q2620" s="14">
        <f>IFERROR(Table1[[#This Row],[pledged]]/Table1[[#This Row],[backers_count]],0)</f>
        <v>205.2987012987013</v>
      </c>
      <c r="R2620" s="19">
        <f>(((J2620/60)/60)/24)+DATE(1970,1,1)</f>
        <v>42279.792372685188</v>
      </c>
      <c r="S2620" s="19">
        <f>(((I2620/60)/60)/24)+DATE(1970,1,1)</f>
        <v>42339.834039351852</v>
      </c>
    </row>
    <row r="2621" spans="1:19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1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8275</v>
      </c>
      <c r="O2621" t="s">
        <v>8311</v>
      </c>
      <c r="P2621" s="12">
        <f>ROUND(Table1[[#This Row],[pledged]]/Table1[[#This Row],[goal]],2)</f>
        <v>1.88</v>
      </c>
      <c r="Q2621" s="14">
        <f>IFERROR(Table1[[#This Row],[pledged]]/Table1[[#This Row],[backers_count]],0)</f>
        <v>35.547169811320757</v>
      </c>
      <c r="R2621" s="19">
        <f>(((J2621/60)/60)/24)+DATE(1970,1,1)</f>
        <v>42273.884305555555</v>
      </c>
      <c r="S2621" s="19">
        <f>(((I2621/60)/60)/24)+DATE(1970,1,1)</f>
        <v>42300.458333333328</v>
      </c>
    </row>
    <row r="2622" spans="1:19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1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8275</v>
      </c>
      <c r="O2622" t="s">
        <v>8311</v>
      </c>
      <c r="P2622" s="12">
        <f>ROUND(Table1[[#This Row],[pledged]]/Table1[[#This Row],[goal]],2)</f>
        <v>1.44</v>
      </c>
      <c r="Q2622" s="14">
        <f>IFERROR(Table1[[#This Row],[pledged]]/Table1[[#This Row],[backers_count]],0)</f>
        <v>74.639488409272587</v>
      </c>
      <c r="R2622" s="19">
        <f>(((J2622/60)/60)/24)+DATE(1970,1,1)</f>
        <v>42251.16715277778</v>
      </c>
      <c r="S2622" s="19">
        <f>(((I2622/60)/60)/24)+DATE(1970,1,1)</f>
        <v>42288.041666666672</v>
      </c>
    </row>
    <row r="2623" spans="1:19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1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8275</v>
      </c>
      <c r="O2623" t="s">
        <v>8311</v>
      </c>
      <c r="P2623" s="12">
        <f>ROUND(Table1[[#This Row],[pledged]]/Table1[[#This Row],[goal]],2)</f>
        <v>1.46</v>
      </c>
      <c r="Q2623" s="14">
        <f>IFERROR(Table1[[#This Row],[pledged]]/Table1[[#This Row],[backers_count]],0)</f>
        <v>47.058064516129029</v>
      </c>
      <c r="R2623" s="19">
        <f>(((J2623/60)/60)/24)+DATE(1970,1,1)</f>
        <v>42115.74754629629</v>
      </c>
      <c r="S2623" s="19">
        <f>(((I2623/60)/60)/24)+DATE(1970,1,1)</f>
        <v>42145.74754629629</v>
      </c>
    </row>
    <row r="2624" spans="1:19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1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8275</v>
      </c>
      <c r="O2624" t="s">
        <v>8311</v>
      </c>
      <c r="P2624" s="12">
        <f>ROUND(Table1[[#This Row],[pledged]]/Table1[[#This Row],[goal]],2)</f>
        <v>1.31</v>
      </c>
      <c r="Q2624" s="14">
        <f>IFERROR(Table1[[#This Row],[pledged]]/Table1[[#This Row],[backers_count]],0)</f>
        <v>26.591351351351353</v>
      </c>
      <c r="R2624" s="19">
        <f>(((J2624/60)/60)/24)+DATE(1970,1,1)</f>
        <v>42689.74324074074</v>
      </c>
      <c r="S2624" s="19">
        <f>(((I2624/60)/60)/24)+DATE(1970,1,1)</f>
        <v>42734.74324074074</v>
      </c>
    </row>
    <row r="2625" spans="1:19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1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8275</v>
      </c>
      <c r="O2625" t="s">
        <v>8311</v>
      </c>
      <c r="P2625" s="12">
        <f>ROUND(Table1[[#This Row],[pledged]]/Table1[[#This Row],[goal]],2)</f>
        <v>1.1399999999999999</v>
      </c>
      <c r="Q2625" s="14">
        <f>IFERROR(Table1[[#This Row],[pledged]]/Table1[[#This Row],[backers_count]],0)</f>
        <v>36.774193548387096</v>
      </c>
      <c r="R2625" s="19">
        <f>(((J2625/60)/60)/24)+DATE(1970,1,1)</f>
        <v>42692.256550925929</v>
      </c>
      <c r="S2625" s="19">
        <f>(((I2625/60)/60)/24)+DATE(1970,1,1)</f>
        <v>42706.256550925929</v>
      </c>
    </row>
    <row r="2626" spans="1:19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1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8275</v>
      </c>
      <c r="O2626" t="s">
        <v>8311</v>
      </c>
      <c r="P2626" s="12">
        <f>ROUND(Table1[[#This Row],[pledged]]/Table1[[#This Row],[goal]],2)</f>
        <v>13.79</v>
      </c>
      <c r="Q2626" s="14">
        <f>IFERROR(Table1[[#This Row],[pledged]]/Table1[[#This Row],[backers_count]],0)</f>
        <v>31.820544982698959</v>
      </c>
      <c r="R2626" s="19">
        <f>(((J2626/60)/60)/24)+DATE(1970,1,1)</f>
        <v>41144.42155092593</v>
      </c>
      <c r="S2626" s="19">
        <f>(((I2626/60)/60)/24)+DATE(1970,1,1)</f>
        <v>41165.42155092593</v>
      </c>
    </row>
    <row r="2627" spans="1:19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1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8275</v>
      </c>
      <c r="O2627" t="s">
        <v>8311</v>
      </c>
      <c r="P2627" s="12">
        <f>ROUND(Table1[[#This Row],[pledged]]/Table1[[#This Row],[goal]],2)</f>
        <v>9.56</v>
      </c>
      <c r="Q2627" s="14">
        <f>IFERROR(Table1[[#This Row],[pledged]]/Table1[[#This Row],[backers_count]],0)</f>
        <v>27.576923076923077</v>
      </c>
      <c r="R2627" s="19">
        <f>(((J2627/60)/60)/24)+DATE(1970,1,1)</f>
        <v>42658.810277777782</v>
      </c>
      <c r="S2627" s="19">
        <f>(((I2627/60)/60)/24)+DATE(1970,1,1)</f>
        <v>42683.851944444439</v>
      </c>
    </row>
    <row r="2628" spans="1:19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1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8275</v>
      </c>
      <c r="O2628" t="s">
        <v>8311</v>
      </c>
      <c r="P2628" s="12">
        <f>ROUND(Table1[[#This Row],[pledged]]/Table1[[#This Row],[goal]],2)</f>
        <v>1.1200000000000001</v>
      </c>
      <c r="Q2628" s="14">
        <f>IFERROR(Table1[[#This Row],[pledged]]/Table1[[#This Row],[backers_count]],0)</f>
        <v>56</v>
      </c>
      <c r="R2628" s="19">
        <f>(((J2628/60)/60)/24)+DATE(1970,1,1)</f>
        <v>42128.628113425926</v>
      </c>
      <c r="S2628" s="19">
        <f>(((I2628/60)/60)/24)+DATE(1970,1,1)</f>
        <v>42158.628113425926</v>
      </c>
    </row>
    <row r="2629" spans="1:19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1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8275</v>
      </c>
      <c r="O2629" t="s">
        <v>8311</v>
      </c>
      <c r="P2629" s="12">
        <f>ROUND(Table1[[#This Row],[pledged]]/Table1[[#This Row],[goal]],2)</f>
        <v>6.47</v>
      </c>
      <c r="Q2629" s="14">
        <f>IFERROR(Table1[[#This Row],[pledged]]/Table1[[#This Row],[backers_count]],0)</f>
        <v>21.555555555555557</v>
      </c>
      <c r="R2629" s="19">
        <f>(((J2629/60)/60)/24)+DATE(1970,1,1)</f>
        <v>42304.829409722224</v>
      </c>
      <c r="S2629" s="19">
        <f>(((I2629/60)/60)/24)+DATE(1970,1,1)</f>
        <v>42334.871076388896</v>
      </c>
    </row>
    <row r="2630" spans="1:19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1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8275</v>
      </c>
      <c r="O2630" t="s">
        <v>8311</v>
      </c>
      <c r="P2630" s="12">
        <f>ROUND(Table1[[#This Row],[pledged]]/Table1[[#This Row],[goal]],2)</f>
        <v>1.1000000000000001</v>
      </c>
      <c r="Q2630" s="14">
        <f>IFERROR(Table1[[#This Row],[pledged]]/Table1[[#This Row],[backers_count]],0)</f>
        <v>44.095238095238095</v>
      </c>
      <c r="R2630" s="19">
        <f>(((J2630/60)/60)/24)+DATE(1970,1,1)</f>
        <v>41953.966053240743</v>
      </c>
      <c r="S2630" s="19">
        <f>(((I2630/60)/60)/24)+DATE(1970,1,1)</f>
        <v>41973.966053240743</v>
      </c>
    </row>
    <row r="2631" spans="1:19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1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8275</v>
      </c>
      <c r="O2631" t="s">
        <v>8311</v>
      </c>
      <c r="P2631" s="12">
        <f>ROUND(Table1[[#This Row],[pledged]]/Table1[[#This Row],[goal]],2)</f>
        <v>1.28</v>
      </c>
      <c r="Q2631" s="14">
        <f>IFERROR(Table1[[#This Row],[pledged]]/Table1[[#This Row],[backers_count]],0)</f>
        <v>63.87</v>
      </c>
      <c r="R2631" s="19">
        <f>(((J2631/60)/60)/24)+DATE(1970,1,1)</f>
        <v>42108.538449074069</v>
      </c>
      <c r="S2631" s="19">
        <f>(((I2631/60)/60)/24)+DATE(1970,1,1)</f>
        <v>42138.538449074069</v>
      </c>
    </row>
    <row r="2632" spans="1:19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1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8275</v>
      </c>
      <c r="O2632" t="s">
        <v>8311</v>
      </c>
      <c r="P2632" s="12">
        <f>ROUND(Table1[[#This Row],[pledged]]/Table1[[#This Row],[goal]],2)</f>
        <v>1.58</v>
      </c>
      <c r="Q2632" s="14">
        <f>IFERROR(Table1[[#This Row],[pledged]]/Table1[[#This Row],[backers_count]],0)</f>
        <v>38.987654320987652</v>
      </c>
      <c r="R2632" s="19">
        <f>(((J2632/60)/60)/24)+DATE(1970,1,1)</f>
        <v>42524.105462962965</v>
      </c>
      <c r="S2632" s="19">
        <f>(((I2632/60)/60)/24)+DATE(1970,1,1)</f>
        <v>42551.416666666672</v>
      </c>
    </row>
    <row r="2633" spans="1:19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1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8275</v>
      </c>
      <c r="O2633" t="s">
        <v>8311</v>
      </c>
      <c r="P2633" s="12">
        <f>ROUND(Table1[[#This Row],[pledged]]/Table1[[#This Row],[goal]],2)</f>
        <v>1.1499999999999999</v>
      </c>
      <c r="Q2633" s="14">
        <f>IFERROR(Table1[[#This Row],[pledged]]/Table1[[#This Row],[backers_count]],0)</f>
        <v>80.185489510489504</v>
      </c>
      <c r="R2633" s="19">
        <f>(((J2633/60)/60)/24)+DATE(1970,1,1)</f>
        <v>42218.169293981482</v>
      </c>
      <c r="S2633" s="19">
        <f>(((I2633/60)/60)/24)+DATE(1970,1,1)</f>
        <v>42246.169293981482</v>
      </c>
    </row>
    <row r="2634" spans="1:19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1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8275</v>
      </c>
      <c r="O2634" t="s">
        <v>8311</v>
      </c>
      <c r="P2634" s="12">
        <f>ROUND(Table1[[#This Row],[pledged]]/Table1[[#This Row],[goal]],2)</f>
        <v>1.37</v>
      </c>
      <c r="Q2634" s="14">
        <f>IFERROR(Table1[[#This Row],[pledged]]/Table1[[#This Row],[backers_count]],0)</f>
        <v>34.904761904761905</v>
      </c>
      <c r="R2634" s="19">
        <f>(((J2634/60)/60)/24)+DATE(1970,1,1)</f>
        <v>42494.061793981484</v>
      </c>
      <c r="S2634" s="19">
        <f>(((I2634/60)/60)/24)+DATE(1970,1,1)</f>
        <v>42519.061793981484</v>
      </c>
    </row>
    <row r="2635" spans="1:19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1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8275</v>
      </c>
      <c r="O2635" t="s">
        <v>8311</v>
      </c>
      <c r="P2635" s="12">
        <f>ROUND(Table1[[#This Row],[pledged]]/Table1[[#This Row],[goal]],2)</f>
        <v>3.55</v>
      </c>
      <c r="Q2635" s="14">
        <f>IFERROR(Table1[[#This Row],[pledged]]/Table1[[#This Row],[backers_count]],0)</f>
        <v>89.100502512562812</v>
      </c>
      <c r="R2635" s="19">
        <f>(((J2635/60)/60)/24)+DATE(1970,1,1)</f>
        <v>41667.823287037041</v>
      </c>
      <c r="S2635" s="19">
        <f>(((I2635/60)/60)/24)+DATE(1970,1,1)</f>
        <v>41697.958333333336</v>
      </c>
    </row>
    <row r="2636" spans="1:19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1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8275</v>
      </c>
      <c r="O2636" t="s">
        <v>8311</v>
      </c>
      <c r="P2636" s="12">
        <f>ROUND(Table1[[#This Row],[pledged]]/Table1[[#This Row],[goal]],2)</f>
        <v>1.06</v>
      </c>
      <c r="Q2636" s="14">
        <f>IFERROR(Table1[[#This Row],[pledged]]/Table1[[#This Row],[backers_count]],0)</f>
        <v>39.44</v>
      </c>
      <c r="R2636" s="19">
        <f>(((J2636/60)/60)/24)+DATE(1970,1,1)</f>
        <v>42612.656493055561</v>
      </c>
      <c r="S2636" s="19">
        <f>(((I2636/60)/60)/24)+DATE(1970,1,1)</f>
        <v>42642.656493055561</v>
      </c>
    </row>
    <row r="2637" spans="1:19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1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8275</v>
      </c>
      <c r="O2637" t="s">
        <v>8311</v>
      </c>
      <c r="P2637" s="12">
        <f>ROUND(Table1[[#This Row],[pledged]]/Table1[[#This Row],[goal]],2)</f>
        <v>1</v>
      </c>
      <c r="Q2637" s="14">
        <f>IFERROR(Table1[[#This Row],[pledged]]/Table1[[#This Row],[backers_count]],0)</f>
        <v>136.9047619047619</v>
      </c>
      <c r="R2637" s="19">
        <f>(((J2637/60)/60)/24)+DATE(1970,1,1)</f>
        <v>42037.950937500005</v>
      </c>
      <c r="S2637" s="19">
        <f>(((I2637/60)/60)/24)+DATE(1970,1,1)</f>
        <v>42072.909270833334</v>
      </c>
    </row>
    <row r="2638" spans="1:19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1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8275</v>
      </c>
      <c r="O2638" t="s">
        <v>8311</v>
      </c>
      <c r="P2638" s="12">
        <f>ROUND(Table1[[#This Row],[pledged]]/Table1[[#This Row],[goal]],2)</f>
        <v>1.87</v>
      </c>
      <c r="Q2638" s="14">
        <f>IFERROR(Table1[[#This Row],[pledged]]/Table1[[#This Row],[backers_count]],0)</f>
        <v>37.46</v>
      </c>
      <c r="R2638" s="19">
        <f>(((J2638/60)/60)/24)+DATE(1970,1,1)</f>
        <v>42636.614745370374</v>
      </c>
      <c r="S2638" s="19">
        <f>(((I2638/60)/60)/24)+DATE(1970,1,1)</f>
        <v>42659.041666666672</v>
      </c>
    </row>
    <row r="2639" spans="1:19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1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8275</v>
      </c>
      <c r="O2639" t="s">
        <v>8311</v>
      </c>
      <c r="P2639" s="12">
        <f>ROUND(Table1[[#This Row],[pledged]]/Table1[[#This Row],[goal]],2)</f>
        <v>1.66</v>
      </c>
      <c r="Q2639" s="14">
        <f>IFERROR(Table1[[#This Row],[pledged]]/Table1[[#This Row],[backers_count]],0)</f>
        <v>31.96153846153846</v>
      </c>
      <c r="R2639" s="19">
        <f>(((J2639/60)/60)/24)+DATE(1970,1,1)</f>
        <v>42639.549479166672</v>
      </c>
      <c r="S2639" s="19">
        <f>(((I2639/60)/60)/24)+DATE(1970,1,1)</f>
        <v>42655.549479166672</v>
      </c>
    </row>
    <row r="2640" spans="1:19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1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8275</v>
      </c>
      <c r="O2640" t="s">
        <v>8311</v>
      </c>
      <c r="P2640" s="12">
        <f>ROUND(Table1[[#This Row],[pledged]]/Table1[[#This Row],[goal]],2)</f>
        <v>1.02</v>
      </c>
      <c r="Q2640" s="14">
        <f>IFERROR(Table1[[#This Row],[pledged]]/Table1[[#This Row],[backers_count]],0)</f>
        <v>25.214285714285715</v>
      </c>
      <c r="R2640" s="19">
        <f>(((J2640/60)/60)/24)+DATE(1970,1,1)</f>
        <v>41989.913136574076</v>
      </c>
      <c r="S2640" s="19">
        <f>(((I2640/60)/60)/24)+DATE(1970,1,1)</f>
        <v>42019.913136574076</v>
      </c>
    </row>
    <row r="2641" spans="1:19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1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8275</v>
      </c>
      <c r="O2641" t="s">
        <v>8311</v>
      </c>
      <c r="P2641" s="12">
        <f>ROUND(Table1[[#This Row],[pledged]]/Table1[[#This Row],[goal]],2)</f>
        <v>1.64</v>
      </c>
      <c r="Q2641" s="14">
        <f>IFERROR(Table1[[#This Row],[pledged]]/Table1[[#This Row],[backers_count]],0)</f>
        <v>10.040816326530612</v>
      </c>
      <c r="R2641" s="19">
        <f>(((J2641/60)/60)/24)+DATE(1970,1,1)</f>
        <v>42024.86513888889</v>
      </c>
      <c r="S2641" s="19">
        <f>(((I2641/60)/60)/24)+DATE(1970,1,1)</f>
        <v>42054.86513888889</v>
      </c>
    </row>
    <row r="2642" spans="1:19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1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8275</v>
      </c>
      <c r="O2642" t="s">
        <v>8311</v>
      </c>
      <c r="P2642" s="12">
        <f>ROUND(Table1[[#This Row],[pledged]]/Table1[[#This Row],[goal]],2)</f>
        <v>1.06</v>
      </c>
      <c r="Q2642" s="14">
        <f>IFERROR(Table1[[#This Row],[pledged]]/Table1[[#This Row],[backers_count]],0)</f>
        <v>45.94202898550725</v>
      </c>
      <c r="R2642" s="19">
        <f>(((J2642/60)/60)/24)+DATE(1970,1,1)</f>
        <v>42103.160578703704</v>
      </c>
      <c r="S2642" s="19">
        <f>(((I2642/60)/60)/24)+DATE(1970,1,1)</f>
        <v>42163.160578703704</v>
      </c>
    </row>
    <row r="2643" spans="1:19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1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8275</v>
      </c>
      <c r="O2643" t="s">
        <v>8311</v>
      </c>
      <c r="P2643" s="12">
        <f>ROUND(Table1[[#This Row],[pledged]]/Table1[[#This Row],[goal]],2)</f>
        <v>0.01</v>
      </c>
      <c r="Q2643" s="14">
        <f>IFERROR(Table1[[#This Row],[pledged]]/Table1[[#This Row],[backers_count]],0)</f>
        <v>15</v>
      </c>
      <c r="R2643" s="19">
        <f>(((J2643/60)/60)/24)+DATE(1970,1,1)</f>
        <v>41880.827118055553</v>
      </c>
      <c r="S2643" s="19">
        <f>(((I2643/60)/60)/24)+DATE(1970,1,1)</f>
        <v>41897.839583333334</v>
      </c>
    </row>
    <row r="2644" spans="1:19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1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8275</v>
      </c>
      <c r="O2644" t="s">
        <v>8311</v>
      </c>
      <c r="P2644" s="12">
        <f>ROUND(Table1[[#This Row],[pledged]]/Table1[[#This Row],[goal]],2)</f>
        <v>0</v>
      </c>
      <c r="Q2644" s="14">
        <f>IFERROR(Table1[[#This Row],[pledged]]/Table1[[#This Row],[backers_count]],0)</f>
        <v>0</v>
      </c>
      <c r="R2644" s="19">
        <f>(((J2644/60)/60)/24)+DATE(1970,1,1)</f>
        <v>42536.246620370366</v>
      </c>
      <c r="S2644" s="19">
        <f>(((I2644/60)/60)/24)+DATE(1970,1,1)</f>
        <v>42566.289583333331</v>
      </c>
    </row>
    <row r="2645" spans="1:19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1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8275</v>
      </c>
      <c r="O2645" t="s">
        <v>8311</v>
      </c>
      <c r="P2645" s="12">
        <f>ROUND(Table1[[#This Row],[pledged]]/Table1[[#This Row],[goal]],2)</f>
        <v>0.34</v>
      </c>
      <c r="Q2645" s="14">
        <f>IFERROR(Table1[[#This Row],[pledged]]/Table1[[#This Row],[backers_count]],0)</f>
        <v>223.58248500999335</v>
      </c>
      <c r="R2645" s="19">
        <f>(((J2645/60)/60)/24)+DATE(1970,1,1)</f>
        <v>42689.582349537035</v>
      </c>
      <c r="S2645" s="19">
        <f>(((I2645/60)/60)/24)+DATE(1970,1,1)</f>
        <v>42725.332638888889</v>
      </c>
    </row>
    <row r="2646" spans="1:19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1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8275</v>
      </c>
      <c r="O2646" t="s">
        <v>8311</v>
      </c>
      <c r="P2646" s="12">
        <f>ROUND(Table1[[#This Row],[pledged]]/Table1[[#This Row],[goal]],2)</f>
        <v>0.02</v>
      </c>
      <c r="Q2646" s="14">
        <f>IFERROR(Table1[[#This Row],[pledged]]/Table1[[#This Row],[backers_count]],0)</f>
        <v>39.480769230769234</v>
      </c>
      <c r="R2646" s="19">
        <f>(((J2646/60)/60)/24)+DATE(1970,1,1)</f>
        <v>42774.792071759264</v>
      </c>
      <c r="S2646" s="19">
        <f>(((I2646/60)/60)/24)+DATE(1970,1,1)</f>
        <v>42804.792071759264</v>
      </c>
    </row>
    <row r="2647" spans="1:19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1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8275</v>
      </c>
      <c r="O2647" t="s">
        <v>8311</v>
      </c>
      <c r="P2647" s="12">
        <f>ROUND(Table1[[#This Row],[pledged]]/Table1[[#This Row],[goal]],2)</f>
        <v>0.11</v>
      </c>
      <c r="Q2647" s="14">
        <f>IFERROR(Table1[[#This Row],[pledged]]/Table1[[#This Row],[backers_count]],0)</f>
        <v>91.304347826086953</v>
      </c>
      <c r="R2647" s="19">
        <f>(((J2647/60)/60)/24)+DATE(1970,1,1)</f>
        <v>41921.842627314814</v>
      </c>
      <c r="S2647" s="19">
        <f>(((I2647/60)/60)/24)+DATE(1970,1,1)</f>
        <v>41951.884293981479</v>
      </c>
    </row>
    <row r="2648" spans="1:19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1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8275</v>
      </c>
      <c r="O2648" t="s">
        <v>8311</v>
      </c>
      <c r="P2648" s="12">
        <f>ROUND(Table1[[#This Row],[pledged]]/Table1[[#This Row],[goal]],2)</f>
        <v>0.08</v>
      </c>
      <c r="Q2648" s="14">
        <f>IFERROR(Table1[[#This Row],[pledged]]/Table1[[#This Row],[backers_count]],0)</f>
        <v>78.666205607476627</v>
      </c>
      <c r="R2648" s="19">
        <f>(((J2648/60)/60)/24)+DATE(1970,1,1)</f>
        <v>42226.313298611116</v>
      </c>
      <c r="S2648" s="19">
        <f>(((I2648/60)/60)/24)+DATE(1970,1,1)</f>
        <v>42256.313298611116</v>
      </c>
    </row>
    <row r="2649" spans="1:19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1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8275</v>
      </c>
      <c r="O2649" t="s">
        <v>8311</v>
      </c>
      <c r="P2649" s="12">
        <f>ROUND(Table1[[#This Row],[pledged]]/Table1[[#This Row],[goal]],2)</f>
        <v>0.01</v>
      </c>
      <c r="Q2649" s="14">
        <f>IFERROR(Table1[[#This Row],[pledged]]/Table1[[#This Row],[backers_count]],0)</f>
        <v>12</v>
      </c>
      <c r="R2649" s="19">
        <f>(((J2649/60)/60)/24)+DATE(1970,1,1)</f>
        <v>42200.261793981481</v>
      </c>
      <c r="S2649" s="19">
        <f>(((I2649/60)/60)/24)+DATE(1970,1,1)</f>
        <v>42230.261793981481</v>
      </c>
    </row>
    <row r="2650" spans="1:19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1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8275</v>
      </c>
      <c r="O2650" t="s">
        <v>8311</v>
      </c>
      <c r="P2650" s="12">
        <f>ROUND(Table1[[#This Row],[pledged]]/Table1[[#This Row],[goal]],2)</f>
        <v>0.01</v>
      </c>
      <c r="Q2650" s="14">
        <f>IFERROR(Table1[[#This Row],[pledged]]/Table1[[#This Row],[backers_count]],0)</f>
        <v>17.666666666666668</v>
      </c>
      <c r="R2650" s="19">
        <f>(((J2650/60)/60)/24)+DATE(1970,1,1)</f>
        <v>42408.714814814812</v>
      </c>
      <c r="S2650" s="19">
        <f>(((I2650/60)/60)/24)+DATE(1970,1,1)</f>
        <v>42438.714814814812</v>
      </c>
    </row>
    <row r="2651" spans="1:19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1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8275</v>
      </c>
      <c r="O2651" t="s">
        <v>8311</v>
      </c>
      <c r="P2651" s="12">
        <f>ROUND(Table1[[#This Row],[pledged]]/Table1[[#This Row],[goal]],2)</f>
        <v>0</v>
      </c>
      <c r="Q2651" s="14">
        <f>IFERROR(Table1[[#This Row],[pledged]]/Table1[[#This Row],[backers_count]],0)</f>
        <v>41.333333333333336</v>
      </c>
      <c r="R2651" s="19">
        <f>(((J2651/60)/60)/24)+DATE(1970,1,1)</f>
        <v>42341.99700231482</v>
      </c>
      <c r="S2651" s="19">
        <f>(((I2651/60)/60)/24)+DATE(1970,1,1)</f>
        <v>42401.99700231482</v>
      </c>
    </row>
    <row r="2652" spans="1:19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1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8275</v>
      </c>
      <c r="O2652" t="s">
        <v>8311</v>
      </c>
      <c r="P2652" s="12">
        <f>ROUND(Table1[[#This Row],[pledged]]/Table1[[#This Row],[goal]],2)</f>
        <v>0.01</v>
      </c>
      <c r="Q2652" s="14">
        <f>IFERROR(Table1[[#This Row],[pledged]]/Table1[[#This Row],[backers_count]],0)</f>
        <v>71.599999999999994</v>
      </c>
      <c r="R2652" s="19">
        <f>(((J2652/60)/60)/24)+DATE(1970,1,1)</f>
        <v>42695.624340277776</v>
      </c>
      <c r="S2652" s="19">
        <f>(((I2652/60)/60)/24)+DATE(1970,1,1)</f>
        <v>42725.624340277776</v>
      </c>
    </row>
    <row r="2653" spans="1:19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1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8275</v>
      </c>
      <c r="O2653" t="s">
        <v>8311</v>
      </c>
      <c r="P2653" s="12">
        <f>ROUND(Table1[[#This Row],[pledged]]/Table1[[#This Row],[goal]],2)</f>
        <v>0.02</v>
      </c>
      <c r="Q2653" s="14">
        <f>IFERROR(Table1[[#This Row],[pledged]]/Table1[[#This Row],[backers_count]],0)</f>
        <v>307.8235294117647</v>
      </c>
      <c r="R2653" s="19">
        <f>(((J2653/60)/60)/24)+DATE(1970,1,1)</f>
        <v>42327.805659722217</v>
      </c>
      <c r="S2653" s="19">
        <f>(((I2653/60)/60)/24)+DATE(1970,1,1)</f>
        <v>42355.805659722217</v>
      </c>
    </row>
    <row r="2654" spans="1:19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1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8275</v>
      </c>
      <c r="O2654" t="s">
        <v>8311</v>
      </c>
      <c r="P2654" s="12">
        <f>ROUND(Table1[[#This Row],[pledged]]/Table1[[#This Row],[goal]],2)</f>
        <v>0.01</v>
      </c>
      <c r="Q2654" s="14">
        <f>IFERROR(Table1[[#This Row],[pledged]]/Table1[[#This Row],[backers_count]],0)</f>
        <v>80.454545454545453</v>
      </c>
      <c r="R2654" s="19">
        <f>(((J2654/60)/60)/24)+DATE(1970,1,1)</f>
        <v>41953.158854166672</v>
      </c>
      <c r="S2654" s="19">
        <f>(((I2654/60)/60)/24)+DATE(1970,1,1)</f>
        <v>41983.158854166672</v>
      </c>
    </row>
    <row r="2655" spans="1:19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1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8275</v>
      </c>
      <c r="O2655" t="s">
        <v>8311</v>
      </c>
      <c r="P2655" s="12">
        <f>ROUND(Table1[[#This Row],[pledged]]/Table1[[#This Row],[goal]],2)</f>
        <v>0.12</v>
      </c>
      <c r="Q2655" s="14">
        <f>IFERROR(Table1[[#This Row],[pledged]]/Table1[[#This Row],[backers_count]],0)</f>
        <v>83.942857142857136</v>
      </c>
      <c r="R2655" s="19">
        <f>(((J2655/60)/60)/24)+DATE(1970,1,1)</f>
        <v>41771.651932870373</v>
      </c>
      <c r="S2655" s="19">
        <f>(((I2655/60)/60)/24)+DATE(1970,1,1)</f>
        <v>41803.166666666664</v>
      </c>
    </row>
    <row r="2656" spans="1:19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1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8275</v>
      </c>
      <c r="O2656" t="s">
        <v>8311</v>
      </c>
      <c r="P2656" s="12">
        <f>ROUND(Table1[[#This Row],[pledged]]/Table1[[#This Row],[goal]],2)</f>
        <v>0</v>
      </c>
      <c r="Q2656" s="14">
        <f>IFERROR(Table1[[#This Row],[pledged]]/Table1[[#This Row],[backers_count]],0)</f>
        <v>8.5</v>
      </c>
      <c r="R2656" s="19">
        <f>(((J2656/60)/60)/24)+DATE(1970,1,1)</f>
        <v>42055.600995370376</v>
      </c>
      <c r="S2656" s="19">
        <f>(((I2656/60)/60)/24)+DATE(1970,1,1)</f>
        <v>42115.559328703705</v>
      </c>
    </row>
    <row r="2657" spans="1:19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1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8275</v>
      </c>
      <c r="O2657" t="s">
        <v>8311</v>
      </c>
      <c r="P2657" s="12">
        <f>ROUND(Table1[[#This Row],[pledged]]/Table1[[#This Row],[goal]],2)</f>
        <v>0.21</v>
      </c>
      <c r="Q2657" s="14">
        <f>IFERROR(Table1[[#This Row],[pledged]]/Table1[[#This Row],[backers_count]],0)</f>
        <v>73.372093023255815</v>
      </c>
      <c r="R2657" s="19">
        <f>(((J2657/60)/60)/24)+DATE(1970,1,1)</f>
        <v>42381.866284722222</v>
      </c>
      <c r="S2657" s="19">
        <f>(((I2657/60)/60)/24)+DATE(1970,1,1)</f>
        <v>42409.833333333328</v>
      </c>
    </row>
    <row r="2658" spans="1:19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1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8275</v>
      </c>
      <c r="O2658" t="s">
        <v>8311</v>
      </c>
      <c r="P2658" s="12">
        <f>ROUND(Table1[[#This Row],[pledged]]/Table1[[#This Row],[goal]],2)</f>
        <v>0.11</v>
      </c>
      <c r="Q2658" s="14">
        <f>IFERROR(Table1[[#This Row],[pledged]]/Table1[[#This Row],[backers_count]],0)</f>
        <v>112.86184210526316</v>
      </c>
      <c r="R2658" s="19">
        <f>(((J2658/60)/60)/24)+DATE(1970,1,1)</f>
        <v>42767.688518518517</v>
      </c>
      <c r="S2658" s="19">
        <f>(((I2658/60)/60)/24)+DATE(1970,1,1)</f>
        <v>42806.791666666672</v>
      </c>
    </row>
    <row r="2659" spans="1:19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1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8275</v>
      </c>
      <c r="O2659" t="s">
        <v>8311</v>
      </c>
      <c r="P2659" s="12">
        <f>ROUND(Table1[[#This Row],[pledged]]/Table1[[#This Row],[goal]],2)</f>
        <v>0.19</v>
      </c>
      <c r="Q2659" s="14">
        <f>IFERROR(Table1[[#This Row],[pledged]]/Table1[[#This Row],[backers_count]],0)</f>
        <v>95.277627118644077</v>
      </c>
      <c r="R2659" s="19">
        <f>(((J2659/60)/60)/24)+DATE(1970,1,1)</f>
        <v>42551.928854166668</v>
      </c>
      <c r="S2659" s="19">
        <f>(((I2659/60)/60)/24)+DATE(1970,1,1)</f>
        <v>42585.0625</v>
      </c>
    </row>
    <row r="2660" spans="1:19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1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8275</v>
      </c>
      <c r="O2660" t="s">
        <v>8311</v>
      </c>
      <c r="P2660" s="12">
        <f>ROUND(Table1[[#This Row],[pledged]]/Table1[[#This Row],[goal]],2)</f>
        <v>0</v>
      </c>
      <c r="Q2660" s="14">
        <f>IFERROR(Table1[[#This Row],[pledged]]/Table1[[#This Row],[backers_count]],0)</f>
        <v>22.75</v>
      </c>
      <c r="R2660" s="19">
        <f>(((J2660/60)/60)/24)+DATE(1970,1,1)</f>
        <v>42551.884189814817</v>
      </c>
      <c r="S2660" s="19">
        <f>(((I2660/60)/60)/24)+DATE(1970,1,1)</f>
        <v>42581.884189814817</v>
      </c>
    </row>
    <row r="2661" spans="1:19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1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8275</v>
      </c>
      <c r="O2661" t="s">
        <v>8311</v>
      </c>
      <c r="P2661" s="12">
        <f>ROUND(Table1[[#This Row],[pledged]]/Table1[[#This Row],[goal]],2)</f>
        <v>0.03</v>
      </c>
      <c r="Q2661" s="14">
        <f>IFERROR(Table1[[#This Row],[pledged]]/Table1[[#This Row],[backers_count]],0)</f>
        <v>133.30000000000001</v>
      </c>
      <c r="R2661" s="19">
        <f>(((J2661/60)/60)/24)+DATE(1970,1,1)</f>
        <v>42082.069560185191</v>
      </c>
      <c r="S2661" s="19">
        <f>(((I2661/60)/60)/24)+DATE(1970,1,1)</f>
        <v>42112.069560185191</v>
      </c>
    </row>
    <row r="2662" spans="1:19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1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8275</v>
      </c>
      <c r="O2662" t="s">
        <v>8311</v>
      </c>
      <c r="P2662" s="12">
        <f>ROUND(Table1[[#This Row],[pledged]]/Table1[[#This Row],[goal]],2)</f>
        <v>0</v>
      </c>
      <c r="Q2662" s="14">
        <f>IFERROR(Table1[[#This Row],[pledged]]/Table1[[#This Row],[backers_count]],0)</f>
        <v>3.8</v>
      </c>
      <c r="R2662" s="19">
        <f>(((J2662/60)/60)/24)+DATE(1970,1,1)</f>
        <v>42272.713171296295</v>
      </c>
      <c r="S2662" s="19">
        <f>(((I2662/60)/60)/24)+DATE(1970,1,1)</f>
        <v>42332.754837962959</v>
      </c>
    </row>
    <row r="2663" spans="1:19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1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8275</v>
      </c>
      <c r="O2663" t="s">
        <v>8312</v>
      </c>
      <c r="P2663" s="12">
        <f>ROUND(Table1[[#This Row],[pledged]]/Table1[[#This Row],[goal]],2)</f>
        <v>1.03</v>
      </c>
      <c r="Q2663" s="14">
        <f>IFERROR(Table1[[#This Row],[pledged]]/Table1[[#This Row],[backers_count]],0)</f>
        <v>85.75</v>
      </c>
      <c r="R2663" s="19">
        <f>(((J2663/60)/60)/24)+DATE(1970,1,1)</f>
        <v>41542.958449074074</v>
      </c>
      <c r="S2663" s="19">
        <f>(((I2663/60)/60)/24)+DATE(1970,1,1)</f>
        <v>41572.958449074074</v>
      </c>
    </row>
    <row r="2664" spans="1:19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1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8275</v>
      </c>
      <c r="O2664" t="s">
        <v>8312</v>
      </c>
      <c r="P2664" s="12">
        <f>ROUND(Table1[[#This Row],[pledged]]/Table1[[#This Row],[goal]],2)</f>
        <v>1.07</v>
      </c>
      <c r="Q2664" s="14">
        <f>IFERROR(Table1[[#This Row],[pledged]]/Table1[[#This Row],[backers_count]],0)</f>
        <v>267</v>
      </c>
      <c r="R2664" s="19">
        <f>(((J2664/60)/60)/24)+DATE(1970,1,1)</f>
        <v>42207.746678240743</v>
      </c>
      <c r="S2664" s="19">
        <f>(((I2664/60)/60)/24)+DATE(1970,1,1)</f>
        <v>42237.746678240743</v>
      </c>
    </row>
    <row r="2665" spans="1:19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1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8275</v>
      </c>
      <c r="O2665" t="s">
        <v>8312</v>
      </c>
      <c r="P2665" s="12">
        <f>ROUND(Table1[[#This Row],[pledged]]/Table1[[#This Row],[goal]],2)</f>
        <v>1.05</v>
      </c>
      <c r="Q2665" s="14">
        <f>IFERROR(Table1[[#This Row],[pledged]]/Table1[[#This Row],[backers_count]],0)</f>
        <v>373.55803571428572</v>
      </c>
      <c r="R2665" s="19">
        <f>(((J2665/60)/60)/24)+DATE(1970,1,1)</f>
        <v>42222.622766203705</v>
      </c>
      <c r="S2665" s="19">
        <f>(((I2665/60)/60)/24)+DATE(1970,1,1)</f>
        <v>42251.625</v>
      </c>
    </row>
    <row r="2666" spans="1:19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1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8275</v>
      </c>
      <c r="O2666" t="s">
        <v>8312</v>
      </c>
      <c r="P2666" s="12">
        <f>ROUND(Table1[[#This Row],[pledged]]/Table1[[#This Row],[goal]],2)</f>
        <v>1.03</v>
      </c>
      <c r="Q2666" s="14">
        <f>IFERROR(Table1[[#This Row],[pledged]]/Table1[[#This Row],[backers_count]],0)</f>
        <v>174.03846153846155</v>
      </c>
      <c r="R2666" s="19">
        <f>(((J2666/60)/60)/24)+DATE(1970,1,1)</f>
        <v>42313.02542824074</v>
      </c>
      <c r="S2666" s="19">
        <f>(((I2666/60)/60)/24)+DATE(1970,1,1)</f>
        <v>42347.290972222225</v>
      </c>
    </row>
    <row r="2667" spans="1:19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1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8275</v>
      </c>
      <c r="O2667" t="s">
        <v>8312</v>
      </c>
      <c r="P2667" s="12">
        <f>ROUND(Table1[[#This Row],[pledged]]/Table1[[#This Row],[goal]],2)</f>
        <v>1.23</v>
      </c>
      <c r="Q2667" s="14">
        <f>IFERROR(Table1[[#This Row],[pledged]]/Table1[[#This Row],[backers_count]],0)</f>
        <v>93.695652173913047</v>
      </c>
      <c r="R2667" s="19">
        <f>(((J2667/60)/60)/24)+DATE(1970,1,1)</f>
        <v>42083.895532407405</v>
      </c>
      <c r="S2667" s="19">
        <f>(((I2667/60)/60)/24)+DATE(1970,1,1)</f>
        <v>42128.895532407405</v>
      </c>
    </row>
    <row r="2668" spans="1:19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1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8275</v>
      </c>
      <c r="O2668" t="s">
        <v>8312</v>
      </c>
      <c r="P2668" s="12">
        <f>ROUND(Table1[[#This Row],[pledged]]/Table1[[#This Row],[goal]],2)</f>
        <v>1.59</v>
      </c>
      <c r="Q2668" s="14">
        <f>IFERROR(Table1[[#This Row],[pledged]]/Table1[[#This Row],[backers_count]],0)</f>
        <v>77.327718446601949</v>
      </c>
      <c r="R2668" s="19">
        <f>(((J2668/60)/60)/24)+DATE(1970,1,1)</f>
        <v>42235.764340277776</v>
      </c>
      <c r="S2668" s="19">
        <f>(((I2668/60)/60)/24)+DATE(1970,1,1)</f>
        <v>42272.875</v>
      </c>
    </row>
    <row r="2669" spans="1:19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1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8275</v>
      </c>
      <c r="O2669" t="s">
        <v>8312</v>
      </c>
      <c r="P2669" s="12">
        <f>ROUND(Table1[[#This Row],[pledged]]/Table1[[#This Row],[goal]],2)</f>
        <v>1.1100000000000001</v>
      </c>
      <c r="Q2669" s="14">
        <f>IFERROR(Table1[[#This Row],[pledged]]/Table1[[#This Row],[backers_count]],0)</f>
        <v>92.222222222222229</v>
      </c>
      <c r="R2669" s="19">
        <f>(((J2669/60)/60)/24)+DATE(1970,1,1)</f>
        <v>42380.926111111112</v>
      </c>
      <c r="S2669" s="19">
        <f>(((I2669/60)/60)/24)+DATE(1970,1,1)</f>
        <v>42410.926111111112</v>
      </c>
    </row>
    <row r="2670" spans="1:19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1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8275</v>
      </c>
      <c r="O2670" t="s">
        <v>8312</v>
      </c>
      <c r="P2670" s="12">
        <f>ROUND(Table1[[#This Row],[pledged]]/Table1[[#This Row],[goal]],2)</f>
        <v>1.71</v>
      </c>
      <c r="Q2670" s="14">
        <f>IFERROR(Table1[[#This Row],[pledged]]/Table1[[#This Row],[backers_count]],0)</f>
        <v>60.964285714285715</v>
      </c>
      <c r="R2670" s="19">
        <f>(((J2670/60)/60)/24)+DATE(1970,1,1)</f>
        <v>42275.588715277772</v>
      </c>
      <c r="S2670" s="19">
        <f>(((I2670/60)/60)/24)+DATE(1970,1,1)</f>
        <v>42317.60555555555</v>
      </c>
    </row>
    <row r="2671" spans="1:19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1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8275</v>
      </c>
      <c r="O2671" t="s">
        <v>8312</v>
      </c>
      <c r="P2671" s="12">
        <f>ROUND(Table1[[#This Row],[pledged]]/Table1[[#This Row],[goal]],2)</f>
        <v>1.25</v>
      </c>
      <c r="Q2671" s="14">
        <f>IFERROR(Table1[[#This Row],[pledged]]/Table1[[#This Row],[backers_count]],0)</f>
        <v>91</v>
      </c>
      <c r="R2671" s="19">
        <f>(((J2671/60)/60)/24)+DATE(1970,1,1)</f>
        <v>42319.035833333335</v>
      </c>
      <c r="S2671" s="19">
        <f>(((I2671/60)/60)/24)+DATE(1970,1,1)</f>
        <v>42379.035833333335</v>
      </c>
    </row>
    <row r="2672" spans="1:19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1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8275</v>
      </c>
      <c r="O2672" t="s">
        <v>8312</v>
      </c>
      <c r="P2672" s="12">
        <f>ROUND(Table1[[#This Row],[pledged]]/Table1[[#This Row],[goal]],2)</f>
        <v>0.06</v>
      </c>
      <c r="Q2672" s="14">
        <f>IFERROR(Table1[[#This Row],[pledged]]/Table1[[#This Row],[backers_count]],0)</f>
        <v>41.583333333333336</v>
      </c>
      <c r="R2672" s="19">
        <f>(((J2672/60)/60)/24)+DATE(1970,1,1)</f>
        <v>41821.020601851851</v>
      </c>
      <c r="S2672" s="19">
        <f>(((I2672/60)/60)/24)+DATE(1970,1,1)</f>
        <v>41849.020601851851</v>
      </c>
    </row>
    <row r="2673" spans="1:19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1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8275</v>
      </c>
      <c r="O2673" t="s">
        <v>8312</v>
      </c>
      <c r="P2673" s="12">
        <f>ROUND(Table1[[#This Row],[pledged]]/Table1[[#This Row],[goal]],2)</f>
        <v>0.11</v>
      </c>
      <c r="Q2673" s="14">
        <f>IFERROR(Table1[[#This Row],[pledged]]/Table1[[#This Row],[backers_count]],0)</f>
        <v>33.761904761904759</v>
      </c>
      <c r="R2673" s="19">
        <f>(((J2673/60)/60)/24)+DATE(1970,1,1)</f>
        <v>41962.749027777783</v>
      </c>
      <c r="S2673" s="19">
        <f>(((I2673/60)/60)/24)+DATE(1970,1,1)</f>
        <v>41992.818055555559</v>
      </c>
    </row>
    <row r="2674" spans="1:19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1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8275</v>
      </c>
      <c r="O2674" t="s">
        <v>8312</v>
      </c>
      <c r="P2674" s="12">
        <f>ROUND(Table1[[#This Row],[pledged]]/Table1[[#This Row],[goal]],2)</f>
        <v>0.33</v>
      </c>
      <c r="Q2674" s="14">
        <f>IFERROR(Table1[[#This Row],[pledged]]/Table1[[#This Row],[backers_count]],0)</f>
        <v>70.61702127659575</v>
      </c>
      <c r="R2674" s="19">
        <f>(((J2674/60)/60)/24)+DATE(1970,1,1)</f>
        <v>42344.884143518517</v>
      </c>
      <c r="S2674" s="19">
        <f>(((I2674/60)/60)/24)+DATE(1970,1,1)</f>
        <v>42366.25</v>
      </c>
    </row>
    <row r="2675" spans="1:19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1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8275</v>
      </c>
      <c r="O2675" t="s">
        <v>8312</v>
      </c>
      <c r="P2675" s="12">
        <f>ROUND(Table1[[#This Row],[pledged]]/Table1[[#This Row],[goal]],2)</f>
        <v>0.28000000000000003</v>
      </c>
      <c r="Q2675" s="14">
        <f>IFERROR(Table1[[#This Row],[pledged]]/Table1[[#This Row],[backers_count]],0)</f>
        <v>167.15151515151516</v>
      </c>
      <c r="R2675" s="19">
        <f>(((J2675/60)/60)/24)+DATE(1970,1,1)</f>
        <v>41912.541655092595</v>
      </c>
      <c r="S2675" s="19">
        <f>(((I2675/60)/60)/24)+DATE(1970,1,1)</f>
        <v>41941.947916666664</v>
      </c>
    </row>
    <row r="2676" spans="1:19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1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8275</v>
      </c>
      <c r="O2676" t="s">
        <v>8312</v>
      </c>
      <c r="P2676" s="12">
        <f>ROUND(Table1[[#This Row],[pledged]]/Table1[[#This Row],[goal]],2)</f>
        <v>0.63</v>
      </c>
      <c r="Q2676" s="14">
        <f>IFERROR(Table1[[#This Row],[pledged]]/Table1[[#This Row],[backers_count]],0)</f>
        <v>128.61988304093566</v>
      </c>
      <c r="R2676" s="19">
        <f>(((J2676/60)/60)/24)+DATE(1970,1,1)</f>
        <v>42529.632754629631</v>
      </c>
      <c r="S2676" s="19">
        <f>(((I2676/60)/60)/24)+DATE(1970,1,1)</f>
        <v>42556.207638888889</v>
      </c>
    </row>
    <row r="2677" spans="1:19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1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8275</v>
      </c>
      <c r="O2677" t="s">
        <v>8312</v>
      </c>
      <c r="P2677" s="12">
        <f>ROUND(Table1[[#This Row],[pledged]]/Table1[[#This Row],[goal]],2)</f>
        <v>0.08</v>
      </c>
      <c r="Q2677" s="14">
        <f>IFERROR(Table1[[#This Row],[pledged]]/Table1[[#This Row],[backers_count]],0)</f>
        <v>65.41379310344827</v>
      </c>
      <c r="R2677" s="19">
        <f>(((J2677/60)/60)/24)+DATE(1970,1,1)</f>
        <v>41923.857511574075</v>
      </c>
      <c r="S2677" s="19">
        <f>(((I2677/60)/60)/24)+DATE(1970,1,1)</f>
        <v>41953.899178240739</v>
      </c>
    </row>
    <row r="2678" spans="1:19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1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8275</v>
      </c>
      <c r="O2678" t="s">
        <v>8312</v>
      </c>
      <c r="P2678" s="12">
        <f>ROUND(Table1[[#This Row],[pledged]]/Table1[[#This Row],[goal]],2)</f>
        <v>0.5</v>
      </c>
      <c r="Q2678" s="14">
        <f>IFERROR(Table1[[#This Row],[pledged]]/Table1[[#This Row],[backers_count]],0)</f>
        <v>117.55555555555556</v>
      </c>
      <c r="R2678" s="19">
        <f>(((J2678/60)/60)/24)+DATE(1970,1,1)</f>
        <v>42482.624699074076</v>
      </c>
      <c r="S2678" s="19">
        <f>(((I2678/60)/60)/24)+DATE(1970,1,1)</f>
        <v>42512.624699074076</v>
      </c>
    </row>
    <row r="2679" spans="1:19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1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8275</v>
      </c>
      <c r="O2679" t="s">
        <v>8312</v>
      </c>
      <c r="P2679" s="12">
        <f>ROUND(Table1[[#This Row],[pledged]]/Table1[[#This Row],[goal]],2)</f>
        <v>0.18</v>
      </c>
      <c r="Q2679" s="14">
        <f>IFERROR(Table1[[#This Row],[pledged]]/Table1[[#This Row],[backers_count]],0)</f>
        <v>126.48148148148148</v>
      </c>
      <c r="R2679" s="19">
        <f>(((J2679/60)/60)/24)+DATE(1970,1,1)</f>
        <v>41793.029432870368</v>
      </c>
      <c r="S2679" s="19">
        <f>(((I2679/60)/60)/24)+DATE(1970,1,1)</f>
        <v>41823.029432870368</v>
      </c>
    </row>
    <row r="2680" spans="1:19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1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8275</v>
      </c>
      <c r="O2680" t="s">
        <v>8312</v>
      </c>
      <c r="P2680" s="12">
        <f>ROUND(Table1[[#This Row],[pledged]]/Table1[[#This Row],[goal]],2)</f>
        <v>0</v>
      </c>
      <c r="Q2680" s="14">
        <f>IFERROR(Table1[[#This Row],[pledged]]/Table1[[#This Row],[backers_count]],0)</f>
        <v>550</v>
      </c>
      <c r="R2680" s="19">
        <f>(((J2680/60)/60)/24)+DATE(1970,1,1)</f>
        <v>42241.798206018517</v>
      </c>
      <c r="S2680" s="19">
        <f>(((I2680/60)/60)/24)+DATE(1970,1,1)</f>
        <v>42271.798206018517</v>
      </c>
    </row>
    <row r="2681" spans="1:19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1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8275</v>
      </c>
      <c r="O2681" t="s">
        <v>8312</v>
      </c>
      <c r="P2681" s="12">
        <f>ROUND(Table1[[#This Row],[pledged]]/Table1[[#This Row],[goal]],2)</f>
        <v>0</v>
      </c>
      <c r="Q2681" s="14">
        <f>IFERROR(Table1[[#This Row],[pledged]]/Table1[[#This Row],[backers_count]],0)</f>
        <v>44</v>
      </c>
      <c r="R2681" s="19">
        <f>(((J2681/60)/60)/24)+DATE(1970,1,1)</f>
        <v>42033.001087962963</v>
      </c>
      <c r="S2681" s="19">
        <f>(((I2681/60)/60)/24)+DATE(1970,1,1)</f>
        <v>42063.001087962963</v>
      </c>
    </row>
    <row r="2682" spans="1:19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1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8275</v>
      </c>
      <c r="O2682" t="s">
        <v>8312</v>
      </c>
      <c r="P2682" s="12">
        <f>ROUND(Table1[[#This Row],[pledged]]/Table1[[#This Row],[goal]],2)</f>
        <v>0.01</v>
      </c>
      <c r="Q2682" s="14">
        <f>IFERROR(Table1[[#This Row],[pledged]]/Table1[[#This Row],[backers_count]],0)</f>
        <v>69</v>
      </c>
      <c r="R2682" s="19">
        <f>(((J2682/60)/60)/24)+DATE(1970,1,1)</f>
        <v>42436.211701388893</v>
      </c>
      <c r="S2682" s="19">
        <f>(((I2682/60)/60)/24)+DATE(1970,1,1)</f>
        <v>42466.170034722221</v>
      </c>
    </row>
    <row r="2683" spans="1:19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1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8292</v>
      </c>
      <c r="O2683" t="s">
        <v>8293</v>
      </c>
      <c r="P2683" s="12">
        <f>ROUND(Table1[[#This Row],[pledged]]/Table1[[#This Row],[goal]],2)</f>
        <v>0.01</v>
      </c>
      <c r="Q2683" s="14">
        <f>IFERROR(Table1[[#This Row],[pledged]]/Table1[[#This Row],[backers_count]],0)</f>
        <v>27.5</v>
      </c>
      <c r="R2683" s="19">
        <f>(((J2683/60)/60)/24)+DATE(1970,1,1)</f>
        <v>41805.895254629628</v>
      </c>
      <c r="S2683" s="19">
        <f>(((I2683/60)/60)/24)+DATE(1970,1,1)</f>
        <v>41830.895254629628</v>
      </c>
    </row>
    <row r="2684" spans="1:19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1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8292</v>
      </c>
      <c r="O2684" t="s">
        <v>8293</v>
      </c>
      <c r="P2684" s="12">
        <f>ROUND(Table1[[#This Row],[pledged]]/Table1[[#This Row],[goal]],2)</f>
        <v>0.28000000000000003</v>
      </c>
      <c r="Q2684" s="14">
        <f>IFERROR(Table1[[#This Row],[pledged]]/Table1[[#This Row],[backers_count]],0)</f>
        <v>84.9</v>
      </c>
      <c r="R2684" s="19">
        <f>(((J2684/60)/60)/24)+DATE(1970,1,1)</f>
        <v>41932.871990740743</v>
      </c>
      <c r="S2684" s="19">
        <f>(((I2684/60)/60)/24)+DATE(1970,1,1)</f>
        <v>41965.249305555553</v>
      </c>
    </row>
    <row r="2685" spans="1:19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1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8292</v>
      </c>
      <c r="O2685" t="s">
        <v>8293</v>
      </c>
      <c r="P2685" s="12">
        <f>ROUND(Table1[[#This Row],[pledged]]/Table1[[#This Row],[goal]],2)</f>
        <v>0</v>
      </c>
      <c r="Q2685" s="14">
        <f>IFERROR(Table1[[#This Row],[pledged]]/Table1[[#This Row],[backers_count]],0)</f>
        <v>12</v>
      </c>
      <c r="R2685" s="19">
        <f>(((J2685/60)/60)/24)+DATE(1970,1,1)</f>
        <v>42034.75509259259</v>
      </c>
      <c r="S2685" s="19">
        <f>(((I2685/60)/60)/24)+DATE(1970,1,1)</f>
        <v>42064.75509259259</v>
      </c>
    </row>
    <row r="2686" spans="1:19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1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8292</v>
      </c>
      <c r="O2686" t="s">
        <v>8293</v>
      </c>
      <c r="P2686" s="12">
        <f>ROUND(Table1[[#This Row],[pledged]]/Table1[[#This Row],[goal]],2)</f>
        <v>0.01</v>
      </c>
      <c r="Q2686" s="14">
        <f>IFERROR(Table1[[#This Row],[pledged]]/Table1[[#This Row],[backers_count]],0)</f>
        <v>200</v>
      </c>
      <c r="R2686" s="19">
        <f>(((J2686/60)/60)/24)+DATE(1970,1,1)</f>
        <v>41820.914641203701</v>
      </c>
      <c r="S2686" s="19">
        <f>(((I2686/60)/60)/24)+DATE(1970,1,1)</f>
        <v>41860.914641203701</v>
      </c>
    </row>
    <row r="2687" spans="1:19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1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8292</v>
      </c>
      <c r="O2687" t="s">
        <v>8293</v>
      </c>
      <c r="P2687" s="12">
        <f>ROUND(Table1[[#This Row],[pledged]]/Table1[[#This Row],[goal]],2)</f>
        <v>0</v>
      </c>
      <c r="Q2687" s="14">
        <f>IFERROR(Table1[[#This Row],[pledged]]/Table1[[#This Row],[backers_count]],0)</f>
        <v>10</v>
      </c>
      <c r="R2687" s="19">
        <f>(((J2687/60)/60)/24)+DATE(1970,1,1)</f>
        <v>42061.69594907407</v>
      </c>
      <c r="S2687" s="19">
        <f>(((I2687/60)/60)/24)+DATE(1970,1,1)</f>
        <v>42121.654282407413</v>
      </c>
    </row>
    <row r="2688" spans="1:19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1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8292</v>
      </c>
      <c r="O2688" t="s">
        <v>8293</v>
      </c>
      <c r="P2688" s="12">
        <f>ROUND(Table1[[#This Row],[pledged]]/Table1[[#This Row],[goal]],2)</f>
        <v>0</v>
      </c>
      <c r="Q2688" s="14">
        <f>IFERROR(Table1[[#This Row],[pledged]]/Table1[[#This Row],[backers_count]],0)</f>
        <v>0</v>
      </c>
      <c r="R2688" s="19">
        <f>(((J2688/60)/60)/24)+DATE(1970,1,1)</f>
        <v>41892.974803240737</v>
      </c>
      <c r="S2688" s="19">
        <f>(((I2688/60)/60)/24)+DATE(1970,1,1)</f>
        <v>41912.974803240737</v>
      </c>
    </row>
    <row r="2689" spans="1:19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1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8292</v>
      </c>
      <c r="O2689" t="s">
        <v>8293</v>
      </c>
      <c r="P2689" s="12">
        <f>ROUND(Table1[[#This Row],[pledged]]/Table1[[#This Row],[goal]],2)</f>
        <v>0</v>
      </c>
      <c r="Q2689" s="14">
        <f>IFERROR(Table1[[#This Row],[pledged]]/Table1[[#This Row],[backers_count]],0)</f>
        <v>0</v>
      </c>
      <c r="R2689" s="19">
        <f>(((J2689/60)/60)/24)+DATE(1970,1,1)</f>
        <v>42154.64025462963</v>
      </c>
      <c r="S2689" s="19">
        <f>(((I2689/60)/60)/24)+DATE(1970,1,1)</f>
        <v>42184.64025462963</v>
      </c>
    </row>
    <row r="2690" spans="1:19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1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8292</v>
      </c>
      <c r="O2690" t="s">
        <v>8293</v>
      </c>
      <c r="P2690" s="12">
        <f>ROUND(Table1[[#This Row],[pledged]]/Table1[[#This Row],[goal]],2)</f>
        <v>0</v>
      </c>
      <c r="Q2690" s="14">
        <f>IFERROR(Table1[[#This Row],[pledged]]/Table1[[#This Row],[backers_count]],0)</f>
        <v>5.2857142857142856</v>
      </c>
      <c r="R2690" s="19">
        <f>(((J2690/60)/60)/24)+DATE(1970,1,1)</f>
        <v>42028.118865740747</v>
      </c>
      <c r="S2690" s="19">
        <f>(((I2690/60)/60)/24)+DATE(1970,1,1)</f>
        <v>42059.125</v>
      </c>
    </row>
    <row r="2691" spans="1:19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1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8292</v>
      </c>
      <c r="O2691" t="s">
        <v>8293</v>
      </c>
      <c r="P2691" s="12">
        <f>ROUND(Table1[[#This Row],[pledged]]/Table1[[#This Row],[goal]],2)</f>
        <v>0</v>
      </c>
      <c r="Q2691" s="14">
        <f>IFERROR(Table1[[#This Row],[pledged]]/Table1[[#This Row],[backers_count]],0)</f>
        <v>1</v>
      </c>
      <c r="R2691" s="19">
        <f>(((J2691/60)/60)/24)+DATE(1970,1,1)</f>
        <v>42551.961689814809</v>
      </c>
      <c r="S2691" s="19">
        <f>(((I2691/60)/60)/24)+DATE(1970,1,1)</f>
        <v>42581.961689814809</v>
      </c>
    </row>
    <row r="2692" spans="1:19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1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8292</v>
      </c>
      <c r="O2692" t="s">
        <v>8293</v>
      </c>
      <c r="P2692" s="12">
        <f>ROUND(Table1[[#This Row],[pledged]]/Table1[[#This Row],[goal]],2)</f>
        <v>0.11</v>
      </c>
      <c r="Q2692" s="14">
        <f>IFERROR(Table1[[#This Row],[pledged]]/Table1[[#This Row],[backers_count]],0)</f>
        <v>72.762711864406782</v>
      </c>
      <c r="R2692" s="19">
        <f>(((J2692/60)/60)/24)+DATE(1970,1,1)</f>
        <v>42113.105046296296</v>
      </c>
      <c r="S2692" s="19">
        <f>(((I2692/60)/60)/24)+DATE(1970,1,1)</f>
        <v>42158.105046296296</v>
      </c>
    </row>
    <row r="2693" spans="1:19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1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8292</v>
      </c>
      <c r="O2693" t="s">
        <v>8293</v>
      </c>
      <c r="P2693" s="12">
        <f>ROUND(Table1[[#This Row],[pledged]]/Table1[[#This Row],[goal]],2)</f>
        <v>0</v>
      </c>
      <c r="Q2693" s="14">
        <f>IFERROR(Table1[[#This Row],[pledged]]/Table1[[#This Row],[backers_count]],0)</f>
        <v>17.5</v>
      </c>
      <c r="R2693" s="19">
        <f>(((J2693/60)/60)/24)+DATE(1970,1,1)</f>
        <v>42089.724039351851</v>
      </c>
      <c r="S2693" s="19">
        <f>(((I2693/60)/60)/24)+DATE(1970,1,1)</f>
        <v>42134.724039351851</v>
      </c>
    </row>
    <row r="2694" spans="1:19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1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8292</v>
      </c>
      <c r="O2694" t="s">
        <v>8293</v>
      </c>
      <c r="P2694" s="12">
        <f>ROUND(Table1[[#This Row],[pledged]]/Table1[[#This Row],[goal]],2)</f>
        <v>0.01</v>
      </c>
      <c r="Q2694" s="14">
        <f>IFERROR(Table1[[#This Row],[pledged]]/Table1[[#This Row],[backers_count]],0)</f>
        <v>25</v>
      </c>
      <c r="R2694" s="19">
        <f>(((J2694/60)/60)/24)+DATE(1970,1,1)</f>
        <v>42058.334027777775</v>
      </c>
      <c r="S2694" s="19">
        <f>(((I2694/60)/60)/24)+DATE(1970,1,1)</f>
        <v>42088.292361111111</v>
      </c>
    </row>
    <row r="2695" spans="1:19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1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8292</v>
      </c>
      <c r="O2695" t="s">
        <v>8293</v>
      </c>
      <c r="P2695" s="12">
        <f>ROUND(Table1[[#This Row],[pledged]]/Table1[[#This Row],[goal]],2)</f>
        <v>0.01</v>
      </c>
      <c r="Q2695" s="14">
        <f>IFERROR(Table1[[#This Row],[pledged]]/Table1[[#This Row],[backers_count]],0)</f>
        <v>13.333333333333334</v>
      </c>
      <c r="R2695" s="19">
        <f>(((J2695/60)/60)/24)+DATE(1970,1,1)</f>
        <v>41834.138495370367</v>
      </c>
      <c r="S2695" s="19">
        <f>(((I2695/60)/60)/24)+DATE(1970,1,1)</f>
        <v>41864.138495370367</v>
      </c>
    </row>
    <row r="2696" spans="1:19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1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8292</v>
      </c>
      <c r="O2696" t="s">
        <v>8293</v>
      </c>
      <c r="P2696" s="12">
        <f>ROUND(Table1[[#This Row],[pledged]]/Table1[[#This Row],[goal]],2)</f>
        <v>0</v>
      </c>
      <c r="Q2696" s="14">
        <f>IFERROR(Table1[[#This Row],[pledged]]/Table1[[#This Row],[backers_count]],0)</f>
        <v>1</v>
      </c>
      <c r="R2696" s="19">
        <f>(((J2696/60)/60)/24)+DATE(1970,1,1)</f>
        <v>41878.140497685185</v>
      </c>
      <c r="S2696" s="19">
        <f>(((I2696/60)/60)/24)+DATE(1970,1,1)</f>
        <v>41908.140497685185</v>
      </c>
    </row>
    <row r="2697" spans="1:19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1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8292</v>
      </c>
      <c r="O2697" t="s">
        <v>8293</v>
      </c>
      <c r="P2697" s="12">
        <f>ROUND(Table1[[#This Row],[pledged]]/Table1[[#This Row],[goal]],2)</f>
        <v>0</v>
      </c>
      <c r="Q2697" s="14">
        <f>IFERROR(Table1[[#This Row],[pledged]]/Table1[[#This Row],[backers_count]],0)</f>
        <v>23.666666666666668</v>
      </c>
      <c r="R2697" s="19">
        <f>(((J2697/60)/60)/24)+DATE(1970,1,1)</f>
        <v>42048.181921296295</v>
      </c>
      <c r="S2697" s="19">
        <f>(((I2697/60)/60)/24)+DATE(1970,1,1)</f>
        <v>42108.14025462963</v>
      </c>
    </row>
    <row r="2698" spans="1:19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1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8292</v>
      </c>
      <c r="O2698" t="s">
        <v>8293</v>
      </c>
      <c r="P2698" s="12">
        <f>ROUND(Table1[[#This Row],[pledged]]/Table1[[#This Row],[goal]],2)</f>
        <v>0.06</v>
      </c>
      <c r="Q2698" s="14">
        <f>IFERROR(Table1[[#This Row],[pledged]]/Table1[[#This Row],[backers_count]],0)</f>
        <v>89.21052631578948</v>
      </c>
      <c r="R2698" s="19">
        <f>(((J2698/60)/60)/24)+DATE(1970,1,1)</f>
        <v>41964.844444444447</v>
      </c>
      <c r="S2698" s="19">
        <f>(((I2698/60)/60)/24)+DATE(1970,1,1)</f>
        <v>41998.844444444447</v>
      </c>
    </row>
    <row r="2699" spans="1:19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1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8292</v>
      </c>
      <c r="O2699" t="s">
        <v>8293</v>
      </c>
      <c r="P2699" s="12">
        <f>ROUND(Table1[[#This Row],[pledged]]/Table1[[#This Row],[goal]],2)</f>
        <v>0.26</v>
      </c>
      <c r="Q2699" s="14">
        <f>IFERROR(Table1[[#This Row],[pledged]]/Table1[[#This Row],[backers_count]],0)</f>
        <v>116.55769230769231</v>
      </c>
      <c r="R2699" s="19">
        <f>(((J2699/60)/60)/24)+DATE(1970,1,1)</f>
        <v>42187.940081018518</v>
      </c>
      <c r="S2699" s="19">
        <f>(((I2699/60)/60)/24)+DATE(1970,1,1)</f>
        <v>42218.916666666672</v>
      </c>
    </row>
    <row r="2700" spans="1:19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1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8292</v>
      </c>
      <c r="O2700" t="s">
        <v>8293</v>
      </c>
      <c r="P2700" s="12">
        <f>ROUND(Table1[[#This Row],[pledged]]/Table1[[#This Row],[goal]],2)</f>
        <v>0</v>
      </c>
      <c r="Q2700" s="14">
        <f>IFERROR(Table1[[#This Row],[pledged]]/Table1[[#This Row],[backers_count]],0)</f>
        <v>13.005000000000001</v>
      </c>
      <c r="R2700" s="19">
        <f>(((J2700/60)/60)/24)+DATE(1970,1,1)</f>
        <v>41787.898240740738</v>
      </c>
      <c r="S2700" s="19">
        <f>(((I2700/60)/60)/24)+DATE(1970,1,1)</f>
        <v>41817.898240740738</v>
      </c>
    </row>
    <row r="2701" spans="1:19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1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8292</v>
      </c>
      <c r="O2701" t="s">
        <v>8293</v>
      </c>
      <c r="P2701" s="12">
        <f>ROUND(Table1[[#This Row],[pledged]]/Table1[[#This Row],[goal]],2)</f>
        <v>0</v>
      </c>
      <c r="Q2701" s="14">
        <f>IFERROR(Table1[[#This Row],[pledged]]/Table1[[#This Row],[backers_count]],0)</f>
        <v>0</v>
      </c>
      <c r="R2701" s="19">
        <f>(((J2701/60)/60)/24)+DATE(1970,1,1)</f>
        <v>41829.896562499998</v>
      </c>
      <c r="S2701" s="19">
        <f>(((I2701/60)/60)/24)+DATE(1970,1,1)</f>
        <v>41859.896562499998</v>
      </c>
    </row>
    <row r="2702" spans="1:19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1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8292</v>
      </c>
      <c r="O2702" t="s">
        <v>8293</v>
      </c>
      <c r="P2702" s="12">
        <f>ROUND(Table1[[#This Row],[pledged]]/Table1[[#This Row],[goal]],2)</f>
        <v>0.01</v>
      </c>
      <c r="Q2702" s="14">
        <f>IFERROR(Table1[[#This Row],[pledged]]/Table1[[#This Row],[backers_count]],0)</f>
        <v>17.5</v>
      </c>
      <c r="R2702" s="19">
        <f>(((J2702/60)/60)/24)+DATE(1970,1,1)</f>
        <v>41870.87467592593</v>
      </c>
      <c r="S2702" s="19">
        <f>(((I2702/60)/60)/24)+DATE(1970,1,1)</f>
        <v>41900.87467592593</v>
      </c>
    </row>
    <row r="2703" spans="1:19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1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8273</v>
      </c>
      <c r="O2703" t="s">
        <v>8313</v>
      </c>
      <c r="P2703" s="12">
        <f>ROUND(Table1[[#This Row],[pledged]]/Table1[[#This Row],[goal]],2)</f>
        <v>0.46</v>
      </c>
      <c r="Q2703" s="14">
        <f>IFERROR(Table1[[#This Row],[pledged]]/Table1[[#This Row],[backers_count]],0)</f>
        <v>34.130434782608695</v>
      </c>
      <c r="R2703" s="19">
        <f>(((J2703/60)/60)/24)+DATE(1970,1,1)</f>
        <v>42801.774699074071</v>
      </c>
      <c r="S2703" s="19">
        <f>(((I2703/60)/60)/24)+DATE(1970,1,1)</f>
        <v>42832.733032407406</v>
      </c>
    </row>
    <row r="2704" spans="1:19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1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8273</v>
      </c>
      <c r="O2704" t="s">
        <v>8313</v>
      </c>
      <c r="P2704" s="12">
        <f>ROUND(Table1[[#This Row],[pledged]]/Table1[[#This Row],[goal]],2)</f>
        <v>0.34</v>
      </c>
      <c r="Q2704" s="14">
        <f>IFERROR(Table1[[#This Row],[pledged]]/Table1[[#This Row],[backers_count]],0)</f>
        <v>132.34615384615384</v>
      </c>
      <c r="R2704" s="19">
        <f>(((J2704/60)/60)/24)+DATE(1970,1,1)</f>
        <v>42800.801817129628</v>
      </c>
      <c r="S2704" s="19">
        <f>(((I2704/60)/60)/24)+DATE(1970,1,1)</f>
        <v>42830.760150462964</v>
      </c>
    </row>
    <row r="2705" spans="1:19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1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8273</v>
      </c>
      <c r="O2705" t="s">
        <v>8313</v>
      </c>
      <c r="P2705" s="12">
        <f>ROUND(Table1[[#This Row],[pledged]]/Table1[[#This Row],[goal]],2)</f>
        <v>1.04</v>
      </c>
      <c r="Q2705" s="14">
        <f>IFERROR(Table1[[#This Row],[pledged]]/Table1[[#This Row],[backers_count]],0)</f>
        <v>922.22222222222217</v>
      </c>
      <c r="R2705" s="19">
        <f>(((J2705/60)/60)/24)+DATE(1970,1,1)</f>
        <v>42756.690162037034</v>
      </c>
      <c r="S2705" s="19">
        <f>(((I2705/60)/60)/24)+DATE(1970,1,1)</f>
        <v>42816.648495370369</v>
      </c>
    </row>
    <row r="2706" spans="1:19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1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8273</v>
      </c>
      <c r="O2706" t="s">
        <v>8313</v>
      </c>
      <c r="P2706" s="12">
        <f>ROUND(Table1[[#This Row],[pledged]]/Table1[[#This Row],[goal]],2)</f>
        <v>0.06</v>
      </c>
      <c r="Q2706" s="14">
        <f>IFERROR(Table1[[#This Row],[pledged]]/Table1[[#This Row],[backers_count]],0)</f>
        <v>163.57142857142858</v>
      </c>
      <c r="R2706" s="19">
        <f>(((J2706/60)/60)/24)+DATE(1970,1,1)</f>
        <v>42787.862430555557</v>
      </c>
      <c r="S2706" s="19">
        <f>(((I2706/60)/60)/24)+DATE(1970,1,1)</f>
        <v>42830.820763888885</v>
      </c>
    </row>
    <row r="2707" spans="1:19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1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8273</v>
      </c>
      <c r="O2707" t="s">
        <v>8313</v>
      </c>
      <c r="P2707" s="12">
        <f>ROUND(Table1[[#This Row],[pledged]]/Table1[[#This Row],[goal]],2)</f>
        <v>0.11</v>
      </c>
      <c r="Q2707" s="14">
        <f>IFERROR(Table1[[#This Row],[pledged]]/Table1[[#This Row],[backers_count]],0)</f>
        <v>217.375</v>
      </c>
      <c r="R2707" s="19">
        <f>(((J2707/60)/60)/24)+DATE(1970,1,1)</f>
        <v>42773.916180555556</v>
      </c>
      <c r="S2707" s="19">
        <f>(((I2707/60)/60)/24)+DATE(1970,1,1)</f>
        <v>42818.874513888892</v>
      </c>
    </row>
    <row r="2708" spans="1:19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1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8273</v>
      </c>
      <c r="O2708" t="s">
        <v>8313</v>
      </c>
      <c r="P2708" s="12">
        <f>ROUND(Table1[[#This Row],[pledged]]/Table1[[#This Row],[goal]],2)</f>
        <v>1.1200000000000001</v>
      </c>
      <c r="Q2708" s="14">
        <f>IFERROR(Table1[[#This Row],[pledged]]/Table1[[#This Row],[backers_count]],0)</f>
        <v>149.44486692015209</v>
      </c>
      <c r="R2708" s="19">
        <f>(((J2708/60)/60)/24)+DATE(1970,1,1)</f>
        <v>41899.294942129629</v>
      </c>
      <c r="S2708" s="19">
        <f>(((I2708/60)/60)/24)+DATE(1970,1,1)</f>
        <v>41928.290972222225</v>
      </c>
    </row>
    <row r="2709" spans="1:19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1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8273</v>
      </c>
      <c r="O2709" t="s">
        <v>8313</v>
      </c>
      <c r="P2709" s="12">
        <f>ROUND(Table1[[#This Row],[pledged]]/Table1[[#This Row],[goal]],2)</f>
        <v>3.51</v>
      </c>
      <c r="Q2709" s="14">
        <f>IFERROR(Table1[[#This Row],[pledged]]/Table1[[#This Row],[backers_count]],0)</f>
        <v>71.237487309644663</v>
      </c>
      <c r="R2709" s="19">
        <f>(((J2709/60)/60)/24)+DATE(1970,1,1)</f>
        <v>41391.782905092594</v>
      </c>
      <c r="S2709" s="19">
        <f>(((I2709/60)/60)/24)+DATE(1970,1,1)</f>
        <v>41421.290972222225</v>
      </c>
    </row>
    <row r="2710" spans="1:19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1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8273</v>
      </c>
      <c r="O2710" t="s">
        <v>8313</v>
      </c>
      <c r="P2710" s="12">
        <f>ROUND(Table1[[#This Row],[pledged]]/Table1[[#This Row],[goal]],2)</f>
        <v>2.33</v>
      </c>
      <c r="Q2710" s="14">
        <f>IFERROR(Table1[[#This Row],[pledged]]/Table1[[#This Row],[backers_count]],0)</f>
        <v>44.464318398474738</v>
      </c>
      <c r="R2710" s="19">
        <f>(((J2710/60)/60)/24)+DATE(1970,1,1)</f>
        <v>42512.698217592595</v>
      </c>
      <c r="S2710" s="19">
        <f>(((I2710/60)/60)/24)+DATE(1970,1,1)</f>
        <v>42572.698217592595</v>
      </c>
    </row>
    <row r="2711" spans="1:19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1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8273</v>
      </c>
      <c r="O2711" t="s">
        <v>8313</v>
      </c>
      <c r="P2711" s="12">
        <f>ROUND(Table1[[#This Row],[pledged]]/Table1[[#This Row],[goal]],2)</f>
        <v>1.02</v>
      </c>
      <c r="Q2711" s="14">
        <f>IFERROR(Table1[[#This Row],[pledged]]/Table1[[#This Row],[backers_count]],0)</f>
        <v>164.94480519480518</v>
      </c>
      <c r="R2711" s="19">
        <f>(((J2711/60)/60)/24)+DATE(1970,1,1)</f>
        <v>42612.149780092594</v>
      </c>
      <c r="S2711" s="19">
        <f>(((I2711/60)/60)/24)+DATE(1970,1,1)</f>
        <v>42647.165972222225</v>
      </c>
    </row>
    <row r="2712" spans="1:19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1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8273</v>
      </c>
      <c r="O2712" t="s">
        <v>8313</v>
      </c>
      <c r="P2712" s="12">
        <f>ROUND(Table1[[#This Row],[pledged]]/Table1[[#This Row],[goal]],2)</f>
        <v>1.54</v>
      </c>
      <c r="Q2712" s="14">
        <f>IFERROR(Table1[[#This Row],[pledged]]/Table1[[#This Row],[backers_count]],0)</f>
        <v>84.871516544117654</v>
      </c>
      <c r="R2712" s="19">
        <f>(((J2712/60)/60)/24)+DATE(1970,1,1)</f>
        <v>41828.229490740741</v>
      </c>
      <c r="S2712" s="19">
        <f>(((I2712/60)/60)/24)+DATE(1970,1,1)</f>
        <v>41860.083333333336</v>
      </c>
    </row>
    <row r="2713" spans="1:19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1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8273</v>
      </c>
      <c r="O2713" t="s">
        <v>8313</v>
      </c>
      <c r="P2713" s="12">
        <f>ROUND(Table1[[#This Row],[pledged]]/Table1[[#This Row],[goal]],2)</f>
        <v>1.01</v>
      </c>
      <c r="Q2713" s="14">
        <f>IFERROR(Table1[[#This Row],[pledged]]/Table1[[#This Row],[backers_count]],0)</f>
        <v>53.945205479452056</v>
      </c>
      <c r="R2713" s="19">
        <f>(((J2713/60)/60)/24)+DATE(1970,1,1)</f>
        <v>41780.745254629634</v>
      </c>
      <c r="S2713" s="19">
        <f>(((I2713/60)/60)/24)+DATE(1970,1,1)</f>
        <v>41810.917361111111</v>
      </c>
    </row>
    <row r="2714" spans="1:19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8273</v>
      </c>
      <c r="O2714" t="s">
        <v>8313</v>
      </c>
      <c r="P2714" s="12">
        <f>ROUND(Table1[[#This Row],[pledged]]/Table1[[#This Row],[goal]],2)</f>
        <v>1.31</v>
      </c>
      <c r="Q2714" s="14">
        <f>IFERROR(Table1[[#This Row],[pledged]]/Table1[[#This Row],[backers_count]],0)</f>
        <v>50.531468531468533</v>
      </c>
      <c r="R2714" s="19">
        <f>(((J2714/60)/60)/24)+DATE(1970,1,1)</f>
        <v>41432.062037037038</v>
      </c>
      <c r="S2714" s="19">
        <f>(((I2714/60)/60)/24)+DATE(1970,1,1)</f>
        <v>41468.75</v>
      </c>
    </row>
    <row r="2715" spans="1:19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1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8273</v>
      </c>
      <c r="O2715" t="s">
        <v>8313</v>
      </c>
      <c r="P2715" s="12">
        <f>ROUND(Table1[[#This Row],[pledged]]/Table1[[#This Row],[goal]],2)</f>
        <v>1.02</v>
      </c>
      <c r="Q2715" s="14">
        <f>IFERROR(Table1[[#This Row],[pledged]]/Table1[[#This Row],[backers_count]],0)</f>
        <v>108.00140845070422</v>
      </c>
      <c r="R2715" s="19">
        <f>(((J2715/60)/60)/24)+DATE(1970,1,1)</f>
        <v>42322.653749999998</v>
      </c>
      <c r="S2715" s="19">
        <f>(((I2715/60)/60)/24)+DATE(1970,1,1)</f>
        <v>42362.653749999998</v>
      </c>
    </row>
    <row r="2716" spans="1:19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1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8273</v>
      </c>
      <c r="O2716" t="s">
        <v>8313</v>
      </c>
      <c r="P2716" s="12">
        <f>ROUND(Table1[[#This Row],[pledged]]/Table1[[#This Row],[goal]],2)</f>
        <v>1.1599999999999999</v>
      </c>
      <c r="Q2716" s="14">
        <f>IFERROR(Table1[[#This Row],[pledged]]/Table1[[#This Row],[backers_count]],0)</f>
        <v>95.373770491803285</v>
      </c>
      <c r="R2716" s="19">
        <f>(((J2716/60)/60)/24)+DATE(1970,1,1)</f>
        <v>42629.655046296291</v>
      </c>
      <c r="S2716" s="19">
        <f>(((I2716/60)/60)/24)+DATE(1970,1,1)</f>
        <v>42657.958333333328</v>
      </c>
    </row>
    <row r="2717" spans="1:19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1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8273</v>
      </c>
      <c r="O2717" t="s">
        <v>8313</v>
      </c>
      <c r="P2717" s="12">
        <f>ROUND(Table1[[#This Row],[pledged]]/Table1[[#This Row],[goal]],2)</f>
        <v>2.65</v>
      </c>
      <c r="Q2717" s="14">
        <f>IFERROR(Table1[[#This Row],[pledged]]/Table1[[#This Row],[backers_count]],0)</f>
        <v>57.631016333938291</v>
      </c>
      <c r="R2717" s="19">
        <f>(((J2717/60)/60)/24)+DATE(1970,1,1)</f>
        <v>42387.398472222223</v>
      </c>
      <c r="S2717" s="19">
        <f>(((I2717/60)/60)/24)+DATE(1970,1,1)</f>
        <v>42421.398472222223</v>
      </c>
    </row>
    <row r="2718" spans="1:19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1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8273</v>
      </c>
      <c r="O2718" t="s">
        <v>8313</v>
      </c>
      <c r="P2718" s="12">
        <f>ROUND(Table1[[#This Row],[pledged]]/Table1[[#This Row],[goal]],2)</f>
        <v>1.2</v>
      </c>
      <c r="Q2718" s="14">
        <f>IFERROR(Table1[[#This Row],[pledged]]/Table1[[#This Row],[backers_count]],0)</f>
        <v>64.160481283422456</v>
      </c>
      <c r="R2718" s="19">
        <f>(((J2718/60)/60)/24)+DATE(1970,1,1)</f>
        <v>42255.333252314813</v>
      </c>
      <c r="S2718" s="19">
        <f>(((I2718/60)/60)/24)+DATE(1970,1,1)</f>
        <v>42285.333252314813</v>
      </c>
    </row>
    <row r="2719" spans="1:19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1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8273</v>
      </c>
      <c r="O2719" t="s">
        <v>8313</v>
      </c>
      <c r="P2719" s="12">
        <f>ROUND(Table1[[#This Row],[pledged]]/Table1[[#This Row],[goal]],2)</f>
        <v>1.2</v>
      </c>
      <c r="Q2719" s="14">
        <f>IFERROR(Table1[[#This Row],[pledged]]/Table1[[#This Row],[backers_count]],0)</f>
        <v>92.387692307692305</v>
      </c>
      <c r="R2719" s="19">
        <f>(((J2719/60)/60)/24)+DATE(1970,1,1)</f>
        <v>41934.914918981485</v>
      </c>
      <c r="S2719" s="19">
        <f>(((I2719/60)/60)/24)+DATE(1970,1,1)</f>
        <v>41979.956585648149</v>
      </c>
    </row>
    <row r="2720" spans="1:19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1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8273</v>
      </c>
      <c r="O2720" t="s">
        <v>8313</v>
      </c>
      <c r="P2720" s="12">
        <f>ROUND(Table1[[#This Row],[pledged]]/Table1[[#This Row],[goal]],2)</f>
        <v>1.04</v>
      </c>
      <c r="Q2720" s="14">
        <f>IFERROR(Table1[[#This Row],[pledged]]/Table1[[#This Row],[backers_count]],0)</f>
        <v>125.97972972972973</v>
      </c>
      <c r="R2720" s="19">
        <f>(((J2720/60)/60)/24)+DATE(1970,1,1)</f>
        <v>42465.596585648149</v>
      </c>
      <c r="S2720" s="19">
        <f>(((I2720/60)/60)/24)+DATE(1970,1,1)</f>
        <v>42493.958333333328</v>
      </c>
    </row>
    <row r="2721" spans="1:19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1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8273</v>
      </c>
      <c r="O2721" t="s">
        <v>8313</v>
      </c>
      <c r="P2721" s="12">
        <f>ROUND(Table1[[#This Row],[pledged]]/Table1[[#This Row],[goal]],2)</f>
        <v>1.0900000000000001</v>
      </c>
      <c r="Q2721" s="14">
        <f>IFERROR(Table1[[#This Row],[pledged]]/Table1[[#This Row],[backers_count]],0)</f>
        <v>94.637681159420296</v>
      </c>
      <c r="R2721" s="19">
        <f>(((J2721/60)/60)/24)+DATE(1970,1,1)</f>
        <v>42418.031180555554</v>
      </c>
      <c r="S2721" s="19">
        <f>(((I2721/60)/60)/24)+DATE(1970,1,1)</f>
        <v>42477.989513888882</v>
      </c>
    </row>
    <row r="2722" spans="1:19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1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8273</v>
      </c>
      <c r="O2722" t="s">
        <v>8313</v>
      </c>
      <c r="P2722" s="12">
        <f>ROUND(Table1[[#This Row],[pledged]]/Table1[[#This Row],[goal]],2)</f>
        <v>1.18</v>
      </c>
      <c r="Q2722" s="14">
        <f>IFERROR(Table1[[#This Row],[pledged]]/Table1[[#This Row],[backers_count]],0)</f>
        <v>170.69942196531792</v>
      </c>
      <c r="R2722" s="19">
        <f>(((J2722/60)/60)/24)+DATE(1970,1,1)</f>
        <v>42655.465891203698</v>
      </c>
      <c r="S2722" s="19">
        <f>(((I2722/60)/60)/24)+DATE(1970,1,1)</f>
        <v>42685.507557870369</v>
      </c>
    </row>
    <row r="2723" spans="1:19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1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8275</v>
      </c>
      <c r="O2723" t="s">
        <v>8305</v>
      </c>
      <c r="P2723" s="12">
        <f>ROUND(Table1[[#This Row],[pledged]]/Table1[[#This Row],[goal]],2)</f>
        <v>14.62</v>
      </c>
      <c r="Q2723" s="14">
        <f>IFERROR(Table1[[#This Row],[pledged]]/Table1[[#This Row],[backers_count]],0)</f>
        <v>40.762081784386616</v>
      </c>
      <c r="R2723" s="19">
        <f>(((J2723/60)/60)/24)+DATE(1970,1,1)</f>
        <v>41493.543958333335</v>
      </c>
      <c r="S2723" s="19">
        <f>(((I2723/60)/60)/24)+DATE(1970,1,1)</f>
        <v>41523.791666666664</v>
      </c>
    </row>
    <row r="2724" spans="1:19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1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8275</v>
      </c>
      <c r="O2724" t="s">
        <v>8305</v>
      </c>
      <c r="P2724" s="12">
        <f>ROUND(Table1[[#This Row],[pledged]]/Table1[[#This Row],[goal]],2)</f>
        <v>2.5299999999999998</v>
      </c>
      <c r="Q2724" s="14">
        <f>IFERROR(Table1[[#This Row],[pledged]]/Table1[[#This Row],[backers_count]],0)</f>
        <v>68.254054054054052</v>
      </c>
      <c r="R2724" s="19">
        <f>(((J2724/60)/60)/24)+DATE(1970,1,1)</f>
        <v>42704.857094907406</v>
      </c>
      <c r="S2724" s="19">
        <f>(((I2724/60)/60)/24)+DATE(1970,1,1)</f>
        <v>42764.857094907406</v>
      </c>
    </row>
    <row r="2725" spans="1:19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1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8275</v>
      </c>
      <c r="O2725" t="s">
        <v>8305</v>
      </c>
      <c r="P2725" s="12">
        <f>ROUND(Table1[[#This Row],[pledged]]/Table1[[#This Row],[goal]],2)</f>
        <v>1.4</v>
      </c>
      <c r="Q2725" s="14">
        <f>IFERROR(Table1[[#This Row],[pledged]]/Table1[[#This Row],[backers_count]],0)</f>
        <v>95.48863636363636</v>
      </c>
      <c r="R2725" s="19">
        <f>(((J2725/60)/60)/24)+DATE(1970,1,1)</f>
        <v>41944.83898148148</v>
      </c>
      <c r="S2725" s="19">
        <f>(((I2725/60)/60)/24)+DATE(1970,1,1)</f>
        <v>42004.880648148144</v>
      </c>
    </row>
    <row r="2726" spans="1:19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1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8275</v>
      </c>
      <c r="O2726" t="s">
        <v>8305</v>
      </c>
      <c r="P2726" s="12">
        <f>ROUND(Table1[[#This Row],[pledged]]/Table1[[#This Row],[goal]],2)</f>
        <v>2.97</v>
      </c>
      <c r="Q2726" s="14">
        <f>IFERROR(Table1[[#This Row],[pledged]]/Table1[[#This Row],[backers_count]],0)</f>
        <v>7.1902649656526005</v>
      </c>
      <c r="R2726" s="19">
        <f>(((J2726/60)/60)/24)+DATE(1970,1,1)</f>
        <v>42199.32707175926</v>
      </c>
      <c r="S2726" s="19">
        <f>(((I2726/60)/60)/24)+DATE(1970,1,1)</f>
        <v>42231.32707175926</v>
      </c>
    </row>
    <row r="2727" spans="1:19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1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8275</v>
      </c>
      <c r="O2727" t="s">
        <v>8305</v>
      </c>
      <c r="P2727" s="12">
        <f>ROUND(Table1[[#This Row],[pledged]]/Table1[[#This Row],[goal]],2)</f>
        <v>1.45</v>
      </c>
      <c r="Q2727" s="14">
        <f>IFERROR(Table1[[#This Row],[pledged]]/Table1[[#This Row],[backers_count]],0)</f>
        <v>511.65486725663715</v>
      </c>
      <c r="R2727" s="19">
        <f>(((J2727/60)/60)/24)+DATE(1970,1,1)</f>
        <v>42745.744618055556</v>
      </c>
      <c r="S2727" s="19">
        <f>(((I2727/60)/60)/24)+DATE(1970,1,1)</f>
        <v>42795.744618055556</v>
      </c>
    </row>
    <row r="2728" spans="1:19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1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8275</v>
      </c>
      <c r="O2728" t="s">
        <v>8305</v>
      </c>
      <c r="P2728" s="12">
        <f>ROUND(Table1[[#This Row],[pledged]]/Table1[[#This Row],[goal]],2)</f>
        <v>1.06</v>
      </c>
      <c r="Q2728" s="14">
        <f>IFERROR(Table1[[#This Row],[pledged]]/Table1[[#This Row],[backers_count]],0)</f>
        <v>261.74504950495049</v>
      </c>
      <c r="R2728" s="19">
        <f>(((J2728/60)/60)/24)+DATE(1970,1,1)</f>
        <v>42452.579988425925</v>
      </c>
      <c r="S2728" s="19">
        <f>(((I2728/60)/60)/24)+DATE(1970,1,1)</f>
        <v>42482.579988425925</v>
      </c>
    </row>
    <row r="2729" spans="1:19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1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8275</v>
      </c>
      <c r="O2729" t="s">
        <v>8305</v>
      </c>
      <c r="P2729" s="12">
        <f>ROUND(Table1[[#This Row],[pledged]]/Table1[[#This Row],[goal]],2)</f>
        <v>4.93</v>
      </c>
      <c r="Q2729" s="14">
        <f>IFERROR(Table1[[#This Row],[pledged]]/Table1[[#This Row],[backers_count]],0)</f>
        <v>69.760961810466767</v>
      </c>
      <c r="R2729" s="19">
        <f>(((J2729/60)/60)/24)+DATE(1970,1,1)</f>
        <v>42198.676655092597</v>
      </c>
      <c r="S2729" s="19">
        <f>(((I2729/60)/60)/24)+DATE(1970,1,1)</f>
        <v>42223.676655092597</v>
      </c>
    </row>
    <row r="2730" spans="1:19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1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8275</v>
      </c>
      <c r="O2730" t="s">
        <v>8305</v>
      </c>
      <c r="P2730" s="12">
        <f>ROUND(Table1[[#This Row],[pledged]]/Table1[[#This Row],[goal]],2)</f>
        <v>2.02</v>
      </c>
      <c r="Q2730" s="14">
        <f>IFERROR(Table1[[#This Row],[pledged]]/Table1[[#This Row],[backers_count]],0)</f>
        <v>77.229591836734699</v>
      </c>
      <c r="R2730" s="19">
        <f>(((J2730/60)/60)/24)+DATE(1970,1,1)</f>
        <v>42333.59993055556</v>
      </c>
      <c r="S2730" s="19">
        <f>(((I2730/60)/60)/24)+DATE(1970,1,1)</f>
        <v>42368.59993055556</v>
      </c>
    </row>
    <row r="2731" spans="1:19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1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8275</v>
      </c>
      <c r="O2731" t="s">
        <v>8305</v>
      </c>
      <c r="P2731" s="12">
        <f>ROUND(Table1[[#This Row],[pledged]]/Table1[[#This Row],[goal]],2)</f>
        <v>1.04</v>
      </c>
      <c r="Q2731" s="14">
        <f>IFERROR(Table1[[#This Row],[pledged]]/Table1[[#This Row],[backers_count]],0)</f>
        <v>340.56521739130437</v>
      </c>
      <c r="R2731" s="19">
        <f>(((J2731/60)/60)/24)+DATE(1970,1,1)</f>
        <v>42095.240706018521</v>
      </c>
      <c r="S2731" s="19">
        <f>(((I2731/60)/60)/24)+DATE(1970,1,1)</f>
        <v>42125.240706018521</v>
      </c>
    </row>
    <row r="2732" spans="1:19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1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8275</v>
      </c>
      <c r="O2732" t="s">
        <v>8305</v>
      </c>
      <c r="P2732" s="12">
        <f>ROUND(Table1[[#This Row],[pledged]]/Table1[[#This Row],[goal]],2)</f>
        <v>1.7</v>
      </c>
      <c r="Q2732" s="14">
        <f>IFERROR(Table1[[#This Row],[pledged]]/Table1[[#This Row],[backers_count]],0)</f>
        <v>67.417903225806455</v>
      </c>
      <c r="R2732" s="19">
        <f>(((J2732/60)/60)/24)+DATE(1970,1,1)</f>
        <v>41351.541377314818</v>
      </c>
      <c r="S2732" s="19">
        <f>(((I2732/60)/60)/24)+DATE(1970,1,1)</f>
        <v>41386.541377314818</v>
      </c>
    </row>
    <row r="2733" spans="1:19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1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8275</v>
      </c>
      <c r="O2733" t="s">
        <v>8305</v>
      </c>
      <c r="P2733" s="12">
        <f>ROUND(Table1[[#This Row],[pledged]]/Table1[[#This Row],[goal]],2)</f>
        <v>1.04</v>
      </c>
      <c r="Q2733" s="14">
        <f>IFERROR(Table1[[#This Row],[pledged]]/Table1[[#This Row],[backers_count]],0)</f>
        <v>845.70270270270271</v>
      </c>
      <c r="R2733" s="19">
        <f>(((J2733/60)/60)/24)+DATE(1970,1,1)</f>
        <v>41872.525717592594</v>
      </c>
      <c r="S2733" s="19">
        <f>(((I2733/60)/60)/24)+DATE(1970,1,1)</f>
        <v>41930.166666666664</v>
      </c>
    </row>
    <row r="2734" spans="1:19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1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8275</v>
      </c>
      <c r="O2734" t="s">
        <v>8305</v>
      </c>
      <c r="P2734" s="12">
        <f>ROUND(Table1[[#This Row],[pledged]]/Table1[[#This Row],[goal]],2)</f>
        <v>1.18</v>
      </c>
      <c r="Q2734" s="14">
        <f>IFERROR(Table1[[#This Row],[pledged]]/Table1[[#This Row],[backers_count]],0)</f>
        <v>97.191780821917803</v>
      </c>
      <c r="R2734" s="19">
        <f>(((J2734/60)/60)/24)+DATE(1970,1,1)</f>
        <v>41389.808194444442</v>
      </c>
      <c r="S2734" s="19">
        <f>(((I2734/60)/60)/24)+DATE(1970,1,1)</f>
        <v>41422</v>
      </c>
    </row>
    <row r="2735" spans="1:19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1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8275</v>
      </c>
      <c r="O2735" t="s">
        <v>8305</v>
      </c>
      <c r="P2735" s="12">
        <f>ROUND(Table1[[#This Row],[pledged]]/Table1[[#This Row],[goal]],2)</f>
        <v>1.08</v>
      </c>
      <c r="Q2735" s="14">
        <f>IFERROR(Table1[[#This Row],[pledged]]/Table1[[#This Row],[backers_count]],0)</f>
        <v>451.84033613445376</v>
      </c>
      <c r="R2735" s="19">
        <f>(((J2735/60)/60)/24)+DATE(1970,1,1)</f>
        <v>42044.272847222222</v>
      </c>
      <c r="S2735" s="19">
        <f>(((I2735/60)/60)/24)+DATE(1970,1,1)</f>
        <v>42104.231180555551</v>
      </c>
    </row>
    <row r="2736" spans="1:19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1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8275</v>
      </c>
      <c r="O2736" t="s">
        <v>8305</v>
      </c>
      <c r="P2736" s="12">
        <f>ROUND(Table1[[#This Row],[pledged]]/Table1[[#This Row],[goal]],2)</f>
        <v>22603</v>
      </c>
      <c r="Q2736" s="14">
        <f>IFERROR(Table1[[#This Row],[pledged]]/Table1[[#This Row],[backers_count]],0)</f>
        <v>138.66871165644173</v>
      </c>
      <c r="R2736" s="19">
        <f>(((J2736/60)/60)/24)+DATE(1970,1,1)</f>
        <v>42626.668888888889</v>
      </c>
      <c r="S2736" s="19">
        <f>(((I2736/60)/60)/24)+DATE(1970,1,1)</f>
        <v>42656.915972222225</v>
      </c>
    </row>
    <row r="2737" spans="1:19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1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8275</v>
      </c>
      <c r="O2737" t="s">
        <v>8305</v>
      </c>
      <c r="P2737" s="12">
        <f>ROUND(Table1[[#This Row],[pledged]]/Table1[[#This Row],[goal]],2)</f>
        <v>9.7799999999999994</v>
      </c>
      <c r="Q2737" s="14">
        <f>IFERROR(Table1[[#This Row],[pledged]]/Table1[[#This Row],[backers_count]],0)</f>
        <v>21.640147492625371</v>
      </c>
      <c r="R2737" s="19">
        <f>(((J2737/60)/60)/24)+DATE(1970,1,1)</f>
        <v>41316.120949074073</v>
      </c>
      <c r="S2737" s="19">
        <f>(((I2737/60)/60)/24)+DATE(1970,1,1)</f>
        <v>41346.833333333336</v>
      </c>
    </row>
    <row r="2738" spans="1:19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1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8275</v>
      </c>
      <c r="O2738" t="s">
        <v>8305</v>
      </c>
      <c r="P2738" s="12">
        <f>ROUND(Table1[[#This Row],[pledged]]/Table1[[#This Row],[goal]],2)</f>
        <v>1.23</v>
      </c>
      <c r="Q2738" s="14">
        <f>IFERROR(Table1[[#This Row],[pledged]]/Table1[[#This Row],[backers_count]],0)</f>
        <v>169.51724137931035</v>
      </c>
      <c r="R2738" s="19">
        <f>(((J2738/60)/60)/24)+DATE(1970,1,1)</f>
        <v>41722.666354166664</v>
      </c>
      <c r="S2738" s="19">
        <f>(((I2738/60)/60)/24)+DATE(1970,1,1)</f>
        <v>41752.666354166664</v>
      </c>
    </row>
    <row r="2739" spans="1:19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1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8275</v>
      </c>
      <c r="O2739" t="s">
        <v>8305</v>
      </c>
      <c r="P2739" s="12">
        <f>ROUND(Table1[[#This Row],[pledged]]/Table1[[#This Row],[goal]],2)</f>
        <v>2.46</v>
      </c>
      <c r="Q2739" s="14">
        <f>IFERROR(Table1[[#This Row],[pledged]]/Table1[[#This Row],[backers_count]],0)</f>
        <v>161.88210526315791</v>
      </c>
      <c r="R2739" s="19">
        <f>(((J2739/60)/60)/24)+DATE(1970,1,1)</f>
        <v>41611.917673611111</v>
      </c>
      <c r="S2739" s="19">
        <f>(((I2739/60)/60)/24)+DATE(1970,1,1)</f>
        <v>41654.791666666664</v>
      </c>
    </row>
    <row r="2740" spans="1:19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1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8275</v>
      </c>
      <c r="O2740" t="s">
        <v>8305</v>
      </c>
      <c r="P2740" s="12">
        <f>ROUND(Table1[[#This Row],[pledged]]/Table1[[#This Row],[goal]],2)</f>
        <v>1.48</v>
      </c>
      <c r="Q2740" s="14">
        <f>IFERROR(Table1[[#This Row],[pledged]]/Table1[[#This Row],[backers_count]],0)</f>
        <v>493.13333333333333</v>
      </c>
      <c r="R2740" s="19">
        <f>(((J2740/60)/60)/24)+DATE(1970,1,1)</f>
        <v>42620.143564814818</v>
      </c>
      <c r="S2740" s="19">
        <f>(((I2740/60)/60)/24)+DATE(1970,1,1)</f>
        <v>42680.143564814818</v>
      </c>
    </row>
    <row r="2741" spans="1:19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1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8275</v>
      </c>
      <c r="O2741" t="s">
        <v>8305</v>
      </c>
      <c r="P2741" s="12">
        <f>ROUND(Table1[[#This Row],[pledged]]/Table1[[#This Row],[goal]],2)</f>
        <v>3.84</v>
      </c>
      <c r="Q2741" s="14">
        <f>IFERROR(Table1[[#This Row],[pledged]]/Table1[[#This Row],[backers_count]],0)</f>
        <v>22.120418848167539</v>
      </c>
      <c r="R2741" s="19">
        <f>(((J2741/60)/60)/24)+DATE(1970,1,1)</f>
        <v>41719.887928240743</v>
      </c>
      <c r="S2741" s="19">
        <f>(((I2741/60)/60)/24)+DATE(1970,1,1)</f>
        <v>41764.887928240743</v>
      </c>
    </row>
    <row r="2742" spans="1:19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1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8275</v>
      </c>
      <c r="O2742" t="s">
        <v>8305</v>
      </c>
      <c r="P2742" s="12">
        <f>ROUND(Table1[[#This Row],[pledged]]/Table1[[#This Row],[goal]],2)</f>
        <v>1.03</v>
      </c>
      <c r="Q2742" s="14">
        <f>IFERROR(Table1[[#This Row],[pledged]]/Table1[[#This Row],[backers_count]],0)</f>
        <v>18.235294117647058</v>
      </c>
      <c r="R2742" s="19">
        <f>(((J2742/60)/60)/24)+DATE(1970,1,1)</f>
        <v>42045.031851851847</v>
      </c>
      <c r="S2742" s="19">
        <f>(((I2742/60)/60)/24)+DATE(1970,1,1)</f>
        <v>42074.99018518519</v>
      </c>
    </row>
    <row r="2743" spans="1:19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1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8278</v>
      </c>
      <c r="O2743" t="s">
        <v>8314</v>
      </c>
      <c r="P2743" s="12">
        <f>ROUND(Table1[[#This Row],[pledged]]/Table1[[#This Row],[goal]],2)</f>
        <v>0</v>
      </c>
      <c r="Q2743" s="14">
        <f>IFERROR(Table1[[#This Row],[pledged]]/Table1[[#This Row],[backers_count]],0)</f>
        <v>8.75</v>
      </c>
      <c r="R2743" s="19">
        <f>(((J2743/60)/60)/24)+DATE(1970,1,1)</f>
        <v>41911.657430555555</v>
      </c>
      <c r="S2743" s="19">
        <f>(((I2743/60)/60)/24)+DATE(1970,1,1)</f>
        <v>41932.088194444441</v>
      </c>
    </row>
    <row r="2744" spans="1:19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1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8278</v>
      </c>
      <c r="O2744" t="s">
        <v>8314</v>
      </c>
      <c r="P2744" s="12">
        <f>ROUND(Table1[[#This Row],[pledged]]/Table1[[#This Row],[goal]],2)</f>
        <v>0.28999999999999998</v>
      </c>
      <c r="Q2744" s="14">
        <f>IFERROR(Table1[[#This Row],[pledged]]/Table1[[#This Row],[backers_count]],0)</f>
        <v>40.611111111111114</v>
      </c>
      <c r="R2744" s="19">
        <f>(((J2744/60)/60)/24)+DATE(1970,1,1)</f>
        <v>41030.719756944447</v>
      </c>
      <c r="S2744" s="19">
        <f>(((I2744/60)/60)/24)+DATE(1970,1,1)</f>
        <v>41044.719756944447</v>
      </c>
    </row>
    <row r="2745" spans="1:19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1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8278</v>
      </c>
      <c r="O2745" t="s">
        <v>8314</v>
      </c>
      <c r="P2745" s="12">
        <f>ROUND(Table1[[#This Row],[pledged]]/Table1[[#This Row],[goal]],2)</f>
        <v>0</v>
      </c>
      <c r="Q2745" s="14">
        <f>IFERROR(Table1[[#This Row],[pledged]]/Table1[[#This Row],[backers_count]],0)</f>
        <v>0</v>
      </c>
      <c r="R2745" s="19">
        <f>(((J2745/60)/60)/24)+DATE(1970,1,1)</f>
        <v>42632.328784722224</v>
      </c>
      <c r="S2745" s="19">
        <f>(((I2745/60)/60)/24)+DATE(1970,1,1)</f>
        <v>42662.328784722224</v>
      </c>
    </row>
    <row r="2746" spans="1:19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1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8278</v>
      </c>
      <c r="O2746" t="s">
        <v>8314</v>
      </c>
      <c r="P2746" s="12">
        <f>ROUND(Table1[[#This Row],[pledged]]/Table1[[#This Row],[goal]],2)</f>
        <v>0.05</v>
      </c>
      <c r="Q2746" s="14">
        <f>IFERROR(Table1[[#This Row],[pledged]]/Table1[[#This Row],[backers_count]],0)</f>
        <v>37.954545454545453</v>
      </c>
      <c r="R2746" s="19">
        <f>(((J2746/60)/60)/24)+DATE(1970,1,1)</f>
        <v>40938.062476851854</v>
      </c>
      <c r="S2746" s="19">
        <f>(((I2746/60)/60)/24)+DATE(1970,1,1)</f>
        <v>40968.062476851854</v>
      </c>
    </row>
    <row r="2747" spans="1:19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1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8278</v>
      </c>
      <c r="O2747" t="s">
        <v>8314</v>
      </c>
      <c r="P2747" s="12">
        <f>ROUND(Table1[[#This Row],[pledged]]/Table1[[#This Row],[goal]],2)</f>
        <v>0.22</v>
      </c>
      <c r="Q2747" s="14">
        <f>IFERROR(Table1[[#This Row],[pledged]]/Table1[[#This Row],[backers_count]],0)</f>
        <v>35.734693877551024</v>
      </c>
      <c r="R2747" s="19">
        <f>(((J2747/60)/60)/24)+DATE(1970,1,1)</f>
        <v>41044.988055555557</v>
      </c>
      <c r="S2747" s="19">
        <f>(((I2747/60)/60)/24)+DATE(1970,1,1)</f>
        <v>41104.988055555557</v>
      </c>
    </row>
    <row r="2748" spans="1:19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1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8278</v>
      </c>
      <c r="O2748" t="s">
        <v>8314</v>
      </c>
      <c r="P2748" s="12">
        <f>ROUND(Table1[[#This Row],[pledged]]/Table1[[#This Row],[goal]],2)</f>
        <v>0.27</v>
      </c>
      <c r="Q2748" s="14">
        <f>IFERROR(Table1[[#This Row],[pledged]]/Table1[[#This Row],[backers_count]],0)</f>
        <v>42.157894736842103</v>
      </c>
      <c r="R2748" s="19">
        <f>(((J2748/60)/60)/24)+DATE(1970,1,1)</f>
        <v>41850.781377314815</v>
      </c>
      <c r="S2748" s="19">
        <f>(((I2748/60)/60)/24)+DATE(1970,1,1)</f>
        <v>41880.781377314815</v>
      </c>
    </row>
    <row r="2749" spans="1:19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1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8278</v>
      </c>
      <c r="O2749" t="s">
        <v>8314</v>
      </c>
      <c r="P2749" s="12">
        <f>ROUND(Table1[[#This Row],[pledged]]/Table1[[#This Row],[goal]],2)</f>
        <v>0.28000000000000003</v>
      </c>
      <c r="Q2749" s="14">
        <f>IFERROR(Table1[[#This Row],[pledged]]/Table1[[#This Row],[backers_count]],0)</f>
        <v>35</v>
      </c>
      <c r="R2749" s="19">
        <f>(((J2749/60)/60)/24)+DATE(1970,1,1)</f>
        <v>41044.64811342593</v>
      </c>
      <c r="S2749" s="19">
        <f>(((I2749/60)/60)/24)+DATE(1970,1,1)</f>
        <v>41076.131944444445</v>
      </c>
    </row>
    <row r="2750" spans="1:19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1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8278</v>
      </c>
      <c r="O2750" t="s">
        <v>8314</v>
      </c>
      <c r="P2750" s="12">
        <f>ROUND(Table1[[#This Row],[pledged]]/Table1[[#This Row],[goal]],2)</f>
        <v>0.01</v>
      </c>
      <c r="Q2750" s="14">
        <f>IFERROR(Table1[[#This Row],[pledged]]/Table1[[#This Row],[backers_count]],0)</f>
        <v>13.25</v>
      </c>
      <c r="R2750" s="19">
        <f>(((J2750/60)/60)/24)+DATE(1970,1,1)</f>
        <v>42585.7106712963</v>
      </c>
      <c r="S2750" s="19">
        <f>(((I2750/60)/60)/24)+DATE(1970,1,1)</f>
        <v>42615.7106712963</v>
      </c>
    </row>
    <row r="2751" spans="1:19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1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8278</v>
      </c>
      <c r="O2751" t="s">
        <v>8314</v>
      </c>
      <c r="P2751" s="12">
        <f>ROUND(Table1[[#This Row],[pledged]]/Table1[[#This Row],[goal]],2)</f>
        <v>0.01</v>
      </c>
      <c r="Q2751" s="14">
        <f>IFERROR(Table1[[#This Row],[pledged]]/Table1[[#This Row],[backers_count]],0)</f>
        <v>55</v>
      </c>
      <c r="R2751" s="19">
        <f>(((J2751/60)/60)/24)+DATE(1970,1,1)</f>
        <v>42068.799039351856</v>
      </c>
      <c r="S2751" s="19">
        <f>(((I2751/60)/60)/24)+DATE(1970,1,1)</f>
        <v>42098.757372685184</v>
      </c>
    </row>
    <row r="2752" spans="1:19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1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8278</v>
      </c>
      <c r="O2752" t="s">
        <v>8314</v>
      </c>
      <c r="P2752" s="12">
        <f>ROUND(Table1[[#This Row],[pledged]]/Table1[[#This Row],[goal]],2)</f>
        <v>0</v>
      </c>
      <c r="Q2752" s="14">
        <f>IFERROR(Table1[[#This Row],[pledged]]/Table1[[#This Row],[backers_count]],0)</f>
        <v>0</v>
      </c>
      <c r="R2752" s="19">
        <f>(((J2752/60)/60)/24)+DATE(1970,1,1)</f>
        <v>41078.899826388886</v>
      </c>
      <c r="S2752" s="19">
        <f>(((I2752/60)/60)/24)+DATE(1970,1,1)</f>
        <v>41090.833333333336</v>
      </c>
    </row>
    <row r="2753" spans="1:19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1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8278</v>
      </c>
      <c r="O2753" t="s">
        <v>8314</v>
      </c>
      <c r="P2753" s="12">
        <f>ROUND(Table1[[#This Row],[pledged]]/Table1[[#This Row],[goal]],2)</f>
        <v>0</v>
      </c>
      <c r="Q2753" s="14">
        <f>IFERROR(Table1[[#This Row],[pledged]]/Table1[[#This Row],[backers_count]],0)</f>
        <v>0</v>
      </c>
      <c r="R2753" s="19">
        <f>(((J2753/60)/60)/24)+DATE(1970,1,1)</f>
        <v>41747.887060185189</v>
      </c>
      <c r="S2753" s="19">
        <f>(((I2753/60)/60)/24)+DATE(1970,1,1)</f>
        <v>41807.887060185189</v>
      </c>
    </row>
    <row r="2754" spans="1:19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1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8278</v>
      </c>
      <c r="O2754" t="s">
        <v>8314</v>
      </c>
      <c r="P2754" s="12">
        <f>ROUND(Table1[[#This Row],[pledged]]/Table1[[#This Row],[goal]],2)</f>
        <v>0.11</v>
      </c>
      <c r="Q2754" s="14">
        <f>IFERROR(Table1[[#This Row],[pledged]]/Table1[[#This Row],[backers_count]],0)</f>
        <v>39.285714285714285</v>
      </c>
      <c r="R2754" s="19">
        <f>(((J2754/60)/60)/24)+DATE(1970,1,1)</f>
        <v>40855.765092592592</v>
      </c>
      <c r="S2754" s="19">
        <f>(((I2754/60)/60)/24)+DATE(1970,1,1)</f>
        <v>40895.765092592592</v>
      </c>
    </row>
    <row r="2755" spans="1:19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1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8278</v>
      </c>
      <c r="O2755" t="s">
        <v>8314</v>
      </c>
      <c r="P2755" s="12">
        <f>ROUND(Table1[[#This Row],[pledged]]/Table1[[#This Row],[goal]],2)</f>
        <v>0.19</v>
      </c>
      <c r="Q2755" s="14">
        <f>IFERROR(Table1[[#This Row],[pledged]]/Table1[[#This Row],[backers_count]],0)</f>
        <v>47.5</v>
      </c>
      <c r="R2755" s="19">
        <f>(((J2755/60)/60)/24)+DATE(1970,1,1)</f>
        <v>41117.900729166664</v>
      </c>
      <c r="S2755" s="19">
        <f>(((I2755/60)/60)/24)+DATE(1970,1,1)</f>
        <v>41147.900729166664</v>
      </c>
    </row>
    <row r="2756" spans="1:19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1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8278</v>
      </c>
      <c r="O2756" t="s">
        <v>8314</v>
      </c>
      <c r="P2756" s="12">
        <f>ROUND(Table1[[#This Row],[pledged]]/Table1[[#This Row],[goal]],2)</f>
        <v>0</v>
      </c>
      <c r="Q2756" s="14">
        <f>IFERROR(Table1[[#This Row],[pledged]]/Table1[[#This Row],[backers_count]],0)</f>
        <v>0</v>
      </c>
      <c r="R2756" s="19">
        <f>(((J2756/60)/60)/24)+DATE(1970,1,1)</f>
        <v>41863.636006944449</v>
      </c>
      <c r="S2756" s="19">
        <f>(((I2756/60)/60)/24)+DATE(1970,1,1)</f>
        <v>41893.636006944449</v>
      </c>
    </row>
    <row r="2757" spans="1:19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1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8278</v>
      </c>
      <c r="O2757" t="s">
        <v>8314</v>
      </c>
      <c r="P2757" s="12">
        <f>ROUND(Table1[[#This Row],[pledged]]/Table1[[#This Row],[goal]],2)</f>
        <v>0.52</v>
      </c>
      <c r="Q2757" s="14">
        <f>IFERROR(Table1[[#This Row],[pledged]]/Table1[[#This Row],[backers_count]],0)</f>
        <v>17.333333333333332</v>
      </c>
      <c r="R2757" s="19">
        <f>(((J2757/60)/60)/24)+DATE(1970,1,1)</f>
        <v>42072.790821759263</v>
      </c>
      <c r="S2757" s="19">
        <f>(((I2757/60)/60)/24)+DATE(1970,1,1)</f>
        <v>42102.790821759263</v>
      </c>
    </row>
    <row r="2758" spans="1:19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1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8278</v>
      </c>
      <c r="O2758" t="s">
        <v>8314</v>
      </c>
      <c r="P2758" s="12">
        <f>ROUND(Table1[[#This Row],[pledged]]/Table1[[#This Row],[goal]],2)</f>
        <v>0.1</v>
      </c>
      <c r="Q2758" s="14">
        <f>IFERROR(Table1[[#This Row],[pledged]]/Table1[[#This Row],[backers_count]],0)</f>
        <v>31.757575757575758</v>
      </c>
      <c r="R2758" s="19">
        <f>(((J2758/60)/60)/24)+DATE(1970,1,1)</f>
        <v>41620.90047453704</v>
      </c>
      <c r="S2758" s="19">
        <f>(((I2758/60)/60)/24)+DATE(1970,1,1)</f>
        <v>41650.90047453704</v>
      </c>
    </row>
    <row r="2759" spans="1:19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1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8278</v>
      </c>
      <c r="O2759" t="s">
        <v>8314</v>
      </c>
      <c r="P2759" s="12">
        <f>ROUND(Table1[[#This Row],[pledged]]/Table1[[#This Row],[goal]],2)</f>
        <v>0.01</v>
      </c>
      <c r="Q2759" s="14">
        <f>IFERROR(Table1[[#This Row],[pledged]]/Table1[[#This Row],[backers_count]],0)</f>
        <v>5</v>
      </c>
      <c r="R2759" s="19">
        <f>(((J2759/60)/60)/24)+DATE(1970,1,1)</f>
        <v>42573.65662037037</v>
      </c>
      <c r="S2759" s="19">
        <f>(((I2759/60)/60)/24)+DATE(1970,1,1)</f>
        <v>42588.65662037037</v>
      </c>
    </row>
    <row r="2760" spans="1:19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1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8278</v>
      </c>
      <c r="O2760" t="s">
        <v>8314</v>
      </c>
      <c r="P2760" s="12">
        <f>ROUND(Table1[[#This Row],[pledged]]/Table1[[#This Row],[goal]],2)</f>
        <v>0.12</v>
      </c>
      <c r="Q2760" s="14">
        <f>IFERROR(Table1[[#This Row],[pledged]]/Table1[[#This Row],[backers_count]],0)</f>
        <v>39</v>
      </c>
      <c r="R2760" s="19">
        <f>(((J2760/60)/60)/24)+DATE(1970,1,1)</f>
        <v>42639.441932870366</v>
      </c>
      <c r="S2760" s="19">
        <f>(((I2760/60)/60)/24)+DATE(1970,1,1)</f>
        <v>42653.441932870366</v>
      </c>
    </row>
    <row r="2761" spans="1:19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1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8278</v>
      </c>
      <c r="O2761" t="s">
        <v>8314</v>
      </c>
      <c r="P2761" s="12">
        <f>ROUND(Table1[[#This Row],[pledged]]/Table1[[#This Row],[goal]],2)</f>
        <v>0.11</v>
      </c>
      <c r="Q2761" s="14">
        <f>IFERROR(Table1[[#This Row],[pledged]]/Table1[[#This Row],[backers_count]],0)</f>
        <v>52.5</v>
      </c>
      <c r="R2761" s="19">
        <f>(((J2761/60)/60)/24)+DATE(1970,1,1)</f>
        <v>42524.36650462963</v>
      </c>
      <c r="S2761" s="19">
        <f>(((I2761/60)/60)/24)+DATE(1970,1,1)</f>
        <v>42567.36650462963</v>
      </c>
    </row>
    <row r="2762" spans="1:19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1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8278</v>
      </c>
      <c r="O2762" t="s">
        <v>8314</v>
      </c>
      <c r="P2762" s="12">
        <f>ROUND(Table1[[#This Row],[pledged]]/Table1[[#This Row],[goal]],2)</f>
        <v>0</v>
      </c>
      <c r="Q2762" s="14">
        <f>IFERROR(Table1[[#This Row],[pledged]]/Table1[[#This Row],[backers_count]],0)</f>
        <v>0</v>
      </c>
      <c r="R2762" s="19">
        <f>(((J2762/60)/60)/24)+DATE(1970,1,1)</f>
        <v>41415.461319444446</v>
      </c>
      <c r="S2762" s="19">
        <f>(((I2762/60)/60)/24)+DATE(1970,1,1)</f>
        <v>41445.461319444446</v>
      </c>
    </row>
    <row r="2763" spans="1:19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1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8278</v>
      </c>
      <c r="O2763" t="s">
        <v>8314</v>
      </c>
      <c r="P2763" s="12">
        <f>ROUND(Table1[[#This Row],[pledged]]/Table1[[#This Row],[goal]],2)</f>
        <v>0.01</v>
      </c>
      <c r="Q2763" s="14">
        <f>IFERROR(Table1[[#This Row],[pledged]]/Table1[[#This Row],[backers_count]],0)</f>
        <v>9</v>
      </c>
      <c r="R2763" s="19">
        <f>(((J2763/60)/60)/24)+DATE(1970,1,1)</f>
        <v>41247.063576388886</v>
      </c>
      <c r="S2763" s="19">
        <f>(((I2763/60)/60)/24)+DATE(1970,1,1)</f>
        <v>41277.063576388886</v>
      </c>
    </row>
    <row r="2764" spans="1:19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1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8278</v>
      </c>
      <c r="O2764" t="s">
        <v>8314</v>
      </c>
      <c r="P2764" s="12">
        <f>ROUND(Table1[[#This Row],[pledged]]/Table1[[#This Row],[goal]],2)</f>
        <v>0.01</v>
      </c>
      <c r="Q2764" s="14">
        <f>IFERROR(Table1[[#This Row],[pledged]]/Table1[[#This Row],[backers_count]],0)</f>
        <v>25</v>
      </c>
      <c r="R2764" s="19">
        <f>(((J2764/60)/60)/24)+DATE(1970,1,1)</f>
        <v>40927.036979166667</v>
      </c>
      <c r="S2764" s="19">
        <f>(((I2764/60)/60)/24)+DATE(1970,1,1)</f>
        <v>40986.995312500003</v>
      </c>
    </row>
    <row r="2765" spans="1:19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1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8278</v>
      </c>
      <c r="O2765" t="s">
        <v>8314</v>
      </c>
      <c r="P2765" s="12">
        <f>ROUND(Table1[[#This Row],[pledged]]/Table1[[#This Row],[goal]],2)</f>
        <v>0</v>
      </c>
      <c r="Q2765" s="14">
        <f>IFERROR(Table1[[#This Row],[pledged]]/Table1[[#This Row],[backers_count]],0)</f>
        <v>30</v>
      </c>
      <c r="R2765" s="19">
        <f>(((J2765/60)/60)/24)+DATE(1970,1,1)</f>
        <v>41373.579675925925</v>
      </c>
      <c r="S2765" s="19">
        <f>(((I2765/60)/60)/24)+DATE(1970,1,1)</f>
        <v>41418.579675925925</v>
      </c>
    </row>
    <row r="2766" spans="1:19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1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8278</v>
      </c>
      <c r="O2766" t="s">
        <v>8314</v>
      </c>
      <c r="P2766" s="12">
        <f>ROUND(Table1[[#This Row],[pledged]]/Table1[[#This Row],[goal]],2)</f>
        <v>0.01</v>
      </c>
      <c r="Q2766" s="14">
        <f>IFERROR(Table1[[#This Row],[pledged]]/Table1[[#This Row],[backers_count]],0)</f>
        <v>11.25</v>
      </c>
      <c r="R2766" s="19">
        <f>(((J2766/60)/60)/24)+DATE(1970,1,1)</f>
        <v>41030.292025462964</v>
      </c>
      <c r="S2766" s="19">
        <f>(((I2766/60)/60)/24)+DATE(1970,1,1)</f>
        <v>41059.791666666664</v>
      </c>
    </row>
    <row r="2767" spans="1:19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1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8278</v>
      </c>
      <c r="O2767" t="s">
        <v>8314</v>
      </c>
      <c r="P2767" s="12">
        <f>ROUND(Table1[[#This Row],[pledged]]/Table1[[#This Row],[goal]],2)</f>
        <v>0</v>
      </c>
      <c r="Q2767" s="14">
        <f>IFERROR(Table1[[#This Row],[pledged]]/Table1[[#This Row],[backers_count]],0)</f>
        <v>0</v>
      </c>
      <c r="R2767" s="19">
        <f>(((J2767/60)/60)/24)+DATE(1970,1,1)</f>
        <v>41194.579027777778</v>
      </c>
      <c r="S2767" s="19">
        <f>(((I2767/60)/60)/24)+DATE(1970,1,1)</f>
        <v>41210.579027777778</v>
      </c>
    </row>
    <row r="2768" spans="1:19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1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8278</v>
      </c>
      <c r="O2768" t="s">
        <v>8314</v>
      </c>
      <c r="P2768" s="12">
        <f>ROUND(Table1[[#This Row],[pledged]]/Table1[[#This Row],[goal]],2)</f>
        <v>0.02</v>
      </c>
      <c r="Q2768" s="14">
        <f>IFERROR(Table1[[#This Row],[pledged]]/Table1[[#This Row],[backers_count]],0)</f>
        <v>25</v>
      </c>
      <c r="R2768" s="19">
        <f>(((J2768/60)/60)/24)+DATE(1970,1,1)</f>
        <v>40736.668032407404</v>
      </c>
      <c r="S2768" s="19">
        <f>(((I2768/60)/60)/24)+DATE(1970,1,1)</f>
        <v>40766.668032407404</v>
      </c>
    </row>
    <row r="2769" spans="1:19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1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8278</v>
      </c>
      <c r="O2769" t="s">
        <v>8314</v>
      </c>
      <c r="P2769" s="12">
        <f>ROUND(Table1[[#This Row],[pledged]]/Table1[[#This Row],[goal]],2)</f>
        <v>0.01</v>
      </c>
      <c r="Q2769" s="14">
        <f>IFERROR(Table1[[#This Row],[pledged]]/Table1[[#This Row],[backers_count]],0)</f>
        <v>11.333333333333334</v>
      </c>
      <c r="R2769" s="19">
        <f>(((J2769/60)/60)/24)+DATE(1970,1,1)</f>
        <v>42172.958912037036</v>
      </c>
      <c r="S2769" s="19">
        <f>(((I2769/60)/60)/24)+DATE(1970,1,1)</f>
        <v>42232.958912037036</v>
      </c>
    </row>
    <row r="2770" spans="1:19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1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8278</v>
      </c>
      <c r="O2770" t="s">
        <v>8314</v>
      </c>
      <c r="P2770" s="12">
        <f>ROUND(Table1[[#This Row],[pledged]]/Table1[[#This Row],[goal]],2)</f>
        <v>0.14000000000000001</v>
      </c>
      <c r="Q2770" s="14">
        <f>IFERROR(Table1[[#This Row],[pledged]]/Table1[[#This Row],[backers_count]],0)</f>
        <v>29.470588235294116</v>
      </c>
      <c r="R2770" s="19">
        <f>(((J2770/60)/60)/24)+DATE(1970,1,1)</f>
        <v>40967.614849537036</v>
      </c>
      <c r="S2770" s="19">
        <f>(((I2770/60)/60)/24)+DATE(1970,1,1)</f>
        <v>40997.573182870372</v>
      </c>
    </row>
    <row r="2771" spans="1:19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1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8278</v>
      </c>
      <c r="O2771" t="s">
        <v>8314</v>
      </c>
      <c r="P2771" s="12">
        <f>ROUND(Table1[[#This Row],[pledged]]/Table1[[#This Row],[goal]],2)</f>
        <v>0</v>
      </c>
      <c r="Q2771" s="14">
        <f>IFERROR(Table1[[#This Row],[pledged]]/Table1[[#This Row],[backers_count]],0)</f>
        <v>1</v>
      </c>
      <c r="R2771" s="19">
        <f>(((J2771/60)/60)/24)+DATE(1970,1,1)</f>
        <v>41745.826273148145</v>
      </c>
      <c r="S2771" s="19">
        <f>(((I2771/60)/60)/24)+DATE(1970,1,1)</f>
        <v>41795.826273148145</v>
      </c>
    </row>
    <row r="2772" spans="1:19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1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8278</v>
      </c>
      <c r="O2772" t="s">
        <v>8314</v>
      </c>
      <c r="P2772" s="12">
        <f>ROUND(Table1[[#This Row],[pledged]]/Table1[[#This Row],[goal]],2)</f>
        <v>0.1</v>
      </c>
      <c r="Q2772" s="14">
        <f>IFERROR(Table1[[#This Row],[pledged]]/Table1[[#This Row],[backers_count]],0)</f>
        <v>63.098484848484851</v>
      </c>
      <c r="R2772" s="19">
        <f>(((J2772/60)/60)/24)+DATE(1970,1,1)</f>
        <v>41686.705208333333</v>
      </c>
      <c r="S2772" s="19">
        <f>(((I2772/60)/60)/24)+DATE(1970,1,1)</f>
        <v>41716.663541666669</v>
      </c>
    </row>
    <row r="2773" spans="1:19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1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8278</v>
      </c>
      <c r="O2773" t="s">
        <v>8314</v>
      </c>
      <c r="P2773" s="12">
        <f>ROUND(Table1[[#This Row],[pledged]]/Table1[[#This Row],[goal]],2)</f>
        <v>0</v>
      </c>
      <c r="Q2773" s="14">
        <f>IFERROR(Table1[[#This Row],[pledged]]/Table1[[#This Row],[backers_count]],0)</f>
        <v>0</v>
      </c>
      <c r="R2773" s="19">
        <f>(((J2773/60)/60)/24)+DATE(1970,1,1)</f>
        <v>41257.531712962962</v>
      </c>
      <c r="S2773" s="19">
        <f>(((I2773/60)/60)/24)+DATE(1970,1,1)</f>
        <v>41306.708333333336</v>
      </c>
    </row>
    <row r="2774" spans="1:19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1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8278</v>
      </c>
      <c r="O2774" t="s">
        <v>8314</v>
      </c>
      <c r="P2774" s="12">
        <f>ROUND(Table1[[#This Row],[pledged]]/Table1[[#This Row],[goal]],2)</f>
        <v>0</v>
      </c>
      <c r="Q2774" s="14">
        <f>IFERROR(Table1[[#This Row],[pledged]]/Table1[[#This Row],[backers_count]],0)</f>
        <v>0</v>
      </c>
      <c r="R2774" s="19">
        <f>(((J2774/60)/60)/24)+DATE(1970,1,1)</f>
        <v>41537.869143518517</v>
      </c>
      <c r="S2774" s="19">
        <f>(((I2774/60)/60)/24)+DATE(1970,1,1)</f>
        <v>41552.869143518517</v>
      </c>
    </row>
    <row r="2775" spans="1:19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1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8278</v>
      </c>
      <c r="O2775" t="s">
        <v>8314</v>
      </c>
      <c r="P2775" s="12">
        <f>ROUND(Table1[[#This Row],[pledged]]/Table1[[#This Row],[goal]],2)</f>
        <v>0</v>
      </c>
      <c r="Q2775" s="14">
        <f>IFERROR(Table1[[#This Row],[pledged]]/Table1[[#This Row],[backers_count]],0)</f>
        <v>1</v>
      </c>
      <c r="R2775" s="19">
        <f>(((J2775/60)/60)/24)+DATE(1970,1,1)</f>
        <v>42474.86482638889</v>
      </c>
      <c r="S2775" s="19">
        <f>(((I2775/60)/60)/24)+DATE(1970,1,1)</f>
        <v>42484.86482638889</v>
      </c>
    </row>
    <row r="2776" spans="1:19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1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8278</v>
      </c>
      <c r="O2776" t="s">
        <v>8314</v>
      </c>
      <c r="P2776" s="12">
        <f>ROUND(Table1[[#This Row],[pledged]]/Table1[[#This Row],[goal]],2)</f>
        <v>0.14000000000000001</v>
      </c>
      <c r="Q2776" s="14">
        <f>IFERROR(Table1[[#This Row],[pledged]]/Table1[[#This Row],[backers_count]],0)</f>
        <v>43.846153846153847</v>
      </c>
      <c r="R2776" s="19">
        <f>(((J2776/60)/60)/24)+DATE(1970,1,1)</f>
        <v>41311.126481481479</v>
      </c>
      <c r="S2776" s="19">
        <f>(((I2776/60)/60)/24)+DATE(1970,1,1)</f>
        <v>41341.126481481479</v>
      </c>
    </row>
    <row r="2777" spans="1:19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1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8278</v>
      </c>
      <c r="O2777" t="s">
        <v>8314</v>
      </c>
      <c r="P2777" s="12">
        <f>ROUND(Table1[[#This Row],[pledged]]/Table1[[#This Row],[goal]],2)</f>
        <v>0.03</v>
      </c>
      <c r="Q2777" s="14">
        <f>IFERROR(Table1[[#This Row],[pledged]]/Table1[[#This Row],[backers_count]],0)</f>
        <v>75</v>
      </c>
      <c r="R2777" s="19">
        <f>(((J2777/60)/60)/24)+DATE(1970,1,1)</f>
        <v>40863.013356481482</v>
      </c>
      <c r="S2777" s="19">
        <f>(((I2777/60)/60)/24)+DATE(1970,1,1)</f>
        <v>40893.013356481482</v>
      </c>
    </row>
    <row r="2778" spans="1:19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1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8278</v>
      </c>
      <c r="O2778" t="s">
        <v>8314</v>
      </c>
      <c r="P2778" s="12">
        <f>ROUND(Table1[[#This Row],[pledged]]/Table1[[#This Row],[goal]],2)</f>
        <v>0.08</v>
      </c>
      <c r="Q2778" s="14">
        <f>IFERROR(Table1[[#This Row],[pledged]]/Table1[[#This Row],[backers_count]],0)</f>
        <v>45.972222222222221</v>
      </c>
      <c r="R2778" s="19">
        <f>(((J2778/60)/60)/24)+DATE(1970,1,1)</f>
        <v>42136.297175925924</v>
      </c>
      <c r="S2778" s="19">
        <f>(((I2778/60)/60)/24)+DATE(1970,1,1)</f>
        <v>42167.297175925924</v>
      </c>
    </row>
    <row r="2779" spans="1:19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1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8278</v>
      </c>
      <c r="O2779" t="s">
        <v>8314</v>
      </c>
      <c r="P2779" s="12">
        <f>ROUND(Table1[[#This Row],[pledged]]/Table1[[#This Row],[goal]],2)</f>
        <v>0</v>
      </c>
      <c r="Q2779" s="14">
        <f>IFERROR(Table1[[#This Row],[pledged]]/Table1[[#This Row],[backers_count]],0)</f>
        <v>10</v>
      </c>
      <c r="R2779" s="19">
        <f>(((J2779/60)/60)/24)+DATE(1970,1,1)</f>
        <v>42172.669027777782</v>
      </c>
      <c r="S2779" s="19">
        <f>(((I2779/60)/60)/24)+DATE(1970,1,1)</f>
        <v>42202.669027777782</v>
      </c>
    </row>
    <row r="2780" spans="1:19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1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8278</v>
      </c>
      <c r="O2780" t="s">
        <v>8314</v>
      </c>
      <c r="P2780" s="12">
        <f>ROUND(Table1[[#This Row],[pledged]]/Table1[[#This Row],[goal]],2)</f>
        <v>0.26</v>
      </c>
      <c r="Q2780" s="14">
        <f>IFERROR(Table1[[#This Row],[pledged]]/Table1[[#This Row],[backers_count]],0)</f>
        <v>93.666666666666671</v>
      </c>
      <c r="R2780" s="19">
        <f>(((J2780/60)/60)/24)+DATE(1970,1,1)</f>
        <v>41846.978078703702</v>
      </c>
      <c r="S2780" s="19">
        <f>(((I2780/60)/60)/24)+DATE(1970,1,1)</f>
        <v>41876.978078703702</v>
      </c>
    </row>
    <row r="2781" spans="1:19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1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8278</v>
      </c>
      <c r="O2781" t="s">
        <v>8314</v>
      </c>
      <c r="P2781" s="12">
        <f>ROUND(Table1[[#This Row],[pledged]]/Table1[[#This Row],[goal]],2)</f>
        <v>0.02</v>
      </c>
      <c r="Q2781" s="14">
        <f>IFERROR(Table1[[#This Row],[pledged]]/Table1[[#This Row],[backers_count]],0)</f>
        <v>53</v>
      </c>
      <c r="R2781" s="19">
        <f>(((J2781/60)/60)/24)+DATE(1970,1,1)</f>
        <v>42300.585891203707</v>
      </c>
      <c r="S2781" s="19">
        <f>(((I2781/60)/60)/24)+DATE(1970,1,1)</f>
        <v>42330.627557870372</v>
      </c>
    </row>
    <row r="2782" spans="1:19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1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8278</v>
      </c>
      <c r="O2782" t="s">
        <v>8314</v>
      </c>
      <c r="P2782" s="12">
        <f>ROUND(Table1[[#This Row],[pledged]]/Table1[[#This Row],[goal]],2)</f>
        <v>0</v>
      </c>
      <c r="Q2782" s="14">
        <f>IFERROR(Table1[[#This Row],[pledged]]/Table1[[#This Row],[backers_count]],0)</f>
        <v>0</v>
      </c>
      <c r="R2782" s="19">
        <f>(((J2782/60)/60)/24)+DATE(1970,1,1)</f>
        <v>42774.447777777779</v>
      </c>
      <c r="S2782" s="19">
        <f>(((I2782/60)/60)/24)+DATE(1970,1,1)</f>
        <v>42804.447777777779</v>
      </c>
    </row>
    <row r="2783" spans="1:19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1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8273</v>
      </c>
      <c r="O2783" t="s">
        <v>8274</v>
      </c>
      <c r="P2783" s="12">
        <f>ROUND(Table1[[#This Row],[pledged]]/Table1[[#This Row],[goal]],2)</f>
        <v>1.05</v>
      </c>
      <c r="Q2783" s="14">
        <f>IFERROR(Table1[[#This Row],[pledged]]/Table1[[#This Row],[backers_count]],0)</f>
        <v>47</v>
      </c>
      <c r="R2783" s="19">
        <f>(((J2783/60)/60)/24)+DATE(1970,1,1)</f>
        <v>42018.94159722222</v>
      </c>
      <c r="S2783" s="19">
        <f>(((I2783/60)/60)/24)+DATE(1970,1,1)</f>
        <v>42047.291666666672</v>
      </c>
    </row>
    <row r="2784" spans="1:19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1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8273</v>
      </c>
      <c r="O2784" t="s">
        <v>8274</v>
      </c>
      <c r="P2784" s="12">
        <f>ROUND(Table1[[#This Row],[pledged]]/Table1[[#This Row],[goal]],2)</f>
        <v>1.2</v>
      </c>
      <c r="Q2784" s="14">
        <f>IFERROR(Table1[[#This Row],[pledged]]/Table1[[#This Row],[backers_count]],0)</f>
        <v>66.666666666666671</v>
      </c>
      <c r="R2784" s="19">
        <f>(((J2784/60)/60)/24)+DATE(1970,1,1)</f>
        <v>42026.924976851849</v>
      </c>
      <c r="S2784" s="19">
        <f>(((I2784/60)/60)/24)+DATE(1970,1,1)</f>
        <v>42052.207638888889</v>
      </c>
    </row>
    <row r="2785" spans="1:19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1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8273</v>
      </c>
      <c r="O2785" t="s">
        <v>8274</v>
      </c>
      <c r="P2785" s="12">
        <f>ROUND(Table1[[#This Row],[pledged]]/Table1[[#This Row],[goal]],2)</f>
        <v>1.1499999999999999</v>
      </c>
      <c r="Q2785" s="14">
        <f>IFERROR(Table1[[#This Row],[pledged]]/Table1[[#This Row],[backers_count]],0)</f>
        <v>18.770491803278688</v>
      </c>
      <c r="R2785" s="19">
        <f>(((J2785/60)/60)/24)+DATE(1970,1,1)</f>
        <v>42103.535254629634</v>
      </c>
      <c r="S2785" s="19">
        <f>(((I2785/60)/60)/24)+DATE(1970,1,1)</f>
        <v>42117.535254629634</v>
      </c>
    </row>
    <row r="2786" spans="1:19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1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8273</v>
      </c>
      <c r="O2786" t="s">
        <v>8274</v>
      </c>
      <c r="P2786" s="12">
        <f>ROUND(Table1[[#This Row],[pledged]]/Table1[[#This Row],[goal]],2)</f>
        <v>1.19</v>
      </c>
      <c r="Q2786" s="14">
        <f>IFERROR(Table1[[#This Row],[pledged]]/Table1[[#This Row],[backers_count]],0)</f>
        <v>66.111111111111114</v>
      </c>
      <c r="R2786" s="19">
        <f>(((J2786/60)/60)/24)+DATE(1970,1,1)</f>
        <v>41920.787534722222</v>
      </c>
      <c r="S2786" s="19">
        <f>(((I2786/60)/60)/24)+DATE(1970,1,1)</f>
        <v>41941.787534722222</v>
      </c>
    </row>
    <row r="2787" spans="1:19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1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8273</v>
      </c>
      <c r="O2787" t="s">
        <v>8274</v>
      </c>
      <c r="P2787" s="12">
        <f>ROUND(Table1[[#This Row],[pledged]]/Table1[[#This Row],[goal]],2)</f>
        <v>1.05</v>
      </c>
      <c r="Q2787" s="14">
        <f>IFERROR(Table1[[#This Row],[pledged]]/Table1[[#This Row],[backers_count]],0)</f>
        <v>36.859154929577464</v>
      </c>
      <c r="R2787" s="19">
        <f>(((J2787/60)/60)/24)+DATE(1970,1,1)</f>
        <v>42558.189432870371</v>
      </c>
      <c r="S2787" s="19">
        <f>(((I2787/60)/60)/24)+DATE(1970,1,1)</f>
        <v>42587.875</v>
      </c>
    </row>
    <row r="2788" spans="1:19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1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8273</v>
      </c>
      <c r="O2788" t="s">
        <v>8274</v>
      </c>
      <c r="P2788" s="12">
        <f>ROUND(Table1[[#This Row],[pledged]]/Table1[[#This Row],[goal]],2)</f>
        <v>1.18</v>
      </c>
      <c r="Q2788" s="14">
        <f>IFERROR(Table1[[#This Row],[pledged]]/Table1[[#This Row],[backers_count]],0)</f>
        <v>39.810810810810814</v>
      </c>
      <c r="R2788" s="19">
        <f>(((J2788/60)/60)/24)+DATE(1970,1,1)</f>
        <v>41815.569212962961</v>
      </c>
      <c r="S2788" s="19">
        <f>(((I2788/60)/60)/24)+DATE(1970,1,1)</f>
        <v>41829.569212962961</v>
      </c>
    </row>
    <row r="2789" spans="1:19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1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8273</v>
      </c>
      <c r="O2789" t="s">
        <v>8274</v>
      </c>
      <c r="P2789" s="12">
        <f>ROUND(Table1[[#This Row],[pledged]]/Table1[[#This Row],[goal]],2)</f>
        <v>1.2</v>
      </c>
      <c r="Q2789" s="14">
        <f>IFERROR(Table1[[#This Row],[pledged]]/Table1[[#This Row],[backers_count]],0)</f>
        <v>31.5</v>
      </c>
      <c r="R2789" s="19">
        <f>(((J2789/60)/60)/24)+DATE(1970,1,1)</f>
        <v>41808.198518518519</v>
      </c>
      <c r="S2789" s="19">
        <f>(((I2789/60)/60)/24)+DATE(1970,1,1)</f>
        <v>41838.198518518519</v>
      </c>
    </row>
    <row r="2790" spans="1:19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1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8273</v>
      </c>
      <c r="O2790" t="s">
        <v>8274</v>
      </c>
      <c r="P2790" s="12">
        <f>ROUND(Table1[[#This Row],[pledged]]/Table1[[#This Row],[goal]],2)</f>
        <v>1.03</v>
      </c>
      <c r="Q2790" s="14">
        <f>IFERROR(Table1[[#This Row],[pledged]]/Table1[[#This Row],[backers_count]],0)</f>
        <v>102.5</v>
      </c>
      <c r="R2790" s="19">
        <f>(((J2790/60)/60)/24)+DATE(1970,1,1)</f>
        <v>42550.701886574068</v>
      </c>
      <c r="S2790" s="19">
        <f>(((I2790/60)/60)/24)+DATE(1970,1,1)</f>
        <v>42580.701886574068</v>
      </c>
    </row>
    <row r="2791" spans="1:19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1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8273</v>
      </c>
      <c r="O2791" t="s">
        <v>8274</v>
      </c>
      <c r="P2791" s="12">
        <f>ROUND(Table1[[#This Row],[pledged]]/Table1[[#This Row],[goal]],2)</f>
        <v>1.01</v>
      </c>
      <c r="Q2791" s="14">
        <f>IFERROR(Table1[[#This Row],[pledged]]/Table1[[#This Row],[backers_count]],0)</f>
        <v>126.45833333333333</v>
      </c>
      <c r="R2791" s="19">
        <f>(((J2791/60)/60)/24)+DATE(1970,1,1)</f>
        <v>42056.013124999998</v>
      </c>
      <c r="S2791" s="19">
        <f>(((I2791/60)/60)/24)+DATE(1970,1,1)</f>
        <v>42075.166666666672</v>
      </c>
    </row>
    <row r="2792" spans="1:19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1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8273</v>
      </c>
      <c r="O2792" t="s">
        <v>8274</v>
      </c>
      <c r="P2792" s="12">
        <f>ROUND(Table1[[#This Row],[pledged]]/Table1[[#This Row],[goal]],2)</f>
        <v>1.05</v>
      </c>
      <c r="Q2792" s="14">
        <f>IFERROR(Table1[[#This Row],[pledged]]/Table1[[#This Row],[backers_count]],0)</f>
        <v>47.878787878787875</v>
      </c>
      <c r="R2792" s="19">
        <f>(((J2792/60)/60)/24)+DATE(1970,1,1)</f>
        <v>42016.938692129625</v>
      </c>
      <c r="S2792" s="19">
        <f>(((I2792/60)/60)/24)+DATE(1970,1,1)</f>
        <v>42046.938692129625</v>
      </c>
    </row>
    <row r="2793" spans="1:19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1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8273</v>
      </c>
      <c r="O2793" t="s">
        <v>8274</v>
      </c>
      <c r="P2793" s="12">
        <f>ROUND(Table1[[#This Row],[pledged]]/Table1[[#This Row],[goal]],2)</f>
        <v>1.03</v>
      </c>
      <c r="Q2793" s="14">
        <f>IFERROR(Table1[[#This Row],[pledged]]/Table1[[#This Row],[backers_count]],0)</f>
        <v>73.214285714285708</v>
      </c>
      <c r="R2793" s="19">
        <f>(((J2793/60)/60)/24)+DATE(1970,1,1)</f>
        <v>42591.899988425925</v>
      </c>
      <c r="S2793" s="19">
        <f>(((I2793/60)/60)/24)+DATE(1970,1,1)</f>
        <v>42622.166666666672</v>
      </c>
    </row>
    <row r="2794" spans="1:19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1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8273</v>
      </c>
      <c r="O2794" t="s">
        <v>8274</v>
      </c>
      <c r="P2794" s="12">
        <f>ROUND(Table1[[#This Row],[pledged]]/Table1[[#This Row],[goal]],2)</f>
        <v>1.08</v>
      </c>
      <c r="Q2794" s="14">
        <f>IFERROR(Table1[[#This Row],[pledged]]/Table1[[#This Row],[backers_count]],0)</f>
        <v>89.666666666666671</v>
      </c>
      <c r="R2794" s="19">
        <f>(((J2794/60)/60)/24)+DATE(1970,1,1)</f>
        <v>42183.231006944443</v>
      </c>
      <c r="S2794" s="19">
        <f>(((I2794/60)/60)/24)+DATE(1970,1,1)</f>
        <v>42228.231006944443</v>
      </c>
    </row>
    <row r="2795" spans="1:19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1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8273</v>
      </c>
      <c r="O2795" t="s">
        <v>8274</v>
      </c>
      <c r="P2795" s="12">
        <f>ROUND(Table1[[#This Row],[pledged]]/Table1[[#This Row],[goal]],2)</f>
        <v>1.1100000000000001</v>
      </c>
      <c r="Q2795" s="14">
        <f>IFERROR(Table1[[#This Row],[pledged]]/Table1[[#This Row],[backers_count]],0)</f>
        <v>151.4623287671233</v>
      </c>
      <c r="R2795" s="19">
        <f>(((J2795/60)/60)/24)+DATE(1970,1,1)</f>
        <v>42176.419039351851</v>
      </c>
      <c r="S2795" s="19">
        <f>(((I2795/60)/60)/24)+DATE(1970,1,1)</f>
        <v>42206.419039351851</v>
      </c>
    </row>
    <row r="2796" spans="1:19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1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8273</v>
      </c>
      <c r="O2796" t="s">
        <v>8274</v>
      </c>
      <c r="P2796" s="12">
        <f>ROUND(Table1[[#This Row],[pledged]]/Table1[[#This Row],[goal]],2)</f>
        <v>1.5</v>
      </c>
      <c r="Q2796" s="14">
        <f>IFERROR(Table1[[#This Row],[pledged]]/Table1[[#This Row],[backers_count]],0)</f>
        <v>25</v>
      </c>
      <c r="R2796" s="19">
        <f>(((J2796/60)/60)/24)+DATE(1970,1,1)</f>
        <v>42416.691655092596</v>
      </c>
      <c r="S2796" s="19">
        <f>(((I2796/60)/60)/24)+DATE(1970,1,1)</f>
        <v>42432.791666666672</v>
      </c>
    </row>
    <row r="2797" spans="1:19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1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8273</v>
      </c>
      <c r="O2797" t="s">
        <v>8274</v>
      </c>
      <c r="P2797" s="12">
        <f>ROUND(Table1[[#This Row],[pledged]]/Table1[[#This Row],[goal]],2)</f>
        <v>1.04</v>
      </c>
      <c r="Q2797" s="14">
        <f>IFERROR(Table1[[#This Row],[pledged]]/Table1[[#This Row],[backers_count]],0)</f>
        <v>36.5</v>
      </c>
      <c r="R2797" s="19">
        <f>(((J2797/60)/60)/24)+DATE(1970,1,1)</f>
        <v>41780.525937500002</v>
      </c>
      <c r="S2797" s="19">
        <f>(((I2797/60)/60)/24)+DATE(1970,1,1)</f>
        <v>41796.958333333336</v>
      </c>
    </row>
    <row r="2798" spans="1:19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1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8273</v>
      </c>
      <c r="O2798" t="s">
        <v>8274</v>
      </c>
      <c r="P2798" s="12">
        <f>ROUND(Table1[[#This Row],[pledged]]/Table1[[#This Row],[goal]],2)</f>
        <v>1.1599999999999999</v>
      </c>
      <c r="Q2798" s="14">
        <f>IFERROR(Table1[[#This Row],[pledged]]/Table1[[#This Row],[backers_count]],0)</f>
        <v>44</v>
      </c>
      <c r="R2798" s="19">
        <f>(((J2798/60)/60)/24)+DATE(1970,1,1)</f>
        <v>41795.528101851851</v>
      </c>
      <c r="S2798" s="19">
        <f>(((I2798/60)/60)/24)+DATE(1970,1,1)</f>
        <v>41825.528101851851</v>
      </c>
    </row>
    <row r="2799" spans="1:19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1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8273</v>
      </c>
      <c r="O2799" t="s">
        <v>8274</v>
      </c>
      <c r="P2799" s="12">
        <f>ROUND(Table1[[#This Row],[pledged]]/Table1[[#This Row],[goal]],2)</f>
        <v>1.03</v>
      </c>
      <c r="Q2799" s="14">
        <f>IFERROR(Table1[[#This Row],[pledged]]/Table1[[#This Row],[backers_count]],0)</f>
        <v>87.357553191489373</v>
      </c>
      <c r="R2799" s="19">
        <f>(((J2799/60)/60)/24)+DATE(1970,1,1)</f>
        <v>41798.94027777778</v>
      </c>
      <c r="S2799" s="19">
        <f>(((I2799/60)/60)/24)+DATE(1970,1,1)</f>
        <v>41828.94027777778</v>
      </c>
    </row>
    <row r="2800" spans="1:19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1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8273</v>
      </c>
      <c r="O2800" t="s">
        <v>8274</v>
      </c>
      <c r="P2800" s="12">
        <f>ROUND(Table1[[#This Row],[pledged]]/Table1[[#This Row],[goal]],2)</f>
        <v>1.01</v>
      </c>
      <c r="Q2800" s="14">
        <f>IFERROR(Table1[[#This Row],[pledged]]/Table1[[#This Row],[backers_count]],0)</f>
        <v>36.474820143884891</v>
      </c>
      <c r="R2800" s="19">
        <f>(((J2800/60)/60)/24)+DATE(1970,1,1)</f>
        <v>42201.675011574072</v>
      </c>
      <c r="S2800" s="19">
        <f>(((I2800/60)/60)/24)+DATE(1970,1,1)</f>
        <v>42216.666666666672</v>
      </c>
    </row>
    <row r="2801" spans="1:19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1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8273</v>
      </c>
      <c r="O2801" t="s">
        <v>8274</v>
      </c>
      <c r="P2801" s="12">
        <f>ROUND(Table1[[#This Row],[pledged]]/Table1[[#This Row],[goal]],2)</f>
        <v>1.17</v>
      </c>
      <c r="Q2801" s="14">
        <f>IFERROR(Table1[[#This Row],[pledged]]/Table1[[#This Row],[backers_count]],0)</f>
        <v>44.859538461538463</v>
      </c>
      <c r="R2801" s="19">
        <f>(((J2801/60)/60)/24)+DATE(1970,1,1)</f>
        <v>42507.264699074076</v>
      </c>
      <c r="S2801" s="19">
        <f>(((I2801/60)/60)/24)+DATE(1970,1,1)</f>
        <v>42538.666666666672</v>
      </c>
    </row>
    <row r="2802" spans="1:19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1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8273</v>
      </c>
      <c r="O2802" t="s">
        <v>8274</v>
      </c>
      <c r="P2802" s="12">
        <f>ROUND(Table1[[#This Row],[pledged]]/Table1[[#This Row],[goal]],2)</f>
        <v>1.33</v>
      </c>
      <c r="Q2802" s="14">
        <f>IFERROR(Table1[[#This Row],[pledged]]/Table1[[#This Row],[backers_count]],0)</f>
        <v>42.903225806451616</v>
      </c>
      <c r="R2802" s="19">
        <f>(((J2802/60)/60)/24)+DATE(1970,1,1)</f>
        <v>41948.552847222221</v>
      </c>
      <c r="S2802" s="19">
        <f>(((I2802/60)/60)/24)+DATE(1970,1,1)</f>
        <v>42008.552847222221</v>
      </c>
    </row>
    <row r="2803" spans="1:19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1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8273</v>
      </c>
      <c r="O2803" t="s">
        <v>8274</v>
      </c>
      <c r="P2803" s="12">
        <f>ROUND(Table1[[#This Row],[pledged]]/Table1[[#This Row],[goal]],2)</f>
        <v>1.33</v>
      </c>
      <c r="Q2803" s="14">
        <f>IFERROR(Table1[[#This Row],[pledged]]/Table1[[#This Row],[backers_count]],0)</f>
        <v>51.230769230769234</v>
      </c>
      <c r="R2803" s="19">
        <f>(((J2803/60)/60)/24)+DATE(1970,1,1)</f>
        <v>41900.243159722224</v>
      </c>
      <c r="S2803" s="19">
        <f>(((I2803/60)/60)/24)+DATE(1970,1,1)</f>
        <v>41922.458333333336</v>
      </c>
    </row>
    <row r="2804" spans="1:19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1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8273</v>
      </c>
      <c r="O2804" t="s">
        <v>8274</v>
      </c>
      <c r="P2804" s="12">
        <f>ROUND(Table1[[#This Row],[pledged]]/Table1[[#This Row],[goal]],2)</f>
        <v>1.02</v>
      </c>
      <c r="Q2804" s="14">
        <f>IFERROR(Table1[[#This Row],[pledged]]/Table1[[#This Row],[backers_count]],0)</f>
        <v>33.944444444444443</v>
      </c>
      <c r="R2804" s="19">
        <f>(((J2804/60)/60)/24)+DATE(1970,1,1)</f>
        <v>42192.64707175926</v>
      </c>
      <c r="S2804" s="19">
        <f>(((I2804/60)/60)/24)+DATE(1970,1,1)</f>
        <v>42222.64707175926</v>
      </c>
    </row>
    <row r="2805" spans="1:19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1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8273</v>
      </c>
      <c r="O2805" t="s">
        <v>8274</v>
      </c>
      <c r="P2805" s="12">
        <f>ROUND(Table1[[#This Row],[pledged]]/Table1[[#This Row],[goal]],2)</f>
        <v>1.28</v>
      </c>
      <c r="Q2805" s="14">
        <f>IFERROR(Table1[[#This Row],[pledged]]/Table1[[#This Row],[backers_count]],0)</f>
        <v>90.744680851063833</v>
      </c>
      <c r="R2805" s="19">
        <f>(((J2805/60)/60)/24)+DATE(1970,1,1)</f>
        <v>42158.065694444449</v>
      </c>
      <c r="S2805" s="19">
        <f>(((I2805/60)/60)/24)+DATE(1970,1,1)</f>
        <v>42201</v>
      </c>
    </row>
    <row r="2806" spans="1:19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1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8273</v>
      </c>
      <c r="O2806" t="s">
        <v>8274</v>
      </c>
      <c r="P2806" s="12">
        <f>ROUND(Table1[[#This Row],[pledged]]/Table1[[#This Row],[goal]],2)</f>
        <v>1.1499999999999999</v>
      </c>
      <c r="Q2806" s="14">
        <f>IFERROR(Table1[[#This Row],[pledged]]/Table1[[#This Row],[backers_count]],0)</f>
        <v>50</v>
      </c>
      <c r="R2806" s="19">
        <f>(((J2806/60)/60)/24)+DATE(1970,1,1)</f>
        <v>41881.453587962962</v>
      </c>
      <c r="S2806" s="19">
        <f>(((I2806/60)/60)/24)+DATE(1970,1,1)</f>
        <v>41911.453587962962</v>
      </c>
    </row>
    <row r="2807" spans="1:19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1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8273</v>
      </c>
      <c r="O2807" t="s">
        <v>8274</v>
      </c>
      <c r="P2807" s="12">
        <f>ROUND(Table1[[#This Row],[pledged]]/Table1[[#This Row],[goal]],2)</f>
        <v>1.1000000000000001</v>
      </c>
      <c r="Q2807" s="14">
        <f>IFERROR(Table1[[#This Row],[pledged]]/Table1[[#This Row],[backers_count]],0)</f>
        <v>24.444444444444443</v>
      </c>
      <c r="R2807" s="19">
        <f>(((J2807/60)/60)/24)+DATE(1970,1,1)</f>
        <v>42213.505474537036</v>
      </c>
      <c r="S2807" s="19">
        <f>(((I2807/60)/60)/24)+DATE(1970,1,1)</f>
        <v>42238.505474537036</v>
      </c>
    </row>
    <row r="2808" spans="1:19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1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8273</v>
      </c>
      <c r="O2808" t="s">
        <v>8274</v>
      </c>
      <c r="P2808" s="12">
        <f>ROUND(Table1[[#This Row],[pledged]]/Table1[[#This Row],[goal]],2)</f>
        <v>1.1200000000000001</v>
      </c>
      <c r="Q2808" s="14">
        <f>IFERROR(Table1[[#This Row],[pledged]]/Table1[[#This Row],[backers_count]],0)</f>
        <v>44.25</v>
      </c>
      <c r="R2808" s="19">
        <f>(((J2808/60)/60)/24)+DATE(1970,1,1)</f>
        <v>42185.267245370371</v>
      </c>
      <c r="S2808" s="19">
        <f>(((I2808/60)/60)/24)+DATE(1970,1,1)</f>
        <v>42221.458333333328</v>
      </c>
    </row>
    <row r="2809" spans="1:19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1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8273</v>
      </c>
      <c r="O2809" t="s">
        <v>8274</v>
      </c>
      <c r="P2809" s="12">
        <f>ROUND(Table1[[#This Row],[pledged]]/Table1[[#This Row],[goal]],2)</f>
        <v>1.26</v>
      </c>
      <c r="Q2809" s="14">
        <f>IFERROR(Table1[[#This Row],[pledged]]/Table1[[#This Row],[backers_count]],0)</f>
        <v>67.741935483870961</v>
      </c>
      <c r="R2809" s="19">
        <f>(((J2809/60)/60)/24)+DATE(1970,1,1)</f>
        <v>42154.873124999998</v>
      </c>
      <c r="S2809" s="19">
        <f>(((I2809/60)/60)/24)+DATE(1970,1,1)</f>
        <v>42184.873124999998</v>
      </c>
    </row>
    <row r="2810" spans="1:19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1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8273</v>
      </c>
      <c r="O2810" t="s">
        <v>8274</v>
      </c>
      <c r="P2810" s="12">
        <f>ROUND(Table1[[#This Row],[pledged]]/Table1[[#This Row],[goal]],2)</f>
        <v>1</v>
      </c>
      <c r="Q2810" s="14">
        <f>IFERROR(Table1[[#This Row],[pledged]]/Table1[[#This Row],[backers_count]],0)</f>
        <v>65.376811594202906</v>
      </c>
      <c r="R2810" s="19">
        <f>(((J2810/60)/60)/24)+DATE(1970,1,1)</f>
        <v>42208.84646990741</v>
      </c>
      <c r="S2810" s="19">
        <f>(((I2810/60)/60)/24)+DATE(1970,1,1)</f>
        <v>42238.84646990741</v>
      </c>
    </row>
    <row r="2811" spans="1:19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1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8273</v>
      </c>
      <c r="O2811" t="s">
        <v>8274</v>
      </c>
      <c r="P2811" s="12">
        <f>ROUND(Table1[[#This Row],[pledged]]/Table1[[#This Row],[goal]],2)</f>
        <v>1.02</v>
      </c>
      <c r="Q2811" s="14">
        <f>IFERROR(Table1[[#This Row],[pledged]]/Table1[[#This Row],[backers_count]],0)</f>
        <v>121.9047619047619</v>
      </c>
      <c r="R2811" s="19">
        <f>(((J2811/60)/60)/24)+DATE(1970,1,1)</f>
        <v>42451.496817129635</v>
      </c>
      <c r="S2811" s="19">
        <f>(((I2811/60)/60)/24)+DATE(1970,1,1)</f>
        <v>42459.610416666663</v>
      </c>
    </row>
    <row r="2812" spans="1:19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1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8273</v>
      </c>
      <c r="O2812" t="s">
        <v>8274</v>
      </c>
      <c r="P2812" s="12">
        <f>ROUND(Table1[[#This Row],[pledged]]/Table1[[#This Row],[goal]],2)</f>
        <v>1.08</v>
      </c>
      <c r="Q2812" s="14">
        <f>IFERROR(Table1[[#This Row],[pledged]]/Table1[[#This Row],[backers_count]],0)</f>
        <v>47.456140350877192</v>
      </c>
      <c r="R2812" s="19">
        <f>(((J2812/60)/60)/24)+DATE(1970,1,1)</f>
        <v>41759.13962962963</v>
      </c>
      <c r="S2812" s="19">
        <f>(((I2812/60)/60)/24)+DATE(1970,1,1)</f>
        <v>41791.165972222225</v>
      </c>
    </row>
    <row r="2813" spans="1:19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1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8273</v>
      </c>
      <c r="O2813" t="s">
        <v>8274</v>
      </c>
      <c r="P2813" s="12">
        <f>ROUND(Table1[[#This Row],[pledged]]/Table1[[#This Row],[goal]],2)</f>
        <v>1</v>
      </c>
      <c r="Q2813" s="14">
        <f>IFERROR(Table1[[#This Row],[pledged]]/Table1[[#This Row],[backers_count]],0)</f>
        <v>92.842592592592595</v>
      </c>
      <c r="R2813" s="19">
        <f>(((J2813/60)/60)/24)+DATE(1970,1,1)</f>
        <v>42028.496562500004</v>
      </c>
      <c r="S2813" s="19">
        <f>(((I2813/60)/60)/24)+DATE(1970,1,1)</f>
        <v>42058.496562500004</v>
      </c>
    </row>
    <row r="2814" spans="1:19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8273</v>
      </c>
      <c r="O2814" t="s">
        <v>8274</v>
      </c>
      <c r="P2814" s="12">
        <f>ROUND(Table1[[#This Row],[pledged]]/Table1[[#This Row],[goal]],2)</f>
        <v>1.1299999999999999</v>
      </c>
      <c r="Q2814" s="14">
        <f>IFERROR(Table1[[#This Row],[pledged]]/Table1[[#This Row],[backers_count]],0)</f>
        <v>68.253012048192772</v>
      </c>
      <c r="R2814" s="19">
        <f>(((J2814/60)/60)/24)+DATE(1970,1,1)</f>
        <v>42054.74418981481</v>
      </c>
      <c r="S2814" s="19">
        <f>(((I2814/60)/60)/24)+DATE(1970,1,1)</f>
        <v>42100.166666666672</v>
      </c>
    </row>
    <row r="2815" spans="1:19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1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8273</v>
      </c>
      <c r="O2815" t="s">
        <v>8274</v>
      </c>
      <c r="P2815" s="12">
        <f>ROUND(Table1[[#This Row],[pledged]]/Table1[[#This Row],[goal]],2)</f>
        <v>1.28</v>
      </c>
      <c r="Q2815" s="14">
        <f>IFERROR(Table1[[#This Row],[pledged]]/Table1[[#This Row],[backers_count]],0)</f>
        <v>37.209583333333335</v>
      </c>
      <c r="R2815" s="19">
        <f>(((J2815/60)/60)/24)+DATE(1970,1,1)</f>
        <v>42693.742604166662</v>
      </c>
      <c r="S2815" s="19">
        <f>(((I2815/60)/60)/24)+DATE(1970,1,1)</f>
        <v>42718.742604166662</v>
      </c>
    </row>
    <row r="2816" spans="1:19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1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8273</v>
      </c>
      <c r="O2816" t="s">
        <v>8274</v>
      </c>
      <c r="P2816" s="12">
        <f>ROUND(Table1[[#This Row],[pledged]]/Table1[[#This Row],[goal]],2)</f>
        <v>1.08</v>
      </c>
      <c r="Q2816" s="14">
        <f>IFERROR(Table1[[#This Row],[pledged]]/Table1[[#This Row],[backers_count]],0)</f>
        <v>25.25</v>
      </c>
      <c r="R2816" s="19">
        <f>(((J2816/60)/60)/24)+DATE(1970,1,1)</f>
        <v>42103.399479166663</v>
      </c>
      <c r="S2816" s="19">
        <f>(((I2816/60)/60)/24)+DATE(1970,1,1)</f>
        <v>42133.399479166663</v>
      </c>
    </row>
    <row r="2817" spans="1:19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1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8273</v>
      </c>
      <c r="O2817" t="s">
        <v>8274</v>
      </c>
      <c r="P2817" s="12">
        <f>ROUND(Table1[[#This Row],[pledged]]/Table1[[#This Row],[goal]],2)</f>
        <v>2.42</v>
      </c>
      <c r="Q2817" s="14">
        <f>IFERROR(Table1[[#This Row],[pledged]]/Table1[[#This Row],[backers_count]],0)</f>
        <v>43.214285714285715</v>
      </c>
      <c r="R2817" s="19">
        <f>(((J2817/60)/60)/24)+DATE(1970,1,1)</f>
        <v>42559.776724537034</v>
      </c>
      <c r="S2817" s="19">
        <f>(((I2817/60)/60)/24)+DATE(1970,1,1)</f>
        <v>42589.776724537034</v>
      </c>
    </row>
    <row r="2818" spans="1:19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1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8273</v>
      </c>
      <c r="O2818" t="s">
        <v>8274</v>
      </c>
      <c r="P2818" s="12">
        <f>ROUND(Table1[[#This Row],[pledged]]/Table1[[#This Row],[goal]],2)</f>
        <v>1.42</v>
      </c>
      <c r="Q2818" s="14">
        <f>IFERROR(Table1[[#This Row],[pledged]]/Table1[[#This Row],[backers_count]],0)</f>
        <v>25.130177514792898</v>
      </c>
      <c r="R2818" s="19">
        <f>(((J2818/60)/60)/24)+DATE(1970,1,1)</f>
        <v>42188.467499999999</v>
      </c>
      <c r="S2818" s="19">
        <f>(((I2818/60)/60)/24)+DATE(1970,1,1)</f>
        <v>42218.666666666672</v>
      </c>
    </row>
    <row r="2819" spans="1:19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1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8273</v>
      </c>
      <c r="O2819" t="s">
        <v>8274</v>
      </c>
      <c r="P2819" s="12">
        <f>ROUND(Table1[[#This Row],[pledged]]/Table1[[#This Row],[goal]],2)</f>
        <v>1.3</v>
      </c>
      <c r="Q2819" s="14">
        <f>IFERROR(Table1[[#This Row],[pledged]]/Table1[[#This Row],[backers_count]],0)</f>
        <v>23.636363636363637</v>
      </c>
      <c r="R2819" s="19">
        <f>(((J2819/60)/60)/24)+DATE(1970,1,1)</f>
        <v>42023.634976851856</v>
      </c>
      <c r="S2819" s="19">
        <f>(((I2819/60)/60)/24)+DATE(1970,1,1)</f>
        <v>42063.634976851856</v>
      </c>
    </row>
    <row r="2820" spans="1:19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1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8273</v>
      </c>
      <c r="O2820" t="s">
        <v>8274</v>
      </c>
      <c r="P2820" s="12">
        <f>ROUND(Table1[[#This Row],[pledged]]/Table1[[#This Row],[goal]],2)</f>
        <v>1.06</v>
      </c>
      <c r="Q2820" s="14">
        <f>IFERROR(Table1[[#This Row],[pledged]]/Table1[[#This Row],[backers_count]],0)</f>
        <v>103.95098039215686</v>
      </c>
      <c r="R2820" s="19">
        <f>(((J2820/60)/60)/24)+DATE(1970,1,1)</f>
        <v>42250.598217592589</v>
      </c>
      <c r="S2820" s="19">
        <f>(((I2820/60)/60)/24)+DATE(1970,1,1)</f>
        <v>42270.598217592589</v>
      </c>
    </row>
    <row r="2821" spans="1:19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1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8273</v>
      </c>
      <c r="O2821" t="s">
        <v>8274</v>
      </c>
      <c r="P2821" s="12">
        <f>ROUND(Table1[[#This Row],[pledged]]/Table1[[#This Row],[goal]],2)</f>
        <v>1.05</v>
      </c>
      <c r="Q2821" s="14">
        <f>IFERROR(Table1[[#This Row],[pledged]]/Table1[[#This Row],[backers_count]],0)</f>
        <v>50.384615384615387</v>
      </c>
      <c r="R2821" s="19">
        <f>(((J2821/60)/60)/24)+DATE(1970,1,1)</f>
        <v>42139.525567129633</v>
      </c>
      <c r="S2821" s="19">
        <f>(((I2821/60)/60)/24)+DATE(1970,1,1)</f>
        <v>42169.525567129633</v>
      </c>
    </row>
    <row r="2822" spans="1:19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1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8273</v>
      </c>
      <c r="O2822" t="s">
        <v>8274</v>
      </c>
      <c r="P2822" s="12">
        <f>ROUND(Table1[[#This Row],[pledged]]/Table1[[#This Row],[goal]],2)</f>
        <v>1.36</v>
      </c>
      <c r="Q2822" s="14">
        <f>IFERROR(Table1[[#This Row],[pledged]]/Table1[[#This Row],[backers_count]],0)</f>
        <v>13.6</v>
      </c>
      <c r="R2822" s="19">
        <f>(((J2822/60)/60)/24)+DATE(1970,1,1)</f>
        <v>42401.610983796301</v>
      </c>
      <c r="S2822" s="19">
        <f>(((I2822/60)/60)/24)+DATE(1970,1,1)</f>
        <v>42426</v>
      </c>
    </row>
    <row r="2823" spans="1:19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1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8273</v>
      </c>
      <c r="O2823" t="s">
        <v>8274</v>
      </c>
      <c r="P2823" s="12">
        <f>ROUND(Table1[[#This Row],[pledged]]/Table1[[#This Row],[goal]],2)</f>
        <v>1</v>
      </c>
      <c r="Q2823" s="14">
        <f>IFERROR(Table1[[#This Row],[pledged]]/Table1[[#This Row],[backers_count]],0)</f>
        <v>28.571428571428573</v>
      </c>
      <c r="R2823" s="19">
        <f>(((J2823/60)/60)/24)+DATE(1970,1,1)</f>
        <v>41875.922858796301</v>
      </c>
      <c r="S2823" s="19">
        <f>(((I2823/60)/60)/24)+DATE(1970,1,1)</f>
        <v>41905.922858796301</v>
      </c>
    </row>
    <row r="2824" spans="1:19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1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8273</v>
      </c>
      <c r="O2824" t="s">
        <v>8274</v>
      </c>
      <c r="P2824" s="12">
        <f>ROUND(Table1[[#This Row],[pledged]]/Table1[[#This Row],[goal]],2)</f>
        <v>1</v>
      </c>
      <c r="Q2824" s="14">
        <f>IFERROR(Table1[[#This Row],[pledged]]/Table1[[#This Row],[backers_count]],0)</f>
        <v>63.829787234042556</v>
      </c>
      <c r="R2824" s="19">
        <f>(((J2824/60)/60)/24)+DATE(1970,1,1)</f>
        <v>42060.683935185181</v>
      </c>
      <c r="S2824" s="19">
        <f>(((I2824/60)/60)/24)+DATE(1970,1,1)</f>
        <v>42090.642268518524</v>
      </c>
    </row>
    <row r="2825" spans="1:19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1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8273</v>
      </c>
      <c r="O2825" t="s">
        <v>8274</v>
      </c>
      <c r="P2825" s="12">
        <f>ROUND(Table1[[#This Row],[pledged]]/Table1[[#This Row],[goal]],2)</f>
        <v>1.24</v>
      </c>
      <c r="Q2825" s="14">
        <f>IFERROR(Table1[[#This Row],[pledged]]/Table1[[#This Row],[backers_count]],0)</f>
        <v>8.8571428571428577</v>
      </c>
      <c r="R2825" s="19">
        <f>(((J2825/60)/60)/24)+DATE(1970,1,1)</f>
        <v>42067.011643518519</v>
      </c>
      <c r="S2825" s="19">
        <f>(((I2825/60)/60)/24)+DATE(1970,1,1)</f>
        <v>42094.957638888889</v>
      </c>
    </row>
    <row r="2826" spans="1:19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1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8273</v>
      </c>
      <c r="O2826" t="s">
        <v>8274</v>
      </c>
      <c r="P2826" s="12">
        <f>ROUND(Table1[[#This Row],[pledged]]/Table1[[#This Row],[goal]],2)</f>
        <v>1.17</v>
      </c>
      <c r="Q2826" s="14">
        <f>IFERROR(Table1[[#This Row],[pledged]]/Table1[[#This Row],[backers_count]],0)</f>
        <v>50.666666666666664</v>
      </c>
      <c r="R2826" s="19">
        <f>(((J2826/60)/60)/24)+DATE(1970,1,1)</f>
        <v>42136.270787037036</v>
      </c>
      <c r="S2826" s="19">
        <f>(((I2826/60)/60)/24)+DATE(1970,1,1)</f>
        <v>42168.071527777778</v>
      </c>
    </row>
    <row r="2827" spans="1:19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1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8273</v>
      </c>
      <c r="O2827" t="s">
        <v>8274</v>
      </c>
      <c r="P2827" s="12">
        <f>ROUND(Table1[[#This Row],[pledged]]/Table1[[#This Row],[goal]],2)</f>
        <v>1.03</v>
      </c>
      <c r="Q2827" s="14">
        <f>IFERROR(Table1[[#This Row],[pledged]]/Table1[[#This Row],[backers_count]],0)</f>
        <v>60.784313725490193</v>
      </c>
      <c r="R2827" s="19">
        <f>(((J2827/60)/60)/24)+DATE(1970,1,1)</f>
        <v>42312.792662037042</v>
      </c>
      <c r="S2827" s="19">
        <f>(((I2827/60)/60)/24)+DATE(1970,1,1)</f>
        <v>42342.792662037042</v>
      </c>
    </row>
    <row r="2828" spans="1:19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1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8273</v>
      </c>
      <c r="O2828" t="s">
        <v>8274</v>
      </c>
      <c r="P2828" s="12">
        <f>ROUND(Table1[[#This Row],[pledged]]/Table1[[#This Row],[goal]],2)</f>
        <v>1.08</v>
      </c>
      <c r="Q2828" s="14">
        <f>IFERROR(Table1[[#This Row],[pledged]]/Table1[[#This Row],[backers_count]],0)</f>
        <v>113.42105263157895</v>
      </c>
      <c r="R2828" s="19">
        <f>(((J2828/60)/60)/24)+DATE(1970,1,1)</f>
        <v>42171.034861111111</v>
      </c>
      <c r="S2828" s="19">
        <f>(((I2828/60)/60)/24)+DATE(1970,1,1)</f>
        <v>42195.291666666672</v>
      </c>
    </row>
    <row r="2829" spans="1:19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1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8273</v>
      </c>
      <c r="O2829" t="s">
        <v>8274</v>
      </c>
      <c r="P2829" s="12">
        <f>ROUND(Table1[[#This Row],[pledged]]/Table1[[#This Row],[goal]],2)</f>
        <v>1.2</v>
      </c>
      <c r="Q2829" s="14">
        <f>IFERROR(Table1[[#This Row],[pledged]]/Table1[[#This Row],[backers_count]],0)</f>
        <v>104.56521739130434</v>
      </c>
      <c r="R2829" s="19">
        <f>(((J2829/60)/60)/24)+DATE(1970,1,1)</f>
        <v>42494.683634259258</v>
      </c>
      <c r="S2829" s="19">
        <f>(((I2829/60)/60)/24)+DATE(1970,1,1)</f>
        <v>42524.6875</v>
      </c>
    </row>
    <row r="2830" spans="1:19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1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8273</v>
      </c>
      <c r="O2830" t="s">
        <v>8274</v>
      </c>
      <c r="P2830" s="12">
        <f>ROUND(Table1[[#This Row],[pledged]]/Table1[[#This Row],[goal]],2)</f>
        <v>1</v>
      </c>
      <c r="Q2830" s="14">
        <f>IFERROR(Table1[[#This Row],[pledged]]/Table1[[#This Row],[backers_count]],0)</f>
        <v>98.30927835051547</v>
      </c>
      <c r="R2830" s="19">
        <f>(((J2830/60)/60)/24)+DATE(1970,1,1)</f>
        <v>42254.264687499999</v>
      </c>
      <c r="S2830" s="19">
        <f>(((I2830/60)/60)/24)+DATE(1970,1,1)</f>
        <v>42279.958333333328</v>
      </c>
    </row>
    <row r="2831" spans="1:19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1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8273</v>
      </c>
      <c r="O2831" t="s">
        <v>8274</v>
      </c>
      <c r="P2831" s="12">
        <f>ROUND(Table1[[#This Row],[pledged]]/Table1[[#This Row],[goal]],2)</f>
        <v>1.07</v>
      </c>
      <c r="Q2831" s="14">
        <f>IFERROR(Table1[[#This Row],[pledged]]/Table1[[#This Row],[backers_count]],0)</f>
        <v>35.039473684210527</v>
      </c>
      <c r="R2831" s="19">
        <f>(((J2831/60)/60)/24)+DATE(1970,1,1)</f>
        <v>42495.434236111112</v>
      </c>
      <c r="S2831" s="19">
        <f>(((I2831/60)/60)/24)+DATE(1970,1,1)</f>
        <v>42523.434236111112</v>
      </c>
    </row>
    <row r="2832" spans="1:19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1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8273</v>
      </c>
      <c r="O2832" t="s">
        <v>8274</v>
      </c>
      <c r="P2832" s="12">
        <f>ROUND(Table1[[#This Row],[pledged]]/Table1[[#This Row],[goal]],2)</f>
        <v>1</v>
      </c>
      <c r="Q2832" s="14">
        <f>IFERROR(Table1[[#This Row],[pledged]]/Table1[[#This Row],[backers_count]],0)</f>
        <v>272.72727272727275</v>
      </c>
      <c r="R2832" s="19">
        <f>(((J2832/60)/60)/24)+DATE(1970,1,1)</f>
        <v>41758.839675925927</v>
      </c>
      <c r="S2832" s="19">
        <f>(((I2832/60)/60)/24)+DATE(1970,1,1)</f>
        <v>41771.165972222225</v>
      </c>
    </row>
    <row r="2833" spans="1:19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1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8273</v>
      </c>
      <c r="O2833" t="s">
        <v>8274</v>
      </c>
      <c r="P2833" s="12">
        <f>ROUND(Table1[[#This Row],[pledged]]/Table1[[#This Row],[goal]],2)</f>
        <v>1.1100000000000001</v>
      </c>
      <c r="Q2833" s="14">
        <f>IFERROR(Table1[[#This Row],[pledged]]/Table1[[#This Row],[backers_count]],0)</f>
        <v>63.846153846153847</v>
      </c>
      <c r="R2833" s="19">
        <f>(((J2833/60)/60)/24)+DATE(1970,1,1)</f>
        <v>42171.824884259258</v>
      </c>
      <c r="S2833" s="19">
        <f>(((I2833/60)/60)/24)+DATE(1970,1,1)</f>
        <v>42201.824884259258</v>
      </c>
    </row>
    <row r="2834" spans="1:19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1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8273</v>
      </c>
      <c r="O2834" t="s">
        <v>8274</v>
      </c>
      <c r="P2834" s="12">
        <f>ROUND(Table1[[#This Row],[pledged]]/Table1[[#This Row],[goal]],2)</f>
        <v>1.1499999999999999</v>
      </c>
      <c r="Q2834" s="14">
        <f>IFERROR(Table1[[#This Row],[pledged]]/Table1[[#This Row],[backers_count]],0)</f>
        <v>30.189368421052631</v>
      </c>
      <c r="R2834" s="19">
        <f>(((J2834/60)/60)/24)+DATE(1970,1,1)</f>
        <v>41938.709421296298</v>
      </c>
      <c r="S2834" s="19">
        <f>(((I2834/60)/60)/24)+DATE(1970,1,1)</f>
        <v>41966.916666666672</v>
      </c>
    </row>
    <row r="2835" spans="1:19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1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8273</v>
      </c>
      <c r="O2835" t="s">
        <v>8274</v>
      </c>
      <c r="P2835" s="12">
        <f>ROUND(Table1[[#This Row],[pledged]]/Table1[[#This Row],[goal]],2)</f>
        <v>1.08</v>
      </c>
      <c r="Q2835" s="14">
        <f>IFERROR(Table1[[#This Row],[pledged]]/Table1[[#This Row],[backers_count]],0)</f>
        <v>83.51428571428572</v>
      </c>
      <c r="R2835" s="19">
        <f>(((J2835/60)/60)/24)+DATE(1970,1,1)</f>
        <v>42268.127696759257</v>
      </c>
      <c r="S2835" s="19">
        <f>(((I2835/60)/60)/24)+DATE(1970,1,1)</f>
        <v>42288.083333333328</v>
      </c>
    </row>
    <row r="2836" spans="1:19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1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8273</v>
      </c>
      <c r="O2836" t="s">
        <v>8274</v>
      </c>
      <c r="P2836" s="12">
        <f>ROUND(Table1[[#This Row],[pledged]]/Table1[[#This Row],[goal]],2)</f>
        <v>1.7</v>
      </c>
      <c r="Q2836" s="14">
        <f>IFERROR(Table1[[#This Row],[pledged]]/Table1[[#This Row],[backers_count]],0)</f>
        <v>64.761904761904759</v>
      </c>
      <c r="R2836" s="19">
        <f>(((J2836/60)/60)/24)+DATE(1970,1,1)</f>
        <v>42019.959837962961</v>
      </c>
      <c r="S2836" s="19">
        <f>(((I2836/60)/60)/24)+DATE(1970,1,1)</f>
        <v>42034.959837962961</v>
      </c>
    </row>
    <row r="2837" spans="1:19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1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8273</v>
      </c>
      <c r="O2837" t="s">
        <v>8274</v>
      </c>
      <c r="P2837" s="12">
        <f>ROUND(Table1[[#This Row],[pledged]]/Table1[[#This Row],[goal]],2)</f>
        <v>1.87</v>
      </c>
      <c r="Q2837" s="14">
        <f>IFERROR(Table1[[#This Row],[pledged]]/Table1[[#This Row],[backers_count]],0)</f>
        <v>20.118172043010752</v>
      </c>
      <c r="R2837" s="19">
        <f>(((J2837/60)/60)/24)+DATE(1970,1,1)</f>
        <v>42313.703900462962</v>
      </c>
      <c r="S2837" s="19">
        <f>(((I2837/60)/60)/24)+DATE(1970,1,1)</f>
        <v>42343</v>
      </c>
    </row>
    <row r="2838" spans="1:19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1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8273</v>
      </c>
      <c r="O2838" t="s">
        <v>8274</v>
      </c>
      <c r="P2838" s="12">
        <f>ROUND(Table1[[#This Row],[pledged]]/Table1[[#This Row],[goal]],2)</f>
        <v>1.08</v>
      </c>
      <c r="Q2838" s="14">
        <f>IFERROR(Table1[[#This Row],[pledged]]/Table1[[#This Row],[backers_count]],0)</f>
        <v>44.090909090909093</v>
      </c>
      <c r="R2838" s="19">
        <f>(((J2838/60)/60)/24)+DATE(1970,1,1)</f>
        <v>42746.261782407411</v>
      </c>
      <c r="S2838" s="19">
        <f>(((I2838/60)/60)/24)+DATE(1970,1,1)</f>
        <v>42784.207638888889</v>
      </c>
    </row>
    <row r="2839" spans="1:19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1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8273</v>
      </c>
      <c r="O2839" t="s">
        <v>8274</v>
      </c>
      <c r="P2839" s="12">
        <f>ROUND(Table1[[#This Row],[pledged]]/Table1[[#This Row],[goal]],2)</f>
        <v>1</v>
      </c>
      <c r="Q2839" s="14">
        <f>IFERROR(Table1[[#This Row],[pledged]]/Table1[[#This Row],[backers_count]],0)</f>
        <v>40.476190476190474</v>
      </c>
      <c r="R2839" s="19">
        <f>(((J2839/60)/60)/24)+DATE(1970,1,1)</f>
        <v>42307.908379629633</v>
      </c>
      <c r="S2839" s="19">
        <f>(((I2839/60)/60)/24)+DATE(1970,1,1)</f>
        <v>42347.950046296297</v>
      </c>
    </row>
    <row r="2840" spans="1:19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1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8273</v>
      </c>
      <c r="O2840" t="s">
        <v>8274</v>
      </c>
      <c r="P2840" s="12">
        <f>ROUND(Table1[[#This Row],[pledged]]/Table1[[#This Row],[goal]],2)</f>
        <v>1.2</v>
      </c>
      <c r="Q2840" s="14">
        <f>IFERROR(Table1[[#This Row],[pledged]]/Table1[[#This Row],[backers_count]],0)</f>
        <v>44.537037037037038</v>
      </c>
      <c r="R2840" s="19">
        <f>(((J2840/60)/60)/24)+DATE(1970,1,1)</f>
        <v>41842.607592592591</v>
      </c>
      <c r="S2840" s="19">
        <f>(((I2840/60)/60)/24)+DATE(1970,1,1)</f>
        <v>41864.916666666664</v>
      </c>
    </row>
    <row r="2841" spans="1:19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1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8273</v>
      </c>
      <c r="O2841" t="s">
        <v>8274</v>
      </c>
      <c r="P2841" s="12">
        <f>ROUND(Table1[[#This Row],[pledged]]/Table1[[#This Row],[goal]],2)</f>
        <v>1.1100000000000001</v>
      </c>
      <c r="Q2841" s="14">
        <f>IFERROR(Table1[[#This Row],[pledged]]/Table1[[#This Row],[backers_count]],0)</f>
        <v>125.80645161290323</v>
      </c>
      <c r="R2841" s="19">
        <f>(((J2841/60)/60)/24)+DATE(1970,1,1)</f>
        <v>41853.240208333329</v>
      </c>
      <c r="S2841" s="19">
        <f>(((I2841/60)/60)/24)+DATE(1970,1,1)</f>
        <v>41876.207638888889</v>
      </c>
    </row>
    <row r="2842" spans="1:19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1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8273</v>
      </c>
      <c r="O2842" t="s">
        <v>8274</v>
      </c>
      <c r="P2842" s="12">
        <f>ROUND(Table1[[#This Row],[pledged]]/Table1[[#This Row],[goal]],2)</f>
        <v>1.04</v>
      </c>
      <c r="Q2842" s="14">
        <f>IFERROR(Table1[[#This Row],[pledged]]/Table1[[#This Row],[backers_count]],0)</f>
        <v>19.696969696969695</v>
      </c>
      <c r="R2842" s="19">
        <f>(((J2842/60)/60)/24)+DATE(1970,1,1)</f>
        <v>42060.035636574074</v>
      </c>
      <c r="S2842" s="19">
        <f>(((I2842/60)/60)/24)+DATE(1970,1,1)</f>
        <v>42081.708333333328</v>
      </c>
    </row>
    <row r="2843" spans="1:19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1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8273</v>
      </c>
      <c r="O2843" t="s">
        <v>8274</v>
      </c>
      <c r="P2843" s="12">
        <f>ROUND(Table1[[#This Row],[pledged]]/Table1[[#This Row],[goal]],2)</f>
        <v>0.01</v>
      </c>
      <c r="Q2843" s="14">
        <f>IFERROR(Table1[[#This Row],[pledged]]/Table1[[#This Row],[backers_count]],0)</f>
        <v>10</v>
      </c>
      <c r="R2843" s="19">
        <f>(((J2843/60)/60)/24)+DATE(1970,1,1)</f>
        <v>42291.739548611105</v>
      </c>
      <c r="S2843" s="19">
        <f>(((I2843/60)/60)/24)+DATE(1970,1,1)</f>
        <v>42351.781215277777</v>
      </c>
    </row>
    <row r="2844" spans="1:19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1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8273</v>
      </c>
      <c r="O2844" t="s">
        <v>8274</v>
      </c>
      <c r="P2844" s="12">
        <f>ROUND(Table1[[#This Row],[pledged]]/Table1[[#This Row],[goal]],2)</f>
        <v>0</v>
      </c>
      <c r="Q2844" s="14">
        <f>IFERROR(Table1[[#This Row],[pledged]]/Table1[[#This Row],[backers_count]],0)</f>
        <v>0</v>
      </c>
      <c r="R2844" s="19">
        <f>(((J2844/60)/60)/24)+DATE(1970,1,1)</f>
        <v>41784.952488425923</v>
      </c>
      <c r="S2844" s="19">
        <f>(((I2844/60)/60)/24)+DATE(1970,1,1)</f>
        <v>41811.458333333336</v>
      </c>
    </row>
    <row r="2845" spans="1:19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1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8273</v>
      </c>
      <c r="O2845" t="s">
        <v>8274</v>
      </c>
      <c r="P2845" s="12">
        <f>ROUND(Table1[[#This Row],[pledged]]/Table1[[#This Row],[goal]],2)</f>
        <v>0</v>
      </c>
      <c r="Q2845" s="14">
        <f>IFERROR(Table1[[#This Row],[pledged]]/Table1[[#This Row],[backers_count]],0)</f>
        <v>0</v>
      </c>
      <c r="R2845" s="19">
        <f>(((J2845/60)/60)/24)+DATE(1970,1,1)</f>
        <v>42492.737847222219</v>
      </c>
      <c r="S2845" s="19">
        <f>(((I2845/60)/60)/24)+DATE(1970,1,1)</f>
        <v>42534.166666666672</v>
      </c>
    </row>
    <row r="2846" spans="1:19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1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8273</v>
      </c>
      <c r="O2846" t="s">
        <v>8274</v>
      </c>
      <c r="P2846" s="12">
        <f>ROUND(Table1[[#This Row],[pledged]]/Table1[[#This Row],[goal]],2)</f>
        <v>0.05</v>
      </c>
      <c r="Q2846" s="14">
        <f>IFERROR(Table1[[#This Row],[pledged]]/Table1[[#This Row],[backers_count]],0)</f>
        <v>30</v>
      </c>
      <c r="R2846" s="19">
        <f>(((J2846/60)/60)/24)+DATE(1970,1,1)</f>
        <v>42709.546064814815</v>
      </c>
      <c r="S2846" s="19">
        <f>(((I2846/60)/60)/24)+DATE(1970,1,1)</f>
        <v>42739.546064814815</v>
      </c>
    </row>
    <row r="2847" spans="1:19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1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8273</v>
      </c>
      <c r="O2847" t="s">
        <v>8274</v>
      </c>
      <c r="P2847" s="12">
        <f>ROUND(Table1[[#This Row],[pledged]]/Table1[[#This Row],[goal]],2)</f>
        <v>0.32</v>
      </c>
      <c r="Q2847" s="14">
        <f>IFERROR(Table1[[#This Row],[pledged]]/Table1[[#This Row],[backers_count]],0)</f>
        <v>60.666666666666664</v>
      </c>
      <c r="R2847" s="19">
        <f>(((J2847/60)/60)/24)+DATE(1970,1,1)</f>
        <v>42103.016585648147</v>
      </c>
      <c r="S2847" s="19">
        <f>(((I2847/60)/60)/24)+DATE(1970,1,1)</f>
        <v>42163.016585648147</v>
      </c>
    </row>
    <row r="2848" spans="1:19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1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8273</v>
      </c>
      <c r="O2848" t="s">
        <v>8274</v>
      </c>
      <c r="P2848" s="12">
        <f>ROUND(Table1[[#This Row],[pledged]]/Table1[[#This Row],[goal]],2)</f>
        <v>0</v>
      </c>
      <c r="Q2848" s="14">
        <f>IFERROR(Table1[[#This Row],[pledged]]/Table1[[#This Row],[backers_count]],0)</f>
        <v>0</v>
      </c>
      <c r="R2848" s="19">
        <f>(((J2848/60)/60)/24)+DATE(1970,1,1)</f>
        <v>42108.692060185189</v>
      </c>
      <c r="S2848" s="19">
        <f>(((I2848/60)/60)/24)+DATE(1970,1,1)</f>
        <v>42153.692060185189</v>
      </c>
    </row>
    <row r="2849" spans="1:19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1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8273</v>
      </c>
      <c r="O2849" t="s">
        <v>8274</v>
      </c>
      <c r="P2849" s="12">
        <f>ROUND(Table1[[#This Row],[pledged]]/Table1[[#This Row],[goal]],2)</f>
        <v>0</v>
      </c>
      <c r="Q2849" s="14">
        <f>IFERROR(Table1[[#This Row],[pledged]]/Table1[[#This Row],[backers_count]],0)</f>
        <v>0</v>
      </c>
      <c r="R2849" s="19">
        <f>(((J2849/60)/60)/24)+DATE(1970,1,1)</f>
        <v>42453.806307870371</v>
      </c>
      <c r="S2849" s="19">
        <f>(((I2849/60)/60)/24)+DATE(1970,1,1)</f>
        <v>42513.806307870371</v>
      </c>
    </row>
    <row r="2850" spans="1:19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1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8273</v>
      </c>
      <c r="O2850" t="s">
        <v>8274</v>
      </c>
      <c r="P2850" s="12">
        <f>ROUND(Table1[[#This Row],[pledged]]/Table1[[#This Row],[goal]],2)</f>
        <v>0</v>
      </c>
      <c r="Q2850" s="14">
        <f>IFERROR(Table1[[#This Row],[pledged]]/Table1[[#This Row],[backers_count]],0)</f>
        <v>23.333333333333332</v>
      </c>
      <c r="R2850" s="19">
        <f>(((J2850/60)/60)/24)+DATE(1970,1,1)</f>
        <v>42123.648831018523</v>
      </c>
      <c r="S2850" s="19">
        <f>(((I2850/60)/60)/24)+DATE(1970,1,1)</f>
        <v>42153.648831018523</v>
      </c>
    </row>
    <row r="2851" spans="1:19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1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8273</v>
      </c>
      <c r="O2851" t="s">
        <v>8274</v>
      </c>
      <c r="P2851" s="12">
        <f>ROUND(Table1[[#This Row],[pledged]]/Table1[[#This Row],[goal]],2)</f>
        <v>0.01</v>
      </c>
      <c r="Q2851" s="14">
        <f>IFERROR(Table1[[#This Row],[pledged]]/Table1[[#This Row],[backers_count]],0)</f>
        <v>5</v>
      </c>
      <c r="R2851" s="19">
        <f>(((J2851/60)/60)/24)+DATE(1970,1,1)</f>
        <v>42453.428240740745</v>
      </c>
      <c r="S2851" s="19">
        <f>(((I2851/60)/60)/24)+DATE(1970,1,1)</f>
        <v>42483.428240740745</v>
      </c>
    </row>
    <row r="2852" spans="1:19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1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8273</v>
      </c>
      <c r="O2852" t="s">
        <v>8274</v>
      </c>
      <c r="P2852" s="12">
        <f>ROUND(Table1[[#This Row],[pledged]]/Table1[[#This Row],[goal]],2)</f>
        <v>0.04</v>
      </c>
      <c r="Q2852" s="14">
        <f>IFERROR(Table1[[#This Row],[pledged]]/Table1[[#This Row],[backers_count]],0)</f>
        <v>23.923076923076923</v>
      </c>
      <c r="R2852" s="19">
        <f>(((J2852/60)/60)/24)+DATE(1970,1,1)</f>
        <v>41858.007071759261</v>
      </c>
      <c r="S2852" s="19">
        <f>(((I2852/60)/60)/24)+DATE(1970,1,1)</f>
        <v>41888.007071759261</v>
      </c>
    </row>
    <row r="2853" spans="1:19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1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8273</v>
      </c>
      <c r="O2853" t="s">
        <v>8274</v>
      </c>
      <c r="P2853" s="12">
        <f>ROUND(Table1[[#This Row],[pledged]]/Table1[[#This Row],[goal]],2)</f>
        <v>0</v>
      </c>
      <c r="Q2853" s="14">
        <f>IFERROR(Table1[[#This Row],[pledged]]/Table1[[#This Row],[backers_count]],0)</f>
        <v>0</v>
      </c>
      <c r="R2853" s="19">
        <f>(((J2853/60)/60)/24)+DATE(1970,1,1)</f>
        <v>42390.002650462964</v>
      </c>
      <c r="S2853" s="19">
        <f>(((I2853/60)/60)/24)+DATE(1970,1,1)</f>
        <v>42398.970138888893</v>
      </c>
    </row>
    <row r="2854" spans="1:19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1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8273</v>
      </c>
      <c r="O2854" t="s">
        <v>8274</v>
      </c>
      <c r="P2854" s="12">
        <f>ROUND(Table1[[#This Row],[pledged]]/Table1[[#This Row],[goal]],2)</f>
        <v>0.02</v>
      </c>
      <c r="Q2854" s="14">
        <f>IFERROR(Table1[[#This Row],[pledged]]/Table1[[#This Row],[backers_count]],0)</f>
        <v>15.833333333333334</v>
      </c>
      <c r="R2854" s="19">
        <f>(((J2854/60)/60)/24)+DATE(1970,1,1)</f>
        <v>41781.045173611114</v>
      </c>
      <c r="S2854" s="19">
        <f>(((I2854/60)/60)/24)+DATE(1970,1,1)</f>
        <v>41811.045173611114</v>
      </c>
    </row>
    <row r="2855" spans="1:19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1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8273</v>
      </c>
      <c r="O2855" t="s">
        <v>8274</v>
      </c>
      <c r="P2855" s="12">
        <f>ROUND(Table1[[#This Row],[pledged]]/Table1[[#This Row],[goal]],2)</f>
        <v>0</v>
      </c>
      <c r="Q2855" s="14">
        <f>IFERROR(Table1[[#This Row],[pledged]]/Table1[[#This Row],[backers_count]],0)</f>
        <v>0</v>
      </c>
      <c r="R2855" s="19">
        <f>(((J2855/60)/60)/24)+DATE(1970,1,1)</f>
        <v>41836.190937499996</v>
      </c>
      <c r="S2855" s="19">
        <f>(((I2855/60)/60)/24)+DATE(1970,1,1)</f>
        <v>41896.190937499996</v>
      </c>
    </row>
    <row r="2856" spans="1:19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1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8273</v>
      </c>
      <c r="O2856" t="s">
        <v>8274</v>
      </c>
      <c r="P2856" s="12">
        <f>ROUND(Table1[[#This Row],[pledged]]/Table1[[#This Row],[goal]],2)</f>
        <v>0.42</v>
      </c>
      <c r="Q2856" s="14">
        <f>IFERROR(Table1[[#This Row],[pledged]]/Table1[[#This Row],[backers_count]],0)</f>
        <v>29.785714285714285</v>
      </c>
      <c r="R2856" s="19">
        <f>(((J2856/60)/60)/24)+DATE(1970,1,1)</f>
        <v>42111.71665509259</v>
      </c>
      <c r="S2856" s="19">
        <f>(((I2856/60)/60)/24)+DATE(1970,1,1)</f>
        <v>42131.71665509259</v>
      </c>
    </row>
    <row r="2857" spans="1:19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1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8273</v>
      </c>
      <c r="O2857" t="s">
        <v>8274</v>
      </c>
      <c r="P2857" s="12">
        <f>ROUND(Table1[[#This Row],[pledged]]/Table1[[#This Row],[goal]],2)</f>
        <v>0.5</v>
      </c>
      <c r="Q2857" s="14">
        <f>IFERROR(Table1[[#This Row],[pledged]]/Table1[[#This Row],[backers_count]],0)</f>
        <v>60</v>
      </c>
      <c r="R2857" s="19">
        <f>(((J2857/60)/60)/24)+DATE(1970,1,1)</f>
        <v>42370.007766203707</v>
      </c>
      <c r="S2857" s="19">
        <f>(((I2857/60)/60)/24)+DATE(1970,1,1)</f>
        <v>42398.981944444444</v>
      </c>
    </row>
    <row r="2858" spans="1:19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1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8273</v>
      </c>
      <c r="O2858" t="s">
        <v>8274</v>
      </c>
      <c r="P2858" s="12">
        <f>ROUND(Table1[[#This Row],[pledged]]/Table1[[#This Row],[goal]],2)</f>
        <v>0.05</v>
      </c>
      <c r="Q2858" s="14">
        <f>IFERROR(Table1[[#This Row],[pledged]]/Table1[[#This Row],[backers_count]],0)</f>
        <v>24.333333333333332</v>
      </c>
      <c r="R2858" s="19">
        <f>(((J2858/60)/60)/24)+DATE(1970,1,1)</f>
        <v>42165.037581018521</v>
      </c>
      <c r="S2858" s="19">
        <f>(((I2858/60)/60)/24)+DATE(1970,1,1)</f>
        <v>42224.898611111115</v>
      </c>
    </row>
    <row r="2859" spans="1:19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1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8273</v>
      </c>
      <c r="O2859" t="s">
        <v>8274</v>
      </c>
      <c r="P2859" s="12">
        <f>ROUND(Table1[[#This Row],[pledged]]/Table1[[#This Row],[goal]],2)</f>
        <v>0.2</v>
      </c>
      <c r="Q2859" s="14">
        <f>IFERROR(Table1[[#This Row],[pledged]]/Table1[[#This Row],[backers_count]],0)</f>
        <v>500</v>
      </c>
      <c r="R2859" s="19">
        <f>(((J2859/60)/60)/24)+DATE(1970,1,1)</f>
        <v>42726.920081018514</v>
      </c>
      <c r="S2859" s="19">
        <f>(((I2859/60)/60)/24)+DATE(1970,1,1)</f>
        <v>42786.75</v>
      </c>
    </row>
    <row r="2860" spans="1:19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1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8273</v>
      </c>
      <c r="O2860" t="s">
        <v>8274</v>
      </c>
      <c r="P2860" s="12">
        <f>ROUND(Table1[[#This Row],[pledged]]/Table1[[#This Row],[goal]],2)</f>
        <v>0</v>
      </c>
      <c r="Q2860" s="14">
        <f>IFERROR(Table1[[#This Row],[pledged]]/Table1[[#This Row],[backers_count]],0)</f>
        <v>0</v>
      </c>
      <c r="R2860" s="19">
        <f>(((J2860/60)/60)/24)+DATE(1970,1,1)</f>
        <v>41954.545081018514</v>
      </c>
      <c r="S2860" s="19">
        <f>(((I2860/60)/60)/24)+DATE(1970,1,1)</f>
        <v>41978.477777777778</v>
      </c>
    </row>
    <row r="2861" spans="1:19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1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8273</v>
      </c>
      <c r="O2861" t="s">
        <v>8274</v>
      </c>
      <c r="P2861" s="12">
        <f>ROUND(Table1[[#This Row],[pledged]]/Table1[[#This Row],[goal]],2)</f>
        <v>0.02</v>
      </c>
      <c r="Q2861" s="14">
        <f>IFERROR(Table1[[#This Row],[pledged]]/Table1[[#This Row],[backers_count]],0)</f>
        <v>35</v>
      </c>
      <c r="R2861" s="19">
        <f>(((J2861/60)/60)/24)+DATE(1970,1,1)</f>
        <v>42233.362314814818</v>
      </c>
      <c r="S2861" s="19">
        <f>(((I2861/60)/60)/24)+DATE(1970,1,1)</f>
        <v>42293.362314814818</v>
      </c>
    </row>
    <row r="2862" spans="1:19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1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8273</v>
      </c>
      <c r="O2862" t="s">
        <v>8274</v>
      </c>
      <c r="P2862" s="12">
        <f>ROUND(Table1[[#This Row],[pledged]]/Table1[[#This Row],[goal]],2)</f>
        <v>7.0000000000000007E-2</v>
      </c>
      <c r="Q2862" s="14">
        <f>IFERROR(Table1[[#This Row],[pledged]]/Table1[[#This Row],[backers_count]],0)</f>
        <v>29.555555555555557</v>
      </c>
      <c r="R2862" s="19">
        <f>(((J2862/60)/60)/24)+DATE(1970,1,1)</f>
        <v>42480.800648148142</v>
      </c>
      <c r="S2862" s="19">
        <f>(((I2862/60)/60)/24)+DATE(1970,1,1)</f>
        <v>42540.800648148142</v>
      </c>
    </row>
    <row r="2863" spans="1:19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1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8273</v>
      </c>
      <c r="O2863" t="s">
        <v>8274</v>
      </c>
      <c r="P2863" s="12">
        <f>ROUND(Table1[[#This Row],[pledged]]/Table1[[#This Row],[goal]],2)</f>
        <v>0.32</v>
      </c>
      <c r="Q2863" s="14">
        <f>IFERROR(Table1[[#This Row],[pledged]]/Table1[[#This Row],[backers_count]],0)</f>
        <v>26.666666666666668</v>
      </c>
      <c r="R2863" s="19">
        <f>(((J2863/60)/60)/24)+DATE(1970,1,1)</f>
        <v>42257.590833333335</v>
      </c>
      <c r="S2863" s="19">
        <f>(((I2863/60)/60)/24)+DATE(1970,1,1)</f>
        <v>42271.590833333335</v>
      </c>
    </row>
    <row r="2864" spans="1:19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1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8273</v>
      </c>
      <c r="O2864" t="s">
        <v>8274</v>
      </c>
      <c r="P2864" s="12">
        <f>ROUND(Table1[[#This Row],[pledged]]/Table1[[#This Row],[goal]],2)</f>
        <v>0</v>
      </c>
      <c r="Q2864" s="14">
        <f>IFERROR(Table1[[#This Row],[pledged]]/Table1[[#This Row],[backers_count]],0)</f>
        <v>18.333333333333332</v>
      </c>
      <c r="R2864" s="19">
        <f>(((J2864/60)/60)/24)+DATE(1970,1,1)</f>
        <v>41784.789687500001</v>
      </c>
      <c r="S2864" s="19">
        <f>(((I2864/60)/60)/24)+DATE(1970,1,1)</f>
        <v>41814.789687500001</v>
      </c>
    </row>
    <row r="2865" spans="1:19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1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8273</v>
      </c>
      <c r="O2865" t="s">
        <v>8274</v>
      </c>
      <c r="P2865" s="12">
        <f>ROUND(Table1[[#This Row],[pledged]]/Table1[[#This Row],[goal]],2)</f>
        <v>0</v>
      </c>
      <c r="Q2865" s="14">
        <f>IFERROR(Table1[[#This Row],[pledged]]/Table1[[#This Row],[backers_count]],0)</f>
        <v>20</v>
      </c>
      <c r="R2865" s="19">
        <f>(((J2865/60)/60)/24)+DATE(1970,1,1)</f>
        <v>41831.675034722226</v>
      </c>
      <c r="S2865" s="19">
        <f>(((I2865/60)/60)/24)+DATE(1970,1,1)</f>
        <v>41891.675034722226</v>
      </c>
    </row>
    <row r="2866" spans="1:19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1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8273</v>
      </c>
      <c r="O2866" t="s">
        <v>8274</v>
      </c>
      <c r="P2866" s="12">
        <f>ROUND(Table1[[#This Row],[pledged]]/Table1[[#This Row],[goal]],2)</f>
        <v>0.02</v>
      </c>
      <c r="Q2866" s="14">
        <f>IFERROR(Table1[[#This Row],[pledged]]/Table1[[#This Row],[backers_count]],0)</f>
        <v>13.333333333333334</v>
      </c>
      <c r="R2866" s="19">
        <f>(((J2866/60)/60)/24)+DATE(1970,1,1)</f>
        <v>42172.613506944443</v>
      </c>
      <c r="S2866" s="19">
        <f>(((I2866/60)/60)/24)+DATE(1970,1,1)</f>
        <v>42202.554166666669</v>
      </c>
    </row>
    <row r="2867" spans="1:19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1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8273</v>
      </c>
      <c r="O2867" t="s">
        <v>8274</v>
      </c>
      <c r="P2867" s="12">
        <f>ROUND(Table1[[#This Row],[pledged]]/Table1[[#This Row],[goal]],2)</f>
        <v>0</v>
      </c>
      <c r="Q2867" s="14">
        <f>IFERROR(Table1[[#This Row],[pledged]]/Table1[[#This Row],[backers_count]],0)</f>
        <v>0</v>
      </c>
      <c r="R2867" s="19">
        <f>(((J2867/60)/60)/24)+DATE(1970,1,1)</f>
        <v>41950.114108796297</v>
      </c>
      <c r="S2867" s="19">
        <f>(((I2867/60)/60)/24)+DATE(1970,1,1)</f>
        <v>42010.114108796297</v>
      </c>
    </row>
    <row r="2868" spans="1:19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1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8273</v>
      </c>
      <c r="O2868" t="s">
        <v>8274</v>
      </c>
      <c r="P2868" s="12">
        <f>ROUND(Table1[[#This Row],[pledged]]/Table1[[#This Row],[goal]],2)</f>
        <v>0.01</v>
      </c>
      <c r="Q2868" s="14">
        <f>IFERROR(Table1[[#This Row],[pledged]]/Table1[[#This Row],[backers_count]],0)</f>
        <v>22.5</v>
      </c>
      <c r="R2868" s="19">
        <f>(((J2868/60)/60)/24)+DATE(1970,1,1)</f>
        <v>42627.955104166671</v>
      </c>
      <c r="S2868" s="19">
        <f>(((I2868/60)/60)/24)+DATE(1970,1,1)</f>
        <v>42657.916666666672</v>
      </c>
    </row>
    <row r="2869" spans="1:19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1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8273</v>
      </c>
      <c r="O2869" t="s">
        <v>8274</v>
      </c>
      <c r="P2869" s="12">
        <f>ROUND(Table1[[#This Row],[pledged]]/Table1[[#This Row],[goal]],2)</f>
        <v>0.2</v>
      </c>
      <c r="Q2869" s="14">
        <f>IFERROR(Table1[[#This Row],[pledged]]/Table1[[#This Row],[backers_count]],0)</f>
        <v>50.4</v>
      </c>
      <c r="R2869" s="19">
        <f>(((J2869/60)/60)/24)+DATE(1970,1,1)</f>
        <v>42531.195277777777</v>
      </c>
      <c r="S2869" s="19">
        <f>(((I2869/60)/60)/24)+DATE(1970,1,1)</f>
        <v>42555.166666666672</v>
      </c>
    </row>
    <row r="2870" spans="1:19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1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8273</v>
      </c>
      <c r="O2870" t="s">
        <v>8274</v>
      </c>
      <c r="P2870" s="12">
        <f>ROUND(Table1[[#This Row],[pledged]]/Table1[[#This Row],[goal]],2)</f>
        <v>0.42</v>
      </c>
      <c r="Q2870" s="14">
        <f>IFERROR(Table1[[#This Row],[pledged]]/Table1[[#This Row],[backers_count]],0)</f>
        <v>105.02933333333334</v>
      </c>
      <c r="R2870" s="19">
        <f>(((J2870/60)/60)/24)+DATE(1970,1,1)</f>
        <v>42618.827013888891</v>
      </c>
      <c r="S2870" s="19">
        <f>(((I2870/60)/60)/24)+DATE(1970,1,1)</f>
        <v>42648.827013888891</v>
      </c>
    </row>
    <row r="2871" spans="1:19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1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8273</v>
      </c>
      <c r="O2871" t="s">
        <v>8274</v>
      </c>
      <c r="P2871" s="12">
        <f>ROUND(Table1[[#This Row],[pledged]]/Table1[[#This Row],[goal]],2)</f>
        <v>0.01</v>
      </c>
      <c r="Q2871" s="14">
        <f>IFERROR(Table1[[#This Row],[pledged]]/Table1[[#This Row],[backers_count]],0)</f>
        <v>35.4</v>
      </c>
      <c r="R2871" s="19">
        <f>(((J2871/60)/60)/24)+DATE(1970,1,1)</f>
        <v>42540.593530092592</v>
      </c>
      <c r="S2871" s="19">
        <f>(((I2871/60)/60)/24)+DATE(1970,1,1)</f>
        <v>42570.593530092592</v>
      </c>
    </row>
    <row r="2872" spans="1:19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1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8273</v>
      </c>
      <c r="O2872" t="s">
        <v>8274</v>
      </c>
      <c r="P2872" s="12">
        <f>ROUND(Table1[[#This Row],[pledged]]/Table1[[#This Row],[goal]],2)</f>
        <v>0.15</v>
      </c>
      <c r="Q2872" s="14">
        <f>IFERROR(Table1[[#This Row],[pledged]]/Table1[[#This Row],[backers_count]],0)</f>
        <v>83.333333333333329</v>
      </c>
      <c r="R2872" s="19">
        <f>(((J2872/60)/60)/24)+DATE(1970,1,1)</f>
        <v>41746.189409722225</v>
      </c>
      <c r="S2872" s="19">
        <f>(((I2872/60)/60)/24)+DATE(1970,1,1)</f>
        <v>41776.189409722225</v>
      </c>
    </row>
    <row r="2873" spans="1:19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1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8273</v>
      </c>
      <c r="O2873" t="s">
        <v>8274</v>
      </c>
      <c r="P2873" s="12">
        <f>ROUND(Table1[[#This Row],[pledged]]/Table1[[#This Row],[goal]],2)</f>
        <v>0.05</v>
      </c>
      <c r="Q2873" s="14">
        <f>IFERROR(Table1[[#This Row],[pledged]]/Table1[[#This Row],[backers_count]],0)</f>
        <v>35.92307692307692</v>
      </c>
      <c r="R2873" s="19">
        <f>(((J2873/60)/60)/24)+DATE(1970,1,1)</f>
        <v>41974.738576388889</v>
      </c>
      <c r="S2873" s="19">
        <f>(((I2873/60)/60)/24)+DATE(1970,1,1)</f>
        <v>41994.738576388889</v>
      </c>
    </row>
    <row r="2874" spans="1:19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1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8273</v>
      </c>
      <c r="O2874" t="s">
        <v>8274</v>
      </c>
      <c r="P2874" s="12">
        <f>ROUND(Table1[[#This Row],[pledged]]/Table1[[#This Row],[goal]],2)</f>
        <v>0</v>
      </c>
      <c r="Q2874" s="14">
        <f>IFERROR(Table1[[#This Row],[pledged]]/Table1[[#This Row],[backers_count]],0)</f>
        <v>0</v>
      </c>
      <c r="R2874" s="19">
        <f>(((J2874/60)/60)/24)+DATE(1970,1,1)</f>
        <v>42115.11618055556</v>
      </c>
      <c r="S2874" s="19">
        <f>(((I2874/60)/60)/24)+DATE(1970,1,1)</f>
        <v>42175.11618055556</v>
      </c>
    </row>
    <row r="2875" spans="1:19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1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8273</v>
      </c>
      <c r="O2875" t="s">
        <v>8274</v>
      </c>
      <c r="P2875" s="12">
        <f>ROUND(Table1[[#This Row],[pledged]]/Table1[[#This Row],[goal]],2)</f>
        <v>0.38</v>
      </c>
      <c r="Q2875" s="14">
        <f>IFERROR(Table1[[#This Row],[pledged]]/Table1[[#This Row],[backers_count]],0)</f>
        <v>119.125</v>
      </c>
      <c r="R2875" s="19">
        <f>(((J2875/60)/60)/24)+DATE(1970,1,1)</f>
        <v>42002.817488425921</v>
      </c>
      <c r="S2875" s="19">
        <f>(((I2875/60)/60)/24)+DATE(1970,1,1)</f>
        <v>42032.817488425921</v>
      </c>
    </row>
    <row r="2876" spans="1:19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1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8273</v>
      </c>
      <c r="O2876" t="s">
        <v>8274</v>
      </c>
      <c r="P2876" s="12">
        <f>ROUND(Table1[[#This Row],[pledged]]/Table1[[#This Row],[goal]],2)</f>
        <v>0.05</v>
      </c>
      <c r="Q2876" s="14">
        <f>IFERROR(Table1[[#This Row],[pledged]]/Table1[[#This Row],[backers_count]],0)</f>
        <v>90.333333333333329</v>
      </c>
      <c r="R2876" s="19">
        <f>(((J2876/60)/60)/24)+DATE(1970,1,1)</f>
        <v>42722.84474537037</v>
      </c>
      <c r="S2876" s="19">
        <f>(((I2876/60)/60)/24)+DATE(1970,1,1)</f>
        <v>42752.84474537037</v>
      </c>
    </row>
    <row r="2877" spans="1:19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1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8273</v>
      </c>
      <c r="O2877" t="s">
        <v>8274</v>
      </c>
      <c r="P2877" s="12">
        <f>ROUND(Table1[[#This Row],[pledged]]/Table1[[#This Row],[goal]],2)</f>
        <v>0</v>
      </c>
      <c r="Q2877" s="14">
        <f>IFERROR(Table1[[#This Row],[pledged]]/Table1[[#This Row],[backers_count]],0)</f>
        <v>2.3333333333333335</v>
      </c>
      <c r="R2877" s="19">
        <f>(((J2877/60)/60)/24)+DATE(1970,1,1)</f>
        <v>42465.128391203703</v>
      </c>
      <c r="S2877" s="19">
        <f>(((I2877/60)/60)/24)+DATE(1970,1,1)</f>
        <v>42495.128391203703</v>
      </c>
    </row>
    <row r="2878" spans="1:19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1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8273</v>
      </c>
      <c r="O2878" t="s">
        <v>8274</v>
      </c>
      <c r="P2878" s="12">
        <f>ROUND(Table1[[#This Row],[pledged]]/Table1[[#This Row],[goal]],2)</f>
        <v>0</v>
      </c>
      <c r="Q2878" s="14">
        <f>IFERROR(Table1[[#This Row],[pledged]]/Table1[[#This Row],[backers_count]],0)</f>
        <v>0</v>
      </c>
      <c r="R2878" s="19">
        <f>(((J2878/60)/60)/24)+DATE(1970,1,1)</f>
        <v>42171.743969907402</v>
      </c>
      <c r="S2878" s="19">
        <f>(((I2878/60)/60)/24)+DATE(1970,1,1)</f>
        <v>42201.743969907402</v>
      </c>
    </row>
    <row r="2879" spans="1:19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1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8273</v>
      </c>
      <c r="O2879" t="s">
        <v>8274</v>
      </c>
      <c r="P2879" s="12">
        <f>ROUND(Table1[[#This Row],[pledged]]/Table1[[#This Row],[goal]],2)</f>
        <v>0.11</v>
      </c>
      <c r="Q2879" s="14">
        <f>IFERROR(Table1[[#This Row],[pledged]]/Table1[[#This Row],[backers_count]],0)</f>
        <v>108.33333333333333</v>
      </c>
      <c r="R2879" s="19">
        <f>(((J2879/60)/60)/24)+DATE(1970,1,1)</f>
        <v>42672.955138888887</v>
      </c>
      <c r="S2879" s="19">
        <f>(((I2879/60)/60)/24)+DATE(1970,1,1)</f>
        <v>42704.708333333328</v>
      </c>
    </row>
    <row r="2880" spans="1:19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1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8273</v>
      </c>
      <c r="O2880" t="s">
        <v>8274</v>
      </c>
      <c r="P2880" s="12">
        <f>ROUND(Table1[[#This Row],[pledged]]/Table1[[#This Row],[goal]],2)</f>
        <v>0.02</v>
      </c>
      <c r="Q2880" s="14">
        <f>IFERROR(Table1[[#This Row],[pledged]]/Table1[[#This Row],[backers_count]],0)</f>
        <v>15.75</v>
      </c>
      <c r="R2880" s="19">
        <f>(((J2880/60)/60)/24)+DATE(1970,1,1)</f>
        <v>42128.615682870368</v>
      </c>
      <c r="S2880" s="19">
        <f>(((I2880/60)/60)/24)+DATE(1970,1,1)</f>
        <v>42188.615682870368</v>
      </c>
    </row>
    <row r="2881" spans="1:19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1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8273</v>
      </c>
      <c r="O2881" t="s">
        <v>8274</v>
      </c>
      <c r="P2881" s="12">
        <f>ROUND(Table1[[#This Row],[pledged]]/Table1[[#This Row],[goal]],2)</f>
        <v>0</v>
      </c>
      <c r="Q2881" s="14">
        <f>IFERROR(Table1[[#This Row],[pledged]]/Table1[[#This Row],[backers_count]],0)</f>
        <v>29</v>
      </c>
      <c r="R2881" s="19">
        <f>(((J2881/60)/60)/24)+DATE(1970,1,1)</f>
        <v>42359.725243055553</v>
      </c>
      <c r="S2881" s="19">
        <f>(((I2881/60)/60)/24)+DATE(1970,1,1)</f>
        <v>42389.725243055553</v>
      </c>
    </row>
    <row r="2882" spans="1:19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1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8273</v>
      </c>
      <c r="O2882" t="s">
        <v>8274</v>
      </c>
      <c r="P2882" s="12">
        <f>ROUND(Table1[[#This Row],[pledged]]/Table1[[#This Row],[goal]],2)</f>
        <v>0.23</v>
      </c>
      <c r="Q2882" s="14">
        <f>IFERROR(Table1[[#This Row],[pledged]]/Table1[[#This Row],[backers_count]],0)</f>
        <v>96.551724137931032</v>
      </c>
      <c r="R2882" s="19">
        <f>(((J2882/60)/60)/24)+DATE(1970,1,1)</f>
        <v>42192.905694444446</v>
      </c>
      <c r="S2882" s="19">
        <f>(((I2882/60)/60)/24)+DATE(1970,1,1)</f>
        <v>42236.711805555555</v>
      </c>
    </row>
    <row r="2883" spans="1:19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1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8273</v>
      </c>
      <c r="O2883" t="s">
        <v>8274</v>
      </c>
      <c r="P2883" s="12">
        <f>ROUND(Table1[[#This Row],[pledged]]/Table1[[#This Row],[goal]],2)</f>
        <v>0</v>
      </c>
      <c r="Q2883" s="14">
        <f>IFERROR(Table1[[#This Row],[pledged]]/Table1[[#This Row],[backers_count]],0)</f>
        <v>0</v>
      </c>
      <c r="R2883" s="19">
        <f>(((J2883/60)/60)/24)+DATE(1970,1,1)</f>
        <v>41916.597638888888</v>
      </c>
      <c r="S2883" s="19">
        <f>(((I2883/60)/60)/24)+DATE(1970,1,1)</f>
        <v>41976.639305555553</v>
      </c>
    </row>
    <row r="2884" spans="1:19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1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8273</v>
      </c>
      <c r="O2884" t="s">
        <v>8274</v>
      </c>
      <c r="P2884" s="12">
        <f>ROUND(Table1[[#This Row],[pledged]]/Table1[[#This Row],[goal]],2)</f>
        <v>0.34</v>
      </c>
      <c r="Q2884" s="14">
        <f>IFERROR(Table1[[#This Row],[pledged]]/Table1[[#This Row],[backers_count]],0)</f>
        <v>63</v>
      </c>
      <c r="R2884" s="19">
        <f>(((J2884/60)/60)/24)+DATE(1970,1,1)</f>
        <v>42461.596273148149</v>
      </c>
      <c r="S2884" s="19">
        <f>(((I2884/60)/60)/24)+DATE(1970,1,1)</f>
        <v>42491.596273148149</v>
      </c>
    </row>
    <row r="2885" spans="1:19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1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8273</v>
      </c>
      <c r="O2885" t="s">
        <v>8274</v>
      </c>
      <c r="P2885" s="12">
        <f>ROUND(Table1[[#This Row],[pledged]]/Table1[[#This Row],[goal]],2)</f>
        <v>0.19</v>
      </c>
      <c r="Q2885" s="14">
        <f>IFERROR(Table1[[#This Row],[pledged]]/Table1[[#This Row],[backers_count]],0)</f>
        <v>381.6</v>
      </c>
      <c r="R2885" s="19">
        <f>(((J2885/60)/60)/24)+DATE(1970,1,1)</f>
        <v>42370.90320601852</v>
      </c>
      <c r="S2885" s="19">
        <f>(((I2885/60)/60)/24)+DATE(1970,1,1)</f>
        <v>42406.207638888889</v>
      </c>
    </row>
    <row r="2886" spans="1:19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1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8273</v>
      </c>
      <c r="O2886" t="s">
        <v>8274</v>
      </c>
      <c r="P2886" s="12">
        <f>ROUND(Table1[[#This Row],[pledged]]/Table1[[#This Row],[goal]],2)</f>
        <v>0</v>
      </c>
      <c r="Q2886" s="14">
        <f>IFERROR(Table1[[#This Row],[pledged]]/Table1[[#This Row],[backers_count]],0)</f>
        <v>46.25</v>
      </c>
      <c r="R2886" s="19">
        <f>(((J2886/60)/60)/24)+DATE(1970,1,1)</f>
        <v>41948.727256944447</v>
      </c>
      <c r="S2886" s="19">
        <f>(((I2886/60)/60)/24)+DATE(1970,1,1)</f>
        <v>41978.727256944447</v>
      </c>
    </row>
    <row r="2887" spans="1:19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1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8273</v>
      </c>
      <c r="O2887" t="s">
        <v>8274</v>
      </c>
      <c r="P2887" s="12">
        <f>ROUND(Table1[[#This Row],[pledged]]/Table1[[#This Row],[goal]],2)</f>
        <v>0.33</v>
      </c>
      <c r="Q2887" s="14">
        <f>IFERROR(Table1[[#This Row],[pledged]]/Table1[[#This Row],[backers_count]],0)</f>
        <v>26</v>
      </c>
      <c r="R2887" s="19">
        <f>(((J2887/60)/60)/24)+DATE(1970,1,1)</f>
        <v>42047.07640046296</v>
      </c>
      <c r="S2887" s="19">
        <f>(((I2887/60)/60)/24)+DATE(1970,1,1)</f>
        <v>42077.034733796296</v>
      </c>
    </row>
    <row r="2888" spans="1:19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1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8273</v>
      </c>
      <c r="O2888" t="s">
        <v>8274</v>
      </c>
      <c r="P2888" s="12">
        <f>ROUND(Table1[[#This Row],[pledged]]/Table1[[#This Row],[goal]],2)</f>
        <v>0.05</v>
      </c>
      <c r="Q2888" s="14">
        <f>IFERROR(Table1[[#This Row],[pledged]]/Table1[[#This Row],[backers_count]],0)</f>
        <v>10</v>
      </c>
      <c r="R2888" s="19">
        <f>(((J2888/60)/60)/24)+DATE(1970,1,1)</f>
        <v>42261.632916666669</v>
      </c>
      <c r="S2888" s="19">
        <f>(((I2888/60)/60)/24)+DATE(1970,1,1)</f>
        <v>42266.165972222225</v>
      </c>
    </row>
    <row r="2889" spans="1:19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1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8273</v>
      </c>
      <c r="O2889" t="s">
        <v>8274</v>
      </c>
      <c r="P2889" s="12">
        <f>ROUND(Table1[[#This Row],[pledged]]/Table1[[#This Row],[goal]],2)</f>
        <v>0</v>
      </c>
      <c r="Q2889" s="14">
        <f>IFERROR(Table1[[#This Row],[pledged]]/Table1[[#This Row],[backers_count]],0)</f>
        <v>5</v>
      </c>
      <c r="R2889" s="19">
        <f>(((J2889/60)/60)/24)+DATE(1970,1,1)</f>
        <v>41985.427361111113</v>
      </c>
      <c r="S2889" s="19">
        <f>(((I2889/60)/60)/24)+DATE(1970,1,1)</f>
        <v>42015.427361111113</v>
      </c>
    </row>
    <row r="2890" spans="1:19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1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8273</v>
      </c>
      <c r="O2890" t="s">
        <v>8274</v>
      </c>
      <c r="P2890" s="12">
        <f>ROUND(Table1[[#This Row],[pledged]]/Table1[[#This Row],[goal]],2)</f>
        <v>0</v>
      </c>
      <c r="Q2890" s="14">
        <f>IFERROR(Table1[[#This Row],[pledged]]/Table1[[#This Row],[backers_count]],0)</f>
        <v>0</v>
      </c>
      <c r="R2890" s="19">
        <f>(((J2890/60)/60)/24)+DATE(1970,1,1)</f>
        <v>41922.535185185188</v>
      </c>
      <c r="S2890" s="19">
        <f>(((I2890/60)/60)/24)+DATE(1970,1,1)</f>
        <v>41930.207638888889</v>
      </c>
    </row>
    <row r="2891" spans="1:19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1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8273</v>
      </c>
      <c r="O2891" t="s">
        <v>8274</v>
      </c>
      <c r="P2891" s="12">
        <f>ROUND(Table1[[#This Row],[pledged]]/Table1[[#This Row],[goal]],2)</f>
        <v>0.38</v>
      </c>
      <c r="Q2891" s="14">
        <f>IFERROR(Table1[[#This Row],[pledged]]/Table1[[#This Row],[backers_count]],0)</f>
        <v>81.571428571428569</v>
      </c>
      <c r="R2891" s="19">
        <f>(((J2891/60)/60)/24)+DATE(1970,1,1)</f>
        <v>41850.863252314812</v>
      </c>
      <c r="S2891" s="19">
        <f>(((I2891/60)/60)/24)+DATE(1970,1,1)</f>
        <v>41880.863252314812</v>
      </c>
    </row>
    <row r="2892" spans="1:19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1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8273</v>
      </c>
      <c r="O2892" t="s">
        <v>8274</v>
      </c>
      <c r="P2892" s="12">
        <f>ROUND(Table1[[#This Row],[pledged]]/Table1[[#This Row],[goal]],2)</f>
        <v>0.01</v>
      </c>
      <c r="Q2892" s="14">
        <f>IFERROR(Table1[[#This Row],[pledged]]/Table1[[#This Row],[backers_count]],0)</f>
        <v>7</v>
      </c>
      <c r="R2892" s="19">
        <f>(((J2892/60)/60)/24)+DATE(1970,1,1)</f>
        <v>41831.742962962962</v>
      </c>
      <c r="S2892" s="19">
        <f>(((I2892/60)/60)/24)+DATE(1970,1,1)</f>
        <v>41860.125</v>
      </c>
    </row>
    <row r="2893" spans="1:19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1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8273</v>
      </c>
      <c r="O2893" t="s">
        <v>8274</v>
      </c>
      <c r="P2893" s="12">
        <f>ROUND(Table1[[#This Row],[pledged]]/Table1[[#This Row],[goal]],2)</f>
        <v>0.03</v>
      </c>
      <c r="Q2893" s="14">
        <f>IFERROR(Table1[[#This Row],[pledged]]/Table1[[#This Row],[backers_count]],0)</f>
        <v>27.3</v>
      </c>
      <c r="R2893" s="19">
        <f>(((J2893/60)/60)/24)+DATE(1970,1,1)</f>
        <v>42415.883425925931</v>
      </c>
      <c r="S2893" s="19">
        <f>(((I2893/60)/60)/24)+DATE(1970,1,1)</f>
        <v>42475.84175925926</v>
      </c>
    </row>
    <row r="2894" spans="1:19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1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8273</v>
      </c>
      <c r="O2894" t="s">
        <v>8274</v>
      </c>
      <c r="P2894" s="12">
        <f>ROUND(Table1[[#This Row],[pledged]]/Table1[[#This Row],[goal]],2)</f>
        <v>0.09</v>
      </c>
      <c r="Q2894" s="14">
        <f>IFERROR(Table1[[#This Row],[pledged]]/Table1[[#This Row],[backers_count]],0)</f>
        <v>29.411764705882351</v>
      </c>
      <c r="R2894" s="19">
        <f>(((J2894/60)/60)/24)+DATE(1970,1,1)</f>
        <v>41869.714166666665</v>
      </c>
      <c r="S2894" s="19">
        <f>(((I2894/60)/60)/24)+DATE(1970,1,1)</f>
        <v>41876.875</v>
      </c>
    </row>
    <row r="2895" spans="1:19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1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8273</v>
      </c>
      <c r="O2895" t="s">
        <v>8274</v>
      </c>
      <c r="P2895" s="12">
        <f>ROUND(Table1[[#This Row],[pledged]]/Table1[[#This Row],[goal]],2)</f>
        <v>0.01</v>
      </c>
      <c r="Q2895" s="14">
        <f>IFERROR(Table1[[#This Row],[pledged]]/Table1[[#This Row],[backers_count]],0)</f>
        <v>12.5</v>
      </c>
      <c r="R2895" s="19">
        <f>(((J2895/60)/60)/24)+DATE(1970,1,1)</f>
        <v>41953.773090277777</v>
      </c>
      <c r="S2895" s="19">
        <f>(((I2895/60)/60)/24)+DATE(1970,1,1)</f>
        <v>42013.083333333328</v>
      </c>
    </row>
    <row r="2896" spans="1:19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1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8273</v>
      </c>
      <c r="O2896" t="s">
        <v>8274</v>
      </c>
      <c r="P2896" s="12">
        <f>ROUND(Table1[[#This Row],[pledged]]/Table1[[#This Row],[goal]],2)</f>
        <v>0</v>
      </c>
      <c r="Q2896" s="14">
        <f>IFERROR(Table1[[#This Row],[pledged]]/Table1[[#This Row],[backers_count]],0)</f>
        <v>0</v>
      </c>
      <c r="R2896" s="19">
        <f>(((J2896/60)/60)/24)+DATE(1970,1,1)</f>
        <v>42037.986284722225</v>
      </c>
      <c r="S2896" s="19">
        <f>(((I2896/60)/60)/24)+DATE(1970,1,1)</f>
        <v>42097.944618055553</v>
      </c>
    </row>
    <row r="2897" spans="1:19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1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8273</v>
      </c>
      <c r="O2897" t="s">
        <v>8274</v>
      </c>
      <c r="P2897" s="12">
        <f>ROUND(Table1[[#This Row],[pledged]]/Table1[[#This Row],[goal]],2)</f>
        <v>0.05</v>
      </c>
      <c r="Q2897" s="14">
        <f>IFERROR(Table1[[#This Row],[pledged]]/Table1[[#This Row],[backers_count]],0)</f>
        <v>5.75</v>
      </c>
      <c r="R2897" s="19">
        <f>(((J2897/60)/60)/24)+DATE(1970,1,1)</f>
        <v>41811.555462962962</v>
      </c>
      <c r="S2897" s="19">
        <f>(((I2897/60)/60)/24)+DATE(1970,1,1)</f>
        <v>41812.875</v>
      </c>
    </row>
    <row r="2898" spans="1:19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1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8273</v>
      </c>
      <c r="O2898" t="s">
        <v>8274</v>
      </c>
      <c r="P2898" s="12">
        <f>ROUND(Table1[[#This Row],[pledged]]/Table1[[#This Row],[goal]],2)</f>
        <v>0.21</v>
      </c>
      <c r="Q2898" s="14">
        <f>IFERROR(Table1[[#This Row],[pledged]]/Table1[[#This Row],[backers_count]],0)</f>
        <v>52.083333333333336</v>
      </c>
      <c r="R2898" s="19">
        <f>(((J2898/60)/60)/24)+DATE(1970,1,1)</f>
        <v>42701.908807870372</v>
      </c>
      <c r="S2898" s="19">
        <f>(((I2898/60)/60)/24)+DATE(1970,1,1)</f>
        <v>42716.25</v>
      </c>
    </row>
    <row r="2899" spans="1:19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1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8273</v>
      </c>
      <c r="O2899" t="s">
        <v>8274</v>
      </c>
      <c r="P2899" s="12">
        <f>ROUND(Table1[[#This Row],[pledged]]/Table1[[#This Row],[goal]],2)</f>
        <v>0.05</v>
      </c>
      <c r="Q2899" s="14">
        <f>IFERROR(Table1[[#This Row],[pledged]]/Table1[[#This Row],[backers_count]],0)</f>
        <v>183.33333333333334</v>
      </c>
      <c r="R2899" s="19">
        <f>(((J2899/60)/60)/24)+DATE(1970,1,1)</f>
        <v>42258.646504629629</v>
      </c>
      <c r="S2899" s="19">
        <f>(((I2899/60)/60)/24)+DATE(1970,1,1)</f>
        <v>42288.645196759258</v>
      </c>
    </row>
    <row r="2900" spans="1:19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1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8273</v>
      </c>
      <c r="O2900" t="s">
        <v>8274</v>
      </c>
      <c r="P2900" s="12">
        <f>ROUND(Table1[[#This Row],[pledged]]/Table1[[#This Row],[goal]],2)</f>
        <v>0.04</v>
      </c>
      <c r="Q2900" s="14">
        <f>IFERROR(Table1[[#This Row],[pledged]]/Table1[[#This Row],[backers_count]],0)</f>
        <v>26.333333333333332</v>
      </c>
      <c r="R2900" s="19">
        <f>(((J2900/60)/60)/24)+DATE(1970,1,1)</f>
        <v>42278.664965277778</v>
      </c>
      <c r="S2900" s="19">
        <f>(((I2900/60)/60)/24)+DATE(1970,1,1)</f>
        <v>42308.664965277778</v>
      </c>
    </row>
    <row r="2901" spans="1:19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1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8273</v>
      </c>
      <c r="O2901" t="s">
        <v>8274</v>
      </c>
      <c r="P2901" s="12">
        <f>ROUND(Table1[[#This Row],[pledged]]/Table1[[#This Row],[goal]],2)</f>
        <v>0</v>
      </c>
      <c r="Q2901" s="14">
        <f>IFERROR(Table1[[#This Row],[pledged]]/Table1[[#This Row],[backers_count]],0)</f>
        <v>0</v>
      </c>
      <c r="R2901" s="19">
        <f>(((J2901/60)/60)/24)+DATE(1970,1,1)</f>
        <v>42515.078217592592</v>
      </c>
      <c r="S2901" s="19">
        <f>(((I2901/60)/60)/24)+DATE(1970,1,1)</f>
        <v>42575.078217592592</v>
      </c>
    </row>
    <row r="2902" spans="1:19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1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8273</v>
      </c>
      <c r="O2902" t="s">
        <v>8274</v>
      </c>
      <c r="P2902" s="12">
        <f>ROUND(Table1[[#This Row],[pledged]]/Table1[[#This Row],[goal]],2)</f>
        <v>0.62</v>
      </c>
      <c r="Q2902" s="14">
        <f>IFERROR(Table1[[#This Row],[pledged]]/Table1[[#This Row],[backers_count]],0)</f>
        <v>486.42857142857144</v>
      </c>
      <c r="R2902" s="19">
        <f>(((J2902/60)/60)/24)+DATE(1970,1,1)</f>
        <v>41830.234166666669</v>
      </c>
      <c r="S2902" s="19">
        <f>(((I2902/60)/60)/24)+DATE(1970,1,1)</f>
        <v>41860.234166666669</v>
      </c>
    </row>
    <row r="2903" spans="1:19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1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8273</v>
      </c>
      <c r="O2903" t="s">
        <v>8274</v>
      </c>
      <c r="P2903" s="12">
        <f>ROUND(Table1[[#This Row],[pledged]]/Table1[[#This Row],[goal]],2)</f>
        <v>0.01</v>
      </c>
      <c r="Q2903" s="14">
        <f>IFERROR(Table1[[#This Row],[pledged]]/Table1[[#This Row],[backers_count]],0)</f>
        <v>3</v>
      </c>
      <c r="R2903" s="19">
        <f>(((J2903/60)/60)/24)+DATE(1970,1,1)</f>
        <v>41982.904386574075</v>
      </c>
      <c r="S2903" s="19">
        <f>(((I2903/60)/60)/24)+DATE(1970,1,1)</f>
        <v>42042.904386574075</v>
      </c>
    </row>
    <row r="2904" spans="1:19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1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8273</v>
      </c>
      <c r="O2904" t="s">
        <v>8274</v>
      </c>
      <c r="P2904" s="12">
        <f>ROUND(Table1[[#This Row],[pledged]]/Table1[[#This Row],[goal]],2)</f>
        <v>0</v>
      </c>
      <c r="Q2904" s="14">
        <f>IFERROR(Table1[[#This Row],[pledged]]/Table1[[#This Row],[backers_count]],0)</f>
        <v>25</v>
      </c>
      <c r="R2904" s="19">
        <f>(((J2904/60)/60)/24)+DATE(1970,1,1)</f>
        <v>42210.439768518518</v>
      </c>
      <c r="S2904" s="19">
        <f>(((I2904/60)/60)/24)+DATE(1970,1,1)</f>
        <v>42240.439768518518</v>
      </c>
    </row>
    <row r="2905" spans="1:19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1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8273</v>
      </c>
      <c r="O2905" t="s">
        <v>8274</v>
      </c>
      <c r="P2905" s="12">
        <f>ROUND(Table1[[#This Row],[pledged]]/Table1[[#This Row],[goal]],2)</f>
        <v>0.01</v>
      </c>
      <c r="Q2905" s="14">
        <f>IFERROR(Table1[[#This Row],[pledged]]/Table1[[#This Row],[backers_count]],0)</f>
        <v>9.75</v>
      </c>
      <c r="R2905" s="19">
        <f>(((J2905/60)/60)/24)+DATE(1970,1,1)</f>
        <v>42196.166874999995</v>
      </c>
      <c r="S2905" s="19">
        <f>(((I2905/60)/60)/24)+DATE(1970,1,1)</f>
        <v>42256.166874999995</v>
      </c>
    </row>
    <row r="2906" spans="1:19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1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8273</v>
      </c>
      <c r="O2906" t="s">
        <v>8274</v>
      </c>
      <c r="P2906" s="12">
        <f>ROUND(Table1[[#This Row],[pledged]]/Table1[[#This Row],[goal]],2)</f>
        <v>0.05</v>
      </c>
      <c r="Q2906" s="14">
        <f>IFERROR(Table1[[#This Row],[pledged]]/Table1[[#This Row],[backers_count]],0)</f>
        <v>18.75</v>
      </c>
      <c r="R2906" s="19">
        <f>(((J2906/60)/60)/24)+DATE(1970,1,1)</f>
        <v>41940.967951388891</v>
      </c>
      <c r="S2906" s="19">
        <f>(((I2906/60)/60)/24)+DATE(1970,1,1)</f>
        <v>41952.5</v>
      </c>
    </row>
    <row r="2907" spans="1:19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1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8273</v>
      </c>
      <c r="O2907" t="s">
        <v>8274</v>
      </c>
      <c r="P2907" s="12">
        <f>ROUND(Table1[[#This Row],[pledged]]/Table1[[#This Row],[goal]],2)</f>
        <v>0.18</v>
      </c>
      <c r="Q2907" s="14">
        <f>IFERROR(Table1[[#This Row],[pledged]]/Table1[[#This Row],[backers_count]],0)</f>
        <v>36.588235294117645</v>
      </c>
      <c r="R2907" s="19">
        <f>(((J2907/60)/60)/24)+DATE(1970,1,1)</f>
        <v>42606.056863425925</v>
      </c>
      <c r="S2907" s="19">
        <f>(((I2907/60)/60)/24)+DATE(1970,1,1)</f>
        <v>42620.056863425925</v>
      </c>
    </row>
    <row r="2908" spans="1:19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1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8273</v>
      </c>
      <c r="O2908" t="s">
        <v>8274</v>
      </c>
      <c r="P2908" s="12">
        <f>ROUND(Table1[[#This Row],[pledged]]/Table1[[#This Row],[goal]],2)</f>
        <v>0.09</v>
      </c>
      <c r="Q2908" s="14">
        <f>IFERROR(Table1[[#This Row],[pledged]]/Table1[[#This Row],[backers_count]],0)</f>
        <v>80.714285714285708</v>
      </c>
      <c r="R2908" s="19">
        <f>(((J2908/60)/60)/24)+DATE(1970,1,1)</f>
        <v>42199.648912037039</v>
      </c>
      <c r="S2908" s="19">
        <f>(((I2908/60)/60)/24)+DATE(1970,1,1)</f>
        <v>42217.041666666672</v>
      </c>
    </row>
    <row r="2909" spans="1:19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1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8273</v>
      </c>
      <c r="O2909" t="s">
        <v>8274</v>
      </c>
      <c r="P2909" s="12">
        <f>ROUND(Table1[[#This Row],[pledged]]/Table1[[#This Row],[goal]],2)</f>
        <v>0</v>
      </c>
      <c r="Q2909" s="14">
        <f>IFERROR(Table1[[#This Row],[pledged]]/Table1[[#This Row],[backers_count]],0)</f>
        <v>1</v>
      </c>
      <c r="R2909" s="19">
        <f>(((J2909/60)/60)/24)+DATE(1970,1,1)</f>
        <v>42444.877743055549</v>
      </c>
      <c r="S2909" s="19">
        <f>(((I2909/60)/60)/24)+DATE(1970,1,1)</f>
        <v>42504.877743055549</v>
      </c>
    </row>
    <row r="2910" spans="1:19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1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8273</v>
      </c>
      <c r="O2910" t="s">
        <v>8274</v>
      </c>
      <c r="P2910" s="12">
        <f>ROUND(Table1[[#This Row],[pledged]]/Table1[[#This Row],[goal]],2)</f>
        <v>0.03</v>
      </c>
      <c r="Q2910" s="14">
        <f>IFERROR(Table1[[#This Row],[pledged]]/Table1[[#This Row],[backers_count]],0)</f>
        <v>52.8</v>
      </c>
      <c r="R2910" s="19">
        <f>(((J2910/60)/60)/24)+DATE(1970,1,1)</f>
        <v>42499.731701388882</v>
      </c>
      <c r="S2910" s="19">
        <f>(((I2910/60)/60)/24)+DATE(1970,1,1)</f>
        <v>42529.731701388882</v>
      </c>
    </row>
    <row r="2911" spans="1:19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1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8273</v>
      </c>
      <c r="O2911" t="s">
        <v>8274</v>
      </c>
      <c r="P2911" s="12">
        <f>ROUND(Table1[[#This Row],[pledged]]/Table1[[#This Row],[goal]],2)</f>
        <v>0</v>
      </c>
      <c r="Q2911" s="14">
        <f>IFERROR(Table1[[#This Row],[pledged]]/Table1[[#This Row],[backers_count]],0)</f>
        <v>20</v>
      </c>
      <c r="R2911" s="19">
        <f>(((J2911/60)/60)/24)+DATE(1970,1,1)</f>
        <v>41929.266215277778</v>
      </c>
      <c r="S2911" s="19">
        <f>(((I2911/60)/60)/24)+DATE(1970,1,1)</f>
        <v>41968.823611111111</v>
      </c>
    </row>
    <row r="2912" spans="1:19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1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8273</v>
      </c>
      <c r="O2912" t="s">
        <v>8274</v>
      </c>
      <c r="P2912" s="12">
        <f>ROUND(Table1[[#This Row],[pledged]]/Table1[[#This Row],[goal]],2)</f>
        <v>0</v>
      </c>
      <c r="Q2912" s="14">
        <f>IFERROR(Table1[[#This Row],[pledged]]/Table1[[#This Row],[backers_count]],0)</f>
        <v>1</v>
      </c>
      <c r="R2912" s="19">
        <f>(((J2912/60)/60)/24)+DATE(1970,1,1)</f>
        <v>42107.841284722221</v>
      </c>
      <c r="S2912" s="19">
        <f>(((I2912/60)/60)/24)+DATE(1970,1,1)</f>
        <v>42167.841284722221</v>
      </c>
    </row>
    <row r="2913" spans="1:19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1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8273</v>
      </c>
      <c r="O2913" t="s">
        <v>8274</v>
      </c>
      <c r="P2913" s="12">
        <f>ROUND(Table1[[#This Row],[pledged]]/Table1[[#This Row],[goal]],2)</f>
        <v>0.37</v>
      </c>
      <c r="Q2913" s="14">
        <f>IFERROR(Table1[[#This Row],[pledged]]/Table1[[#This Row],[backers_count]],0)</f>
        <v>46.928571428571431</v>
      </c>
      <c r="R2913" s="19">
        <f>(((J2913/60)/60)/24)+DATE(1970,1,1)</f>
        <v>42142.768819444449</v>
      </c>
      <c r="S2913" s="19">
        <f>(((I2913/60)/60)/24)+DATE(1970,1,1)</f>
        <v>42182.768819444449</v>
      </c>
    </row>
    <row r="2914" spans="1:19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8273</v>
      </c>
      <c r="O2914" t="s">
        <v>8274</v>
      </c>
      <c r="P2914" s="12">
        <f>ROUND(Table1[[#This Row],[pledged]]/Table1[[#This Row],[goal]],2)</f>
        <v>0.14000000000000001</v>
      </c>
      <c r="Q2914" s="14">
        <f>IFERROR(Table1[[#This Row],[pledged]]/Table1[[#This Row],[backers_count]],0)</f>
        <v>78.07692307692308</v>
      </c>
      <c r="R2914" s="19">
        <f>(((J2914/60)/60)/24)+DATE(1970,1,1)</f>
        <v>42354.131643518514</v>
      </c>
      <c r="S2914" s="19">
        <f>(((I2914/60)/60)/24)+DATE(1970,1,1)</f>
        <v>42384.131643518514</v>
      </c>
    </row>
    <row r="2915" spans="1:19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1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8273</v>
      </c>
      <c r="O2915" t="s">
        <v>8274</v>
      </c>
      <c r="P2915" s="12">
        <f>ROUND(Table1[[#This Row],[pledged]]/Table1[[#This Row],[goal]],2)</f>
        <v>0</v>
      </c>
      <c r="Q2915" s="14">
        <f>IFERROR(Table1[[#This Row],[pledged]]/Table1[[#This Row],[backers_count]],0)</f>
        <v>1</v>
      </c>
      <c r="R2915" s="19">
        <f>(((J2915/60)/60)/24)+DATE(1970,1,1)</f>
        <v>41828.922905092593</v>
      </c>
      <c r="S2915" s="19">
        <f>(((I2915/60)/60)/24)+DATE(1970,1,1)</f>
        <v>41888.922905092593</v>
      </c>
    </row>
    <row r="2916" spans="1:19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1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8273</v>
      </c>
      <c r="O2916" t="s">
        <v>8274</v>
      </c>
      <c r="P2916" s="12">
        <f>ROUND(Table1[[#This Row],[pledged]]/Table1[[#This Row],[goal]],2)</f>
        <v>0</v>
      </c>
      <c r="Q2916" s="14">
        <f>IFERROR(Table1[[#This Row],[pledged]]/Table1[[#This Row],[backers_count]],0)</f>
        <v>1</v>
      </c>
      <c r="R2916" s="19">
        <f>(((J2916/60)/60)/24)+DATE(1970,1,1)</f>
        <v>42017.907337962963</v>
      </c>
      <c r="S2916" s="19">
        <f>(((I2916/60)/60)/24)+DATE(1970,1,1)</f>
        <v>42077.865671296298</v>
      </c>
    </row>
    <row r="2917" spans="1:19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1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8273</v>
      </c>
      <c r="O2917" t="s">
        <v>8274</v>
      </c>
      <c r="P2917" s="12">
        <f>ROUND(Table1[[#This Row],[pledged]]/Table1[[#This Row],[goal]],2)</f>
        <v>0.61</v>
      </c>
      <c r="Q2917" s="14">
        <f>IFERROR(Table1[[#This Row],[pledged]]/Table1[[#This Row],[backers_count]],0)</f>
        <v>203.66666666666666</v>
      </c>
      <c r="R2917" s="19">
        <f>(((J2917/60)/60)/24)+DATE(1970,1,1)</f>
        <v>42415.398032407407</v>
      </c>
      <c r="S2917" s="19">
        <f>(((I2917/60)/60)/24)+DATE(1970,1,1)</f>
        <v>42445.356365740736</v>
      </c>
    </row>
    <row r="2918" spans="1:19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1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8273</v>
      </c>
      <c r="O2918" t="s">
        <v>8274</v>
      </c>
      <c r="P2918" s="12">
        <f>ROUND(Table1[[#This Row],[pledged]]/Table1[[#This Row],[goal]],2)</f>
        <v>0.08</v>
      </c>
      <c r="Q2918" s="14">
        <f>IFERROR(Table1[[#This Row],[pledged]]/Table1[[#This Row],[backers_count]],0)</f>
        <v>20.714285714285715</v>
      </c>
      <c r="R2918" s="19">
        <f>(((J2918/60)/60)/24)+DATE(1970,1,1)</f>
        <v>41755.476724537039</v>
      </c>
      <c r="S2918" s="19">
        <f>(((I2918/60)/60)/24)+DATE(1970,1,1)</f>
        <v>41778.476724537039</v>
      </c>
    </row>
    <row r="2919" spans="1:19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1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8273</v>
      </c>
      <c r="O2919" t="s">
        <v>8274</v>
      </c>
      <c r="P2919" s="12">
        <f>ROUND(Table1[[#This Row],[pledged]]/Table1[[#This Row],[goal]],2)</f>
        <v>0.22</v>
      </c>
      <c r="Q2919" s="14">
        <f>IFERROR(Table1[[#This Row],[pledged]]/Table1[[#This Row],[backers_count]],0)</f>
        <v>48.555555555555557</v>
      </c>
      <c r="R2919" s="19">
        <f>(((J2919/60)/60)/24)+DATE(1970,1,1)</f>
        <v>42245.234340277777</v>
      </c>
      <c r="S2919" s="19">
        <f>(((I2919/60)/60)/24)+DATE(1970,1,1)</f>
        <v>42263.234340277777</v>
      </c>
    </row>
    <row r="2920" spans="1:19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1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8273</v>
      </c>
      <c r="O2920" t="s">
        <v>8274</v>
      </c>
      <c r="P2920" s="12">
        <f>ROUND(Table1[[#This Row],[pledged]]/Table1[[#This Row],[goal]],2)</f>
        <v>0.27</v>
      </c>
      <c r="Q2920" s="14">
        <f>IFERROR(Table1[[#This Row],[pledged]]/Table1[[#This Row],[backers_count]],0)</f>
        <v>68.099999999999994</v>
      </c>
      <c r="R2920" s="19">
        <f>(((J2920/60)/60)/24)+DATE(1970,1,1)</f>
        <v>42278.629710648151</v>
      </c>
      <c r="S2920" s="19">
        <f>(((I2920/60)/60)/24)+DATE(1970,1,1)</f>
        <v>42306.629710648151</v>
      </c>
    </row>
    <row r="2921" spans="1:19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1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8273</v>
      </c>
      <c r="O2921" t="s">
        <v>8274</v>
      </c>
      <c r="P2921" s="12">
        <f>ROUND(Table1[[#This Row],[pledged]]/Table1[[#This Row],[goal]],2)</f>
        <v>0.09</v>
      </c>
      <c r="Q2921" s="14">
        <f>IFERROR(Table1[[#This Row],[pledged]]/Table1[[#This Row],[backers_count]],0)</f>
        <v>8.5</v>
      </c>
      <c r="R2921" s="19">
        <f>(((J2921/60)/60)/24)+DATE(1970,1,1)</f>
        <v>41826.61954861111</v>
      </c>
      <c r="S2921" s="19">
        <f>(((I2921/60)/60)/24)+DATE(1970,1,1)</f>
        <v>41856.61954861111</v>
      </c>
    </row>
    <row r="2922" spans="1:19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1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8273</v>
      </c>
      <c r="O2922" t="s">
        <v>8274</v>
      </c>
      <c r="P2922" s="12">
        <f>ROUND(Table1[[#This Row],[pledged]]/Table1[[#This Row],[goal]],2)</f>
        <v>0.27</v>
      </c>
      <c r="Q2922" s="14">
        <f>IFERROR(Table1[[#This Row],[pledged]]/Table1[[#This Row],[backers_count]],0)</f>
        <v>51.615384615384613</v>
      </c>
      <c r="R2922" s="19">
        <f>(((J2922/60)/60)/24)+DATE(1970,1,1)</f>
        <v>42058.792476851857</v>
      </c>
      <c r="S2922" s="19">
        <f>(((I2922/60)/60)/24)+DATE(1970,1,1)</f>
        <v>42088.750810185185</v>
      </c>
    </row>
    <row r="2923" spans="1:19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1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8273</v>
      </c>
      <c r="O2923" t="s">
        <v>8315</v>
      </c>
      <c r="P2923" s="12">
        <f>ROUND(Table1[[#This Row],[pledged]]/Table1[[#This Row],[goal]],2)</f>
        <v>1.29</v>
      </c>
      <c r="Q2923" s="14">
        <f>IFERROR(Table1[[#This Row],[pledged]]/Table1[[#This Row],[backers_count]],0)</f>
        <v>43</v>
      </c>
      <c r="R2923" s="19">
        <f>(((J2923/60)/60)/24)+DATE(1970,1,1)</f>
        <v>41877.886620370373</v>
      </c>
      <c r="S2923" s="19">
        <f>(((I2923/60)/60)/24)+DATE(1970,1,1)</f>
        <v>41907.886620370373</v>
      </c>
    </row>
    <row r="2924" spans="1:19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1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8273</v>
      </c>
      <c r="O2924" t="s">
        <v>8315</v>
      </c>
      <c r="P2924" s="12">
        <f>ROUND(Table1[[#This Row],[pledged]]/Table1[[#This Row],[goal]],2)</f>
        <v>1</v>
      </c>
      <c r="Q2924" s="14">
        <f>IFERROR(Table1[[#This Row],[pledged]]/Table1[[#This Row],[backers_count]],0)</f>
        <v>83.333333333333329</v>
      </c>
      <c r="R2924" s="19">
        <f>(((J2924/60)/60)/24)+DATE(1970,1,1)</f>
        <v>42097.874155092592</v>
      </c>
      <c r="S2924" s="19">
        <f>(((I2924/60)/60)/24)+DATE(1970,1,1)</f>
        <v>42142.874155092592</v>
      </c>
    </row>
    <row r="2925" spans="1:19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1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8273</v>
      </c>
      <c r="O2925" t="s">
        <v>8315</v>
      </c>
      <c r="P2925" s="12">
        <f>ROUND(Table1[[#This Row],[pledged]]/Table1[[#This Row],[goal]],2)</f>
        <v>1</v>
      </c>
      <c r="Q2925" s="14">
        <f>IFERROR(Table1[[#This Row],[pledged]]/Table1[[#This Row],[backers_count]],0)</f>
        <v>30</v>
      </c>
      <c r="R2925" s="19">
        <f>(((J2925/60)/60)/24)+DATE(1970,1,1)</f>
        <v>42013.15253472222</v>
      </c>
      <c r="S2925" s="19">
        <f>(((I2925/60)/60)/24)+DATE(1970,1,1)</f>
        <v>42028.125</v>
      </c>
    </row>
    <row r="2926" spans="1:19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1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8273</v>
      </c>
      <c r="O2926" t="s">
        <v>8315</v>
      </c>
      <c r="P2926" s="12">
        <f>ROUND(Table1[[#This Row],[pledged]]/Table1[[#This Row],[goal]],2)</f>
        <v>1.03</v>
      </c>
      <c r="Q2926" s="14">
        <f>IFERROR(Table1[[#This Row],[pledged]]/Table1[[#This Row],[backers_count]],0)</f>
        <v>175.51020408163265</v>
      </c>
      <c r="R2926" s="19">
        <f>(((J2926/60)/60)/24)+DATE(1970,1,1)</f>
        <v>42103.556828703702</v>
      </c>
      <c r="S2926" s="19">
        <f>(((I2926/60)/60)/24)+DATE(1970,1,1)</f>
        <v>42133.165972222225</v>
      </c>
    </row>
    <row r="2927" spans="1:19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1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8273</v>
      </c>
      <c r="O2927" t="s">
        <v>8315</v>
      </c>
      <c r="P2927" s="12">
        <f>ROUND(Table1[[#This Row],[pledged]]/Table1[[#This Row],[goal]],2)</f>
        <v>1.02</v>
      </c>
      <c r="Q2927" s="14">
        <f>IFERROR(Table1[[#This Row],[pledged]]/Table1[[#This Row],[backers_count]],0)</f>
        <v>231.66175879396985</v>
      </c>
      <c r="R2927" s="19">
        <f>(((J2927/60)/60)/24)+DATE(1970,1,1)</f>
        <v>41863.584120370368</v>
      </c>
      <c r="S2927" s="19">
        <f>(((I2927/60)/60)/24)+DATE(1970,1,1)</f>
        <v>41893.584120370368</v>
      </c>
    </row>
    <row r="2928" spans="1:19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1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8273</v>
      </c>
      <c r="O2928" t="s">
        <v>8315</v>
      </c>
      <c r="P2928" s="12">
        <f>ROUND(Table1[[#This Row],[pledged]]/Table1[[#This Row],[goal]],2)</f>
        <v>1.25</v>
      </c>
      <c r="Q2928" s="14">
        <f>IFERROR(Table1[[#This Row],[pledged]]/Table1[[#This Row],[backers_count]],0)</f>
        <v>75</v>
      </c>
      <c r="R2928" s="19">
        <f>(((J2928/60)/60)/24)+DATE(1970,1,1)</f>
        <v>42044.765960648147</v>
      </c>
      <c r="S2928" s="19">
        <f>(((I2928/60)/60)/24)+DATE(1970,1,1)</f>
        <v>42058.765960648147</v>
      </c>
    </row>
    <row r="2929" spans="1:19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1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8273</v>
      </c>
      <c r="O2929" t="s">
        <v>8315</v>
      </c>
      <c r="P2929" s="12">
        <f>ROUND(Table1[[#This Row],[pledged]]/Table1[[#This Row],[goal]],2)</f>
        <v>1.31</v>
      </c>
      <c r="Q2929" s="14">
        <f>IFERROR(Table1[[#This Row],[pledged]]/Table1[[#This Row],[backers_count]],0)</f>
        <v>112.14285714285714</v>
      </c>
      <c r="R2929" s="19">
        <f>(((J2929/60)/60)/24)+DATE(1970,1,1)</f>
        <v>41806.669317129628</v>
      </c>
      <c r="S2929" s="19">
        <f>(((I2929/60)/60)/24)+DATE(1970,1,1)</f>
        <v>41835.208333333336</v>
      </c>
    </row>
    <row r="2930" spans="1:19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1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8273</v>
      </c>
      <c r="O2930" t="s">
        <v>8315</v>
      </c>
      <c r="P2930" s="12">
        <f>ROUND(Table1[[#This Row],[pledged]]/Table1[[#This Row],[goal]],2)</f>
        <v>1</v>
      </c>
      <c r="Q2930" s="14">
        <f>IFERROR(Table1[[#This Row],[pledged]]/Table1[[#This Row],[backers_count]],0)</f>
        <v>41.666666666666664</v>
      </c>
      <c r="R2930" s="19">
        <f>(((J2930/60)/60)/24)+DATE(1970,1,1)</f>
        <v>42403.998217592598</v>
      </c>
      <c r="S2930" s="19">
        <f>(((I2930/60)/60)/24)+DATE(1970,1,1)</f>
        <v>42433.998217592598</v>
      </c>
    </row>
    <row r="2931" spans="1:19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1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8273</v>
      </c>
      <c r="O2931" t="s">
        <v>8315</v>
      </c>
      <c r="P2931" s="12">
        <f>ROUND(Table1[[#This Row],[pledged]]/Table1[[#This Row],[goal]],2)</f>
        <v>1.02</v>
      </c>
      <c r="Q2931" s="14">
        <f>IFERROR(Table1[[#This Row],[pledged]]/Table1[[#This Row],[backers_count]],0)</f>
        <v>255.17343750000001</v>
      </c>
      <c r="R2931" s="19">
        <f>(((J2931/60)/60)/24)+DATE(1970,1,1)</f>
        <v>41754.564328703702</v>
      </c>
      <c r="S2931" s="19">
        <f>(((I2931/60)/60)/24)+DATE(1970,1,1)</f>
        <v>41784.564328703702</v>
      </c>
    </row>
    <row r="2932" spans="1:19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1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8273</v>
      </c>
      <c r="O2932" t="s">
        <v>8315</v>
      </c>
      <c r="P2932" s="12">
        <f>ROUND(Table1[[#This Row],[pledged]]/Table1[[#This Row],[goal]],2)</f>
        <v>1.01</v>
      </c>
      <c r="Q2932" s="14">
        <f>IFERROR(Table1[[#This Row],[pledged]]/Table1[[#This Row],[backers_count]],0)</f>
        <v>162.7741935483871</v>
      </c>
      <c r="R2932" s="19">
        <f>(((J2932/60)/60)/24)+DATE(1970,1,1)</f>
        <v>42101.584074074075</v>
      </c>
      <c r="S2932" s="19">
        <f>(((I2932/60)/60)/24)+DATE(1970,1,1)</f>
        <v>42131.584074074075</v>
      </c>
    </row>
    <row r="2933" spans="1:19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1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8273</v>
      </c>
      <c r="O2933" t="s">
        <v>8315</v>
      </c>
      <c r="P2933" s="12">
        <f>ROUND(Table1[[#This Row],[pledged]]/Table1[[#This Row],[goal]],2)</f>
        <v>1.06</v>
      </c>
      <c r="Q2933" s="14">
        <f>IFERROR(Table1[[#This Row],[pledged]]/Table1[[#This Row],[backers_count]],0)</f>
        <v>88.333333333333329</v>
      </c>
      <c r="R2933" s="19">
        <f>(((J2933/60)/60)/24)+DATE(1970,1,1)</f>
        <v>41872.291238425925</v>
      </c>
      <c r="S2933" s="19">
        <f>(((I2933/60)/60)/24)+DATE(1970,1,1)</f>
        <v>41897.255555555559</v>
      </c>
    </row>
    <row r="2934" spans="1:19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1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8273</v>
      </c>
      <c r="O2934" t="s">
        <v>8315</v>
      </c>
      <c r="P2934" s="12">
        <f>ROUND(Table1[[#This Row],[pledged]]/Table1[[#This Row],[goal]],2)</f>
        <v>1.05</v>
      </c>
      <c r="Q2934" s="14">
        <f>IFERROR(Table1[[#This Row],[pledged]]/Table1[[#This Row],[backers_count]],0)</f>
        <v>85.736842105263165</v>
      </c>
      <c r="R2934" s="19">
        <f>(((J2934/60)/60)/24)+DATE(1970,1,1)</f>
        <v>42025.164780092593</v>
      </c>
      <c r="S2934" s="19">
        <f>(((I2934/60)/60)/24)+DATE(1970,1,1)</f>
        <v>42056.458333333328</v>
      </c>
    </row>
    <row r="2935" spans="1:19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1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8273</v>
      </c>
      <c r="O2935" t="s">
        <v>8315</v>
      </c>
      <c r="P2935" s="12">
        <f>ROUND(Table1[[#This Row],[pledged]]/Table1[[#This Row],[goal]],2)</f>
        <v>1.03</v>
      </c>
      <c r="Q2935" s="14">
        <f>IFERROR(Table1[[#This Row],[pledged]]/Table1[[#This Row],[backers_count]],0)</f>
        <v>47.574074074074076</v>
      </c>
      <c r="R2935" s="19">
        <f>(((J2935/60)/60)/24)+DATE(1970,1,1)</f>
        <v>42495.956631944442</v>
      </c>
      <c r="S2935" s="19">
        <f>(((I2935/60)/60)/24)+DATE(1970,1,1)</f>
        <v>42525.956631944442</v>
      </c>
    </row>
    <row r="2936" spans="1:19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1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8273</v>
      </c>
      <c r="O2936" t="s">
        <v>8315</v>
      </c>
      <c r="P2936" s="12">
        <f>ROUND(Table1[[#This Row],[pledged]]/Table1[[#This Row],[goal]],2)</f>
        <v>1.08</v>
      </c>
      <c r="Q2936" s="14">
        <f>IFERROR(Table1[[#This Row],[pledged]]/Table1[[#This Row],[backers_count]],0)</f>
        <v>72.972972972972968</v>
      </c>
      <c r="R2936" s="19">
        <f>(((J2936/60)/60)/24)+DATE(1970,1,1)</f>
        <v>41775.636157407411</v>
      </c>
      <c r="S2936" s="19">
        <f>(((I2936/60)/60)/24)+DATE(1970,1,1)</f>
        <v>41805.636157407411</v>
      </c>
    </row>
    <row r="2937" spans="1:19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1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8273</v>
      </c>
      <c r="O2937" t="s">
        <v>8315</v>
      </c>
      <c r="P2937" s="12">
        <f>ROUND(Table1[[#This Row],[pledged]]/Table1[[#This Row],[goal]],2)</f>
        <v>1.01</v>
      </c>
      <c r="Q2937" s="14">
        <f>IFERROR(Table1[[#This Row],[pledged]]/Table1[[#This Row],[backers_count]],0)</f>
        <v>90.538461538461533</v>
      </c>
      <c r="R2937" s="19">
        <f>(((J2937/60)/60)/24)+DATE(1970,1,1)</f>
        <v>42553.583425925928</v>
      </c>
      <c r="S2937" s="19">
        <f>(((I2937/60)/60)/24)+DATE(1970,1,1)</f>
        <v>42611.708333333328</v>
      </c>
    </row>
    <row r="2938" spans="1:19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1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8273</v>
      </c>
      <c r="O2938" t="s">
        <v>8315</v>
      </c>
      <c r="P2938" s="12">
        <f>ROUND(Table1[[#This Row],[pledged]]/Table1[[#This Row],[goal]],2)</f>
        <v>1.28</v>
      </c>
      <c r="Q2938" s="14">
        <f>IFERROR(Table1[[#This Row],[pledged]]/Table1[[#This Row],[backers_count]],0)</f>
        <v>37.647058823529413</v>
      </c>
      <c r="R2938" s="19">
        <f>(((J2938/60)/60)/24)+DATE(1970,1,1)</f>
        <v>41912.650729166664</v>
      </c>
      <c r="S2938" s="19">
        <f>(((I2938/60)/60)/24)+DATE(1970,1,1)</f>
        <v>41925.207638888889</v>
      </c>
    </row>
    <row r="2939" spans="1:19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1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8273</v>
      </c>
      <c r="O2939" t="s">
        <v>8315</v>
      </c>
      <c r="P2939" s="12">
        <f>ROUND(Table1[[#This Row],[pledged]]/Table1[[#This Row],[goal]],2)</f>
        <v>1.33</v>
      </c>
      <c r="Q2939" s="14">
        <f>IFERROR(Table1[[#This Row],[pledged]]/Table1[[#This Row],[backers_count]],0)</f>
        <v>36.363636363636367</v>
      </c>
      <c r="R2939" s="19">
        <f>(((J2939/60)/60)/24)+DATE(1970,1,1)</f>
        <v>41803.457326388889</v>
      </c>
      <c r="S2939" s="19">
        <f>(((I2939/60)/60)/24)+DATE(1970,1,1)</f>
        <v>41833.457326388889</v>
      </c>
    </row>
    <row r="2940" spans="1:19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1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8273</v>
      </c>
      <c r="O2940" t="s">
        <v>8315</v>
      </c>
      <c r="P2940" s="12">
        <f>ROUND(Table1[[#This Row],[pledged]]/Table1[[#This Row],[goal]],2)</f>
        <v>1.01</v>
      </c>
      <c r="Q2940" s="14">
        <f>IFERROR(Table1[[#This Row],[pledged]]/Table1[[#This Row],[backers_count]],0)</f>
        <v>126.71875</v>
      </c>
      <c r="R2940" s="19">
        <f>(((J2940/60)/60)/24)+DATE(1970,1,1)</f>
        <v>42004.703865740739</v>
      </c>
      <c r="S2940" s="19">
        <f>(((I2940/60)/60)/24)+DATE(1970,1,1)</f>
        <v>42034.703865740739</v>
      </c>
    </row>
    <row r="2941" spans="1:19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1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8273</v>
      </c>
      <c r="O2941" t="s">
        <v>8315</v>
      </c>
      <c r="P2941" s="12">
        <f>ROUND(Table1[[#This Row],[pledged]]/Table1[[#This Row],[goal]],2)</f>
        <v>1.03</v>
      </c>
      <c r="Q2941" s="14">
        <f>IFERROR(Table1[[#This Row],[pledged]]/Table1[[#This Row],[backers_count]],0)</f>
        <v>329.2</v>
      </c>
      <c r="R2941" s="19">
        <f>(((J2941/60)/60)/24)+DATE(1970,1,1)</f>
        <v>41845.809166666666</v>
      </c>
      <c r="S2941" s="19">
        <f>(((I2941/60)/60)/24)+DATE(1970,1,1)</f>
        <v>41879.041666666664</v>
      </c>
    </row>
    <row r="2942" spans="1:19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1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8273</v>
      </c>
      <c r="O2942" t="s">
        <v>8315</v>
      </c>
      <c r="P2942" s="12">
        <f>ROUND(Table1[[#This Row],[pledged]]/Table1[[#This Row],[goal]],2)</f>
        <v>1.07</v>
      </c>
      <c r="Q2942" s="14">
        <f>IFERROR(Table1[[#This Row],[pledged]]/Table1[[#This Row],[backers_count]],0)</f>
        <v>81.242424242424249</v>
      </c>
      <c r="R2942" s="19">
        <f>(((J2942/60)/60)/24)+DATE(1970,1,1)</f>
        <v>41982.773356481484</v>
      </c>
      <c r="S2942" s="19">
        <f>(((I2942/60)/60)/24)+DATE(1970,1,1)</f>
        <v>42022.773356481484</v>
      </c>
    </row>
    <row r="2943" spans="1:19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1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8273</v>
      </c>
      <c r="O2943" t="s">
        <v>8313</v>
      </c>
      <c r="P2943" s="12">
        <f>ROUND(Table1[[#This Row],[pledged]]/Table1[[#This Row],[goal]],2)</f>
        <v>0</v>
      </c>
      <c r="Q2943" s="14">
        <f>IFERROR(Table1[[#This Row],[pledged]]/Table1[[#This Row],[backers_count]],0)</f>
        <v>1</v>
      </c>
      <c r="R2943" s="19">
        <f>(((J2943/60)/60)/24)+DATE(1970,1,1)</f>
        <v>42034.960127314815</v>
      </c>
      <c r="S2943" s="19">
        <f>(((I2943/60)/60)/24)+DATE(1970,1,1)</f>
        <v>42064.960127314815</v>
      </c>
    </row>
    <row r="2944" spans="1:19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1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8273</v>
      </c>
      <c r="O2944" t="s">
        <v>8313</v>
      </c>
      <c r="P2944" s="12">
        <f>ROUND(Table1[[#This Row],[pledged]]/Table1[[#This Row],[goal]],2)</f>
        <v>0.2</v>
      </c>
      <c r="Q2944" s="14">
        <f>IFERROR(Table1[[#This Row],[pledged]]/Table1[[#This Row],[backers_count]],0)</f>
        <v>202.22772277227722</v>
      </c>
      <c r="R2944" s="19">
        <f>(((J2944/60)/60)/24)+DATE(1970,1,1)</f>
        <v>42334.803923611107</v>
      </c>
      <c r="S2944" s="19">
        <f>(((I2944/60)/60)/24)+DATE(1970,1,1)</f>
        <v>42354.845833333333</v>
      </c>
    </row>
    <row r="2945" spans="1:19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1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8273</v>
      </c>
      <c r="O2945" t="s">
        <v>8313</v>
      </c>
      <c r="P2945" s="12">
        <f>ROUND(Table1[[#This Row],[pledged]]/Table1[[#This Row],[goal]],2)</f>
        <v>0</v>
      </c>
      <c r="Q2945" s="14">
        <f>IFERROR(Table1[[#This Row],[pledged]]/Table1[[#This Row],[backers_count]],0)</f>
        <v>0</v>
      </c>
      <c r="R2945" s="19">
        <f>(((J2945/60)/60)/24)+DATE(1970,1,1)</f>
        <v>42077.129398148143</v>
      </c>
      <c r="S2945" s="19">
        <f>(((I2945/60)/60)/24)+DATE(1970,1,1)</f>
        <v>42107.129398148143</v>
      </c>
    </row>
    <row r="2946" spans="1:19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1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8273</v>
      </c>
      <c r="O2946" t="s">
        <v>8313</v>
      </c>
      <c r="P2946" s="12">
        <f>ROUND(Table1[[#This Row],[pledged]]/Table1[[#This Row],[goal]],2)</f>
        <v>0.01</v>
      </c>
      <c r="Q2946" s="14">
        <f>IFERROR(Table1[[#This Row],[pledged]]/Table1[[#This Row],[backers_count]],0)</f>
        <v>100</v>
      </c>
      <c r="R2946" s="19">
        <f>(((J2946/60)/60)/24)+DATE(1970,1,1)</f>
        <v>42132.9143287037</v>
      </c>
      <c r="S2946" s="19">
        <f>(((I2946/60)/60)/24)+DATE(1970,1,1)</f>
        <v>42162.9143287037</v>
      </c>
    </row>
    <row r="2947" spans="1:19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1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8273</v>
      </c>
      <c r="O2947" t="s">
        <v>8313</v>
      </c>
      <c r="P2947" s="12">
        <f>ROUND(Table1[[#This Row],[pledged]]/Table1[[#This Row],[goal]],2)</f>
        <v>0</v>
      </c>
      <c r="Q2947" s="14">
        <f>IFERROR(Table1[[#This Row],[pledged]]/Table1[[#This Row],[backers_count]],0)</f>
        <v>0</v>
      </c>
      <c r="R2947" s="19">
        <f>(((J2947/60)/60)/24)+DATE(1970,1,1)</f>
        <v>42118.139583333337</v>
      </c>
      <c r="S2947" s="19">
        <f>(((I2947/60)/60)/24)+DATE(1970,1,1)</f>
        <v>42148.139583333337</v>
      </c>
    </row>
    <row r="2948" spans="1:19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1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8273</v>
      </c>
      <c r="O2948" t="s">
        <v>8313</v>
      </c>
      <c r="P2948" s="12">
        <f>ROUND(Table1[[#This Row],[pledged]]/Table1[[#This Row],[goal]],2)</f>
        <v>0</v>
      </c>
      <c r="Q2948" s="14">
        <f>IFERROR(Table1[[#This Row],[pledged]]/Table1[[#This Row],[backers_count]],0)</f>
        <v>1</v>
      </c>
      <c r="R2948" s="19">
        <f>(((J2948/60)/60)/24)+DATE(1970,1,1)</f>
        <v>42567.531157407408</v>
      </c>
      <c r="S2948" s="19">
        <f>(((I2948/60)/60)/24)+DATE(1970,1,1)</f>
        <v>42597.531157407408</v>
      </c>
    </row>
    <row r="2949" spans="1:19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1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8273</v>
      </c>
      <c r="O2949" t="s">
        <v>8313</v>
      </c>
      <c r="P2949" s="12">
        <f>ROUND(Table1[[#This Row],[pledged]]/Table1[[#This Row],[goal]],2)</f>
        <v>0.04</v>
      </c>
      <c r="Q2949" s="14">
        <f>IFERROR(Table1[[#This Row],[pledged]]/Table1[[#This Row],[backers_count]],0)</f>
        <v>82.461538461538467</v>
      </c>
      <c r="R2949" s="19">
        <f>(((J2949/60)/60)/24)+DATE(1970,1,1)</f>
        <v>42649.562118055561</v>
      </c>
      <c r="S2949" s="19">
        <f>(((I2949/60)/60)/24)+DATE(1970,1,1)</f>
        <v>42698.715972222228</v>
      </c>
    </row>
    <row r="2950" spans="1:19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1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8273</v>
      </c>
      <c r="O2950" t="s">
        <v>8313</v>
      </c>
      <c r="P2950" s="12">
        <f>ROUND(Table1[[#This Row],[pledged]]/Table1[[#This Row],[goal]],2)</f>
        <v>0</v>
      </c>
      <c r="Q2950" s="14">
        <f>IFERROR(Table1[[#This Row],[pledged]]/Table1[[#This Row],[backers_count]],0)</f>
        <v>2.6666666666666665</v>
      </c>
      <c r="R2950" s="19">
        <f>(((J2950/60)/60)/24)+DATE(1970,1,1)</f>
        <v>42097.649224537032</v>
      </c>
      <c r="S2950" s="19">
        <f>(((I2950/60)/60)/24)+DATE(1970,1,1)</f>
        <v>42157.649224537032</v>
      </c>
    </row>
    <row r="2951" spans="1:19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1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8273</v>
      </c>
      <c r="O2951" t="s">
        <v>8313</v>
      </c>
      <c r="P2951" s="12">
        <f>ROUND(Table1[[#This Row],[pledged]]/Table1[[#This Row],[goal]],2)</f>
        <v>0.03</v>
      </c>
      <c r="Q2951" s="14">
        <f>IFERROR(Table1[[#This Row],[pledged]]/Table1[[#This Row],[backers_count]],0)</f>
        <v>12.5</v>
      </c>
      <c r="R2951" s="19">
        <f>(((J2951/60)/60)/24)+DATE(1970,1,1)</f>
        <v>42297.823113425926</v>
      </c>
      <c r="S2951" s="19">
        <f>(((I2951/60)/60)/24)+DATE(1970,1,1)</f>
        <v>42327.864780092597</v>
      </c>
    </row>
    <row r="2952" spans="1:19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1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8273</v>
      </c>
      <c r="O2952" t="s">
        <v>8313</v>
      </c>
      <c r="P2952" s="12">
        <f>ROUND(Table1[[#This Row],[pledged]]/Table1[[#This Row],[goal]],2)</f>
        <v>0</v>
      </c>
      <c r="Q2952" s="14">
        <f>IFERROR(Table1[[#This Row],[pledged]]/Table1[[#This Row],[backers_count]],0)</f>
        <v>0</v>
      </c>
      <c r="R2952" s="19">
        <f>(((J2952/60)/60)/24)+DATE(1970,1,1)</f>
        <v>42362.36518518519</v>
      </c>
      <c r="S2952" s="19">
        <f>(((I2952/60)/60)/24)+DATE(1970,1,1)</f>
        <v>42392.36518518519</v>
      </c>
    </row>
    <row r="2953" spans="1:19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1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8273</v>
      </c>
      <c r="O2953" t="s">
        <v>8313</v>
      </c>
      <c r="P2953" s="12">
        <f>ROUND(Table1[[#This Row],[pledged]]/Table1[[#This Row],[goal]],2)</f>
        <v>0.02</v>
      </c>
      <c r="Q2953" s="14">
        <f>IFERROR(Table1[[#This Row],[pledged]]/Table1[[#This Row],[backers_count]],0)</f>
        <v>18.896551724137932</v>
      </c>
      <c r="R2953" s="19">
        <f>(((J2953/60)/60)/24)+DATE(1970,1,1)</f>
        <v>41872.802928240737</v>
      </c>
      <c r="S2953" s="19">
        <f>(((I2953/60)/60)/24)+DATE(1970,1,1)</f>
        <v>41917.802928240737</v>
      </c>
    </row>
    <row r="2954" spans="1:19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1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8273</v>
      </c>
      <c r="O2954" t="s">
        <v>8313</v>
      </c>
      <c r="P2954" s="12">
        <f>ROUND(Table1[[#This Row],[pledged]]/Table1[[#This Row],[goal]],2)</f>
        <v>0.08</v>
      </c>
      <c r="Q2954" s="14">
        <f>IFERROR(Table1[[#This Row],[pledged]]/Table1[[#This Row],[backers_count]],0)</f>
        <v>200.625</v>
      </c>
      <c r="R2954" s="19">
        <f>(((J2954/60)/60)/24)+DATE(1970,1,1)</f>
        <v>42628.690266203703</v>
      </c>
      <c r="S2954" s="19">
        <f>(((I2954/60)/60)/24)+DATE(1970,1,1)</f>
        <v>42660.166666666672</v>
      </c>
    </row>
    <row r="2955" spans="1:19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1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8273</v>
      </c>
      <c r="O2955" t="s">
        <v>8313</v>
      </c>
      <c r="P2955" s="12">
        <f>ROUND(Table1[[#This Row],[pledged]]/Table1[[#This Row],[goal]],2)</f>
        <v>0</v>
      </c>
      <c r="Q2955" s="14">
        <f>IFERROR(Table1[[#This Row],[pledged]]/Table1[[#This Row],[backers_count]],0)</f>
        <v>201.66666666666666</v>
      </c>
      <c r="R2955" s="19">
        <f>(((J2955/60)/60)/24)+DATE(1970,1,1)</f>
        <v>42255.791909722218</v>
      </c>
      <c r="S2955" s="19">
        <f>(((I2955/60)/60)/24)+DATE(1970,1,1)</f>
        <v>42285.791909722218</v>
      </c>
    </row>
    <row r="2956" spans="1:19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1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8273</v>
      </c>
      <c r="O2956" t="s">
        <v>8313</v>
      </c>
      <c r="P2956" s="12">
        <f>ROUND(Table1[[#This Row],[pledged]]/Table1[[#This Row],[goal]],2)</f>
        <v>0</v>
      </c>
      <c r="Q2956" s="14">
        <f>IFERROR(Table1[[#This Row],[pledged]]/Table1[[#This Row],[backers_count]],0)</f>
        <v>0</v>
      </c>
      <c r="R2956" s="19">
        <f>(((J2956/60)/60)/24)+DATE(1970,1,1)</f>
        <v>42790.583368055552</v>
      </c>
      <c r="S2956" s="19">
        <f>(((I2956/60)/60)/24)+DATE(1970,1,1)</f>
        <v>42810.541701388895</v>
      </c>
    </row>
    <row r="2957" spans="1:19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1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8273</v>
      </c>
      <c r="O2957" t="s">
        <v>8313</v>
      </c>
      <c r="P2957" s="12">
        <f>ROUND(Table1[[#This Row],[pledged]]/Table1[[#This Row],[goal]],2)</f>
        <v>0.6</v>
      </c>
      <c r="Q2957" s="14">
        <f>IFERROR(Table1[[#This Row],[pledged]]/Table1[[#This Row],[backers_count]],0)</f>
        <v>65</v>
      </c>
      <c r="R2957" s="19">
        <f>(((J2957/60)/60)/24)+DATE(1970,1,1)</f>
        <v>42141.741307870368</v>
      </c>
      <c r="S2957" s="19">
        <f>(((I2957/60)/60)/24)+DATE(1970,1,1)</f>
        <v>42171.741307870368</v>
      </c>
    </row>
    <row r="2958" spans="1:19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1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8273</v>
      </c>
      <c r="O2958" t="s">
        <v>8313</v>
      </c>
      <c r="P2958" s="12">
        <f>ROUND(Table1[[#This Row],[pledged]]/Table1[[#This Row],[goal]],2)</f>
        <v>0.17</v>
      </c>
      <c r="Q2958" s="14">
        <f>IFERROR(Table1[[#This Row],[pledged]]/Table1[[#This Row],[backers_count]],0)</f>
        <v>66.099999999999994</v>
      </c>
      <c r="R2958" s="19">
        <f>(((J2958/60)/60)/24)+DATE(1970,1,1)</f>
        <v>42464.958912037036</v>
      </c>
      <c r="S2958" s="19">
        <f>(((I2958/60)/60)/24)+DATE(1970,1,1)</f>
        <v>42494.958912037036</v>
      </c>
    </row>
    <row r="2959" spans="1:19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1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8273</v>
      </c>
      <c r="O2959" t="s">
        <v>8313</v>
      </c>
      <c r="P2959" s="12">
        <f>ROUND(Table1[[#This Row],[pledged]]/Table1[[#This Row],[goal]],2)</f>
        <v>0.02</v>
      </c>
      <c r="Q2959" s="14">
        <f>IFERROR(Table1[[#This Row],[pledged]]/Table1[[#This Row],[backers_count]],0)</f>
        <v>93.333333333333329</v>
      </c>
      <c r="R2959" s="19">
        <f>(((J2959/60)/60)/24)+DATE(1970,1,1)</f>
        <v>42031.011249999996</v>
      </c>
      <c r="S2959" s="19">
        <f>(((I2959/60)/60)/24)+DATE(1970,1,1)</f>
        <v>42090.969583333332</v>
      </c>
    </row>
    <row r="2960" spans="1:19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1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8273</v>
      </c>
      <c r="O2960" t="s">
        <v>8313</v>
      </c>
      <c r="P2960" s="12">
        <f>ROUND(Table1[[#This Row],[pledged]]/Table1[[#This Row],[goal]],2)</f>
        <v>0</v>
      </c>
      <c r="Q2960" s="14">
        <f>IFERROR(Table1[[#This Row],[pledged]]/Table1[[#This Row],[backers_count]],0)</f>
        <v>0</v>
      </c>
      <c r="R2960" s="19">
        <f>(((J2960/60)/60)/24)+DATE(1970,1,1)</f>
        <v>42438.779131944444</v>
      </c>
      <c r="S2960" s="19">
        <f>(((I2960/60)/60)/24)+DATE(1970,1,1)</f>
        <v>42498.73746527778</v>
      </c>
    </row>
    <row r="2961" spans="1:19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1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8273</v>
      </c>
      <c r="O2961" t="s">
        <v>8313</v>
      </c>
      <c r="P2961" s="12">
        <f>ROUND(Table1[[#This Row],[pledged]]/Table1[[#This Row],[goal]],2)</f>
        <v>0</v>
      </c>
      <c r="Q2961" s="14">
        <f>IFERROR(Table1[[#This Row],[pledged]]/Table1[[#This Row],[backers_count]],0)</f>
        <v>0</v>
      </c>
      <c r="R2961" s="19">
        <f>(((J2961/60)/60)/24)+DATE(1970,1,1)</f>
        <v>42498.008391203708</v>
      </c>
      <c r="S2961" s="19">
        <f>(((I2961/60)/60)/24)+DATE(1970,1,1)</f>
        <v>42528.008391203708</v>
      </c>
    </row>
    <row r="2962" spans="1:19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1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8273</v>
      </c>
      <c r="O2962" t="s">
        <v>8313</v>
      </c>
      <c r="P2962" s="12">
        <f>ROUND(Table1[[#This Row],[pledged]]/Table1[[#This Row],[goal]],2)</f>
        <v>0</v>
      </c>
      <c r="Q2962" s="14">
        <f>IFERROR(Table1[[#This Row],[pledged]]/Table1[[#This Row],[backers_count]],0)</f>
        <v>0</v>
      </c>
      <c r="R2962" s="19">
        <f>(((J2962/60)/60)/24)+DATE(1970,1,1)</f>
        <v>41863.757210648146</v>
      </c>
      <c r="S2962" s="19">
        <f>(((I2962/60)/60)/24)+DATE(1970,1,1)</f>
        <v>41893.757210648146</v>
      </c>
    </row>
    <row r="2963" spans="1:19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1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8273</v>
      </c>
      <c r="O2963" t="s">
        <v>8274</v>
      </c>
      <c r="P2963" s="12">
        <f>ROUND(Table1[[#This Row],[pledged]]/Table1[[#This Row],[goal]],2)</f>
        <v>1.1000000000000001</v>
      </c>
      <c r="Q2963" s="14">
        <f>IFERROR(Table1[[#This Row],[pledged]]/Table1[[#This Row],[backers_count]],0)</f>
        <v>50.75</v>
      </c>
      <c r="R2963" s="19">
        <f>(((J2963/60)/60)/24)+DATE(1970,1,1)</f>
        <v>42061.212488425925</v>
      </c>
      <c r="S2963" s="19">
        <f>(((I2963/60)/60)/24)+DATE(1970,1,1)</f>
        <v>42089.166666666672</v>
      </c>
    </row>
    <row r="2964" spans="1:19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1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8273</v>
      </c>
      <c r="O2964" t="s">
        <v>8274</v>
      </c>
      <c r="P2964" s="12">
        <f>ROUND(Table1[[#This Row],[pledged]]/Table1[[#This Row],[goal]],2)</f>
        <v>1.22</v>
      </c>
      <c r="Q2964" s="14">
        <f>IFERROR(Table1[[#This Row],[pledged]]/Table1[[#This Row],[backers_count]],0)</f>
        <v>60.9</v>
      </c>
      <c r="R2964" s="19">
        <f>(((J2964/60)/60)/24)+DATE(1970,1,1)</f>
        <v>42036.24428240741</v>
      </c>
      <c r="S2964" s="19">
        <f>(((I2964/60)/60)/24)+DATE(1970,1,1)</f>
        <v>42064.290972222225</v>
      </c>
    </row>
    <row r="2965" spans="1:19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1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8273</v>
      </c>
      <c r="O2965" t="s">
        <v>8274</v>
      </c>
      <c r="P2965" s="12">
        <f>ROUND(Table1[[#This Row],[pledged]]/Table1[[#This Row],[goal]],2)</f>
        <v>1.07</v>
      </c>
      <c r="Q2965" s="14">
        <f>IFERROR(Table1[[#This Row],[pledged]]/Table1[[#This Row],[backers_count]],0)</f>
        <v>109.03061224489795</v>
      </c>
      <c r="R2965" s="19">
        <f>(((J2965/60)/60)/24)+DATE(1970,1,1)</f>
        <v>42157.470185185186</v>
      </c>
      <c r="S2965" s="19">
        <f>(((I2965/60)/60)/24)+DATE(1970,1,1)</f>
        <v>42187.470185185186</v>
      </c>
    </row>
    <row r="2966" spans="1:19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1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8273</v>
      </c>
      <c r="O2966" t="s">
        <v>8274</v>
      </c>
      <c r="P2966" s="12">
        <f>ROUND(Table1[[#This Row],[pledged]]/Table1[[#This Row],[goal]],2)</f>
        <v>1.01</v>
      </c>
      <c r="Q2966" s="14">
        <f>IFERROR(Table1[[#This Row],[pledged]]/Table1[[#This Row],[backers_count]],0)</f>
        <v>25.692295918367346</v>
      </c>
      <c r="R2966" s="19">
        <f>(((J2966/60)/60)/24)+DATE(1970,1,1)</f>
        <v>41827.909942129627</v>
      </c>
      <c r="S2966" s="19">
        <f>(((I2966/60)/60)/24)+DATE(1970,1,1)</f>
        <v>41857.897222222222</v>
      </c>
    </row>
    <row r="2967" spans="1:19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1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8273</v>
      </c>
      <c r="O2967" t="s">
        <v>8274</v>
      </c>
      <c r="P2967" s="12">
        <f>ROUND(Table1[[#This Row],[pledged]]/Table1[[#This Row],[goal]],2)</f>
        <v>1.0900000000000001</v>
      </c>
      <c r="Q2967" s="14">
        <f>IFERROR(Table1[[#This Row],[pledged]]/Table1[[#This Row],[backers_count]],0)</f>
        <v>41.92307692307692</v>
      </c>
      <c r="R2967" s="19">
        <f>(((J2967/60)/60)/24)+DATE(1970,1,1)</f>
        <v>42162.729548611111</v>
      </c>
      <c r="S2967" s="19">
        <f>(((I2967/60)/60)/24)+DATE(1970,1,1)</f>
        <v>42192.729548611111</v>
      </c>
    </row>
    <row r="2968" spans="1:19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1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8273</v>
      </c>
      <c r="O2968" t="s">
        <v>8274</v>
      </c>
      <c r="P2968" s="12">
        <f>ROUND(Table1[[#This Row],[pledged]]/Table1[[#This Row],[goal]],2)</f>
        <v>1.1399999999999999</v>
      </c>
      <c r="Q2968" s="14">
        <f>IFERROR(Table1[[#This Row],[pledged]]/Table1[[#This Row],[backers_count]],0)</f>
        <v>88.7734375</v>
      </c>
      <c r="R2968" s="19">
        <f>(((J2968/60)/60)/24)+DATE(1970,1,1)</f>
        <v>42233.738564814819</v>
      </c>
      <c r="S2968" s="19">
        <f>(((I2968/60)/60)/24)+DATE(1970,1,1)</f>
        <v>42263.738564814819</v>
      </c>
    </row>
    <row r="2969" spans="1:19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1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8273</v>
      </c>
      <c r="O2969" t="s">
        <v>8274</v>
      </c>
      <c r="P2969" s="12">
        <f>ROUND(Table1[[#This Row],[pledged]]/Table1[[#This Row],[goal]],2)</f>
        <v>1.1399999999999999</v>
      </c>
      <c r="Q2969" s="14">
        <f>IFERROR(Table1[[#This Row],[pledged]]/Table1[[#This Row],[backers_count]],0)</f>
        <v>80.225352112676063</v>
      </c>
      <c r="R2969" s="19">
        <f>(((J2969/60)/60)/24)+DATE(1970,1,1)</f>
        <v>42042.197824074072</v>
      </c>
      <c r="S2969" s="19">
        <f>(((I2969/60)/60)/24)+DATE(1970,1,1)</f>
        <v>42072.156157407408</v>
      </c>
    </row>
    <row r="2970" spans="1:19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1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8273</v>
      </c>
      <c r="O2970" t="s">
        <v>8274</v>
      </c>
      <c r="P2970" s="12">
        <f>ROUND(Table1[[#This Row],[pledged]]/Table1[[#This Row],[goal]],2)</f>
        <v>1.06</v>
      </c>
      <c r="Q2970" s="14">
        <f>IFERROR(Table1[[#This Row],[pledged]]/Table1[[#This Row],[backers_count]],0)</f>
        <v>78.936170212765958</v>
      </c>
      <c r="R2970" s="19">
        <f>(((J2970/60)/60)/24)+DATE(1970,1,1)</f>
        <v>42585.523842592593</v>
      </c>
      <c r="S2970" s="19">
        <f>(((I2970/60)/60)/24)+DATE(1970,1,1)</f>
        <v>42599.165972222225</v>
      </c>
    </row>
    <row r="2971" spans="1:19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1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8273</v>
      </c>
      <c r="O2971" t="s">
        <v>8274</v>
      </c>
      <c r="P2971" s="12">
        <f>ROUND(Table1[[#This Row],[pledged]]/Table1[[#This Row],[goal]],2)</f>
        <v>1.63</v>
      </c>
      <c r="Q2971" s="14">
        <f>IFERROR(Table1[[#This Row],[pledged]]/Table1[[#This Row],[backers_count]],0)</f>
        <v>95.588235294117652</v>
      </c>
      <c r="R2971" s="19">
        <f>(((J2971/60)/60)/24)+DATE(1970,1,1)</f>
        <v>42097.786493055552</v>
      </c>
      <c r="S2971" s="19">
        <f>(((I2971/60)/60)/24)+DATE(1970,1,1)</f>
        <v>42127.952083333337</v>
      </c>
    </row>
    <row r="2972" spans="1:19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1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8273</v>
      </c>
      <c r="O2972" t="s">
        <v>8274</v>
      </c>
      <c r="P2972" s="12">
        <f>ROUND(Table1[[#This Row],[pledged]]/Table1[[#This Row],[goal]],2)</f>
        <v>1.06</v>
      </c>
      <c r="Q2972" s="14">
        <f>IFERROR(Table1[[#This Row],[pledged]]/Table1[[#This Row],[backers_count]],0)</f>
        <v>69.890109890109883</v>
      </c>
      <c r="R2972" s="19">
        <f>(((J2972/60)/60)/24)+DATE(1970,1,1)</f>
        <v>41808.669571759259</v>
      </c>
      <c r="S2972" s="19">
        <f>(((I2972/60)/60)/24)+DATE(1970,1,1)</f>
        <v>41838.669571759259</v>
      </c>
    </row>
    <row r="2973" spans="1:19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1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8273</v>
      </c>
      <c r="O2973" t="s">
        <v>8274</v>
      </c>
      <c r="P2973" s="12">
        <f>ROUND(Table1[[#This Row],[pledged]]/Table1[[#This Row],[goal]],2)</f>
        <v>1</v>
      </c>
      <c r="Q2973" s="14">
        <f>IFERROR(Table1[[#This Row],[pledged]]/Table1[[#This Row],[backers_count]],0)</f>
        <v>74.534883720930239</v>
      </c>
      <c r="R2973" s="19">
        <f>(((J2973/60)/60)/24)+DATE(1970,1,1)</f>
        <v>41852.658310185187</v>
      </c>
      <c r="S2973" s="19">
        <f>(((I2973/60)/60)/24)+DATE(1970,1,1)</f>
        <v>41882.658310185187</v>
      </c>
    </row>
    <row r="2974" spans="1:19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1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8273</v>
      </c>
      <c r="O2974" t="s">
        <v>8274</v>
      </c>
      <c r="P2974" s="12">
        <f>ROUND(Table1[[#This Row],[pledged]]/Table1[[#This Row],[goal]],2)</f>
        <v>1.05</v>
      </c>
      <c r="Q2974" s="14">
        <f>IFERROR(Table1[[#This Row],[pledged]]/Table1[[#This Row],[backers_count]],0)</f>
        <v>123.94117647058823</v>
      </c>
      <c r="R2974" s="19">
        <f>(((J2974/60)/60)/24)+DATE(1970,1,1)</f>
        <v>42694.110185185185</v>
      </c>
      <c r="S2974" s="19">
        <f>(((I2974/60)/60)/24)+DATE(1970,1,1)</f>
        <v>42709.041666666672</v>
      </c>
    </row>
    <row r="2975" spans="1:19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1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8273</v>
      </c>
      <c r="O2975" t="s">
        <v>8274</v>
      </c>
      <c r="P2975" s="12">
        <f>ROUND(Table1[[#This Row],[pledged]]/Table1[[#This Row],[goal]],2)</f>
        <v>1.75</v>
      </c>
      <c r="Q2975" s="14">
        <f>IFERROR(Table1[[#This Row],[pledged]]/Table1[[#This Row],[backers_count]],0)</f>
        <v>264.84848484848487</v>
      </c>
      <c r="R2975" s="19">
        <f>(((J2975/60)/60)/24)+DATE(1970,1,1)</f>
        <v>42341.818379629629</v>
      </c>
      <c r="S2975" s="19">
        <f>(((I2975/60)/60)/24)+DATE(1970,1,1)</f>
        <v>42370.166666666672</v>
      </c>
    </row>
    <row r="2976" spans="1:19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1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8273</v>
      </c>
      <c r="O2976" t="s">
        <v>8274</v>
      </c>
      <c r="P2976" s="12">
        <f>ROUND(Table1[[#This Row],[pledged]]/Table1[[#This Row],[goal]],2)</f>
        <v>1.02</v>
      </c>
      <c r="Q2976" s="14">
        <f>IFERROR(Table1[[#This Row],[pledged]]/Table1[[#This Row],[backers_count]],0)</f>
        <v>58.620689655172413</v>
      </c>
      <c r="R2976" s="19">
        <f>(((J2976/60)/60)/24)+DATE(1970,1,1)</f>
        <v>41880.061006944445</v>
      </c>
      <c r="S2976" s="19">
        <f>(((I2976/60)/60)/24)+DATE(1970,1,1)</f>
        <v>41908.065972222219</v>
      </c>
    </row>
    <row r="2977" spans="1:19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1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8273</v>
      </c>
      <c r="O2977" t="s">
        <v>8274</v>
      </c>
      <c r="P2977" s="12">
        <f>ROUND(Table1[[#This Row],[pledged]]/Table1[[#This Row],[goal]],2)</f>
        <v>1</v>
      </c>
      <c r="Q2977" s="14">
        <f>IFERROR(Table1[[#This Row],[pledged]]/Table1[[#This Row],[backers_count]],0)</f>
        <v>70.884955752212392</v>
      </c>
      <c r="R2977" s="19">
        <f>(((J2977/60)/60)/24)+DATE(1970,1,1)</f>
        <v>41941.683865740742</v>
      </c>
      <c r="S2977" s="19">
        <f>(((I2977/60)/60)/24)+DATE(1970,1,1)</f>
        <v>41970.125</v>
      </c>
    </row>
    <row r="2978" spans="1:19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1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8273</v>
      </c>
      <c r="O2978" t="s">
        <v>8274</v>
      </c>
      <c r="P2978" s="12">
        <f>ROUND(Table1[[#This Row],[pledged]]/Table1[[#This Row],[goal]],2)</f>
        <v>1.71</v>
      </c>
      <c r="Q2978" s="14">
        <f>IFERROR(Table1[[#This Row],[pledged]]/Table1[[#This Row],[backers_count]],0)</f>
        <v>8.5714285714285712</v>
      </c>
      <c r="R2978" s="19">
        <f>(((J2978/60)/60)/24)+DATE(1970,1,1)</f>
        <v>42425.730671296296</v>
      </c>
      <c r="S2978" s="19">
        <f>(((I2978/60)/60)/24)+DATE(1970,1,1)</f>
        <v>42442.5</v>
      </c>
    </row>
    <row r="2979" spans="1:19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1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8273</v>
      </c>
      <c r="O2979" t="s">
        <v>8274</v>
      </c>
      <c r="P2979" s="12">
        <f>ROUND(Table1[[#This Row],[pledged]]/Table1[[#This Row],[goal]],2)</f>
        <v>1.1399999999999999</v>
      </c>
      <c r="Q2979" s="14">
        <f>IFERROR(Table1[[#This Row],[pledged]]/Table1[[#This Row],[backers_count]],0)</f>
        <v>113.56666666666666</v>
      </c>
      <c r="R2979" s="19">
        <f>(((J2979/60)/60)/24)+DATE(1970,1,1)</f>
        <v>42026.88118055556</v>
      </c>
      <c r="S2979" s="19">
        <f>(((I2979/60)/60)/24)+DATE(1970,1,1)</f>
        <v>42086.093055555553</v>
      </c>
    </row>
    <row r="2980" spans="1:19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1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8273</v>
      </c>
      <c r="O2980" t="s">
        <v>8274</v>
      </c>
      <c r="P2980" s="12">
        <f>ROUND(Table1[[#This Row],[pledged]]/Table1[[#This Row],[goal]],2)</f>
        <v>1.29</v>
      </c>
      <c r="Q2980" s="14">
        <f>IFERROR(Table1[[#This Row],[pledged]]/Table1[[#This Row],[backers_count]],0)</f>
        <v>60.6875</v>
      </c>
      <c r="R2980" s="19">
        <f>(((J2980/60)/60)/24)+DATE(1970,1,1)</f>
        <v>41922.640590277777</v>
      </c>
      <c r="S2980" s="19">
        <f>(((I2980/60)/60)/24)+DATE(1970,1,1)</f>
        <v>41932.249305555553</v>
      </c>
    </row>
    <row r="2981" spans="1:19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1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8273</v>
      </c>
      <c r="O2981" t="s">
        <v>8274</v>
      </c>
      <c r="P2981" s="12">
        <f>ROUND(Table1[[#This Row],[pledged]]/Table1[[#This Row],[goal]],2)</f>
        <v>1.01</v>
      </c>
      <c r="Q2981" s="14">
        <f>IFERROR(Table1[[#This Row],[pledged]]/Table1[[#This Row],[backers_count]],0)</f>
        <v>110.21739130434783</v>
      </c>
      <c r="R2981" s="19">
        <f>(((J2981/60)/60)/24)+DATE(1970,1,1)</f>
        <v>41993.824340277773</v>
      </c>
      <c r="S2981" s="19">
        <f>(((I2981/60)/60)/24)+DATE(1970,1,1)</f>
        <v>42010.25</v>
      </c>
    </row>
    <row r="2982" spans="1:19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1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8273</v>
      </c>
      <c r="O2982" t="s">
        <v>8274</v>
      </c>
      <c r="P2982" s="12">
        <f>ROUND(Table1[[#This Row],[pledged]]/Table1[[#This Row],[goal]],2)</f>
        <v>1.0900000000000001</v>
      </c>
      <c r="Q2982" s="14">
        <f>IFERROR(Table1[[#This Row],[pledged]]/Table1[[#This Row],[backers_count]],0)</f>
        <v>136.45833333333334</v>
      </c>
      <c r="R2982" s="19">
        <f>(((J2982/60)/60)/24)+DATE(1970,1,1)</f>
        <v>42219.915856481486</v>
      </c>
      <c r="S2982" s="19">
        <f>(((I2982/60)/60)/24)+DATE(1970,1,1)</f>
        <v>42240.083333333328</v>
      </c>
    </row>
    <row r="2983" spans="1:19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1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8273</v>
      </c>
      <c r="O2983" t="s">
        <v>8313</v>
      </c>
      <c r="P2983" s="12">
        <f>ROUND(Table1[[#This Row],[pledged]]/Table1[[#This Row],[goal]],2)</f>
        <v>1.29</v>
      </c>
      <c r="Q2983" s="14">
        <f>IFERROR(Table1[[#This Row],[pledged]]/Table1[[#This Row],[backers_count]],0)</f>
        <v>53.164948453608247</v>
      </c>
      <c r="R2983" s="19">
        <f>(((J2983/60)/60)/24)+DATE(1970,1,1)</f>
        <v>42225.559675925921</v>
      </c>
      <c r="S2983" s="19">
        <f>(((I2983/60)/60)/24)+DATE(1970,1,1)</f>
        <v>42270.559675925921</v>
      </c>
    </row>
    <row r="2984" spans="1:19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1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8273</v>
      </c>
      <c r="O2984" t="s">
        <v>8313</v>
      </c>
      <c r="P2984" s="12">
        <f>ROUND(Table1[[#This Row],[pledged]]/Table1[[#This Row],[goal]],2)</f>
        <v>1.02</v>
      </c>
      <c r="Q2984" s="14">
        <f>IFERROR(Table1[[#This Row],[pledged]]/Table1[[#This Row],[backers_count]],0)</f>
        <v>86.491525423728817</v>
      </c>
      <c r="R2984" s="19">
        <f>(((J2984/60)/60)/24)+DATE(1970,1,1)</f>
        <v>42381.686840277776</v>
      </c>
      <c r="S2984" s="19">
        <f>(((I2984/60)/60)/24)+DATE(1970,1,1)</f>
        <v>42411.686840277776</v>
      </c>
    </row>
    <row r="2985" spans="1:19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1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8273</v>
      </c>
      <c r="O2985" t="s">
        <v>8313</v>
      </c>
      <c r="P2985" s="12">
        <f>ROUND(Table1[[#This Row],[pledged]]/Table1[[#This Row],[goal]],2)</f>
        <v>1.47</v>
      </c>
      <c r="Q2985" s="14">
        <f>IFERROR(Table1[[#This Row],[pledged]]/Table1[[#This Row],[backers_count]],0)</f>
        <v>155.23827397260274</v>
      </c>
      <c r="R2985" s="19">
        <f>(((J2985/60)/60)/24)+DATE(1970,1,1)</f>
        <v>41894.632361111115</v>
      </c>
      <c r="S2985" s="19">
        <f>(((I2985/60)/60)/24)+DATE(1970,1,1)</f>
        <v>41954.674027777779</v>
      </c>
    </row>
    <row r="2986" spans="1:19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1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8273</v>
      </c>
      <c r="O2986" t="s">
        <v>8313</v>
      </c>
      <c r="P2986" s="12">
        <f>ROUND(Table1[[#This Row],[pledged]]/Table1[[#This Row],[goal]],2)</f>
        <v>1</v>
      </c>
      <c r="Q2986" s="14">
        <f>IFERROR(Table1[[#This Row],[pledged]]/Table1[[#This Row],[backers_count]],0)</f>
        <v>115.08256880733946</v>
      </c>
      <c r="R2986" s="19">
        <f>(((J2986/60)/60)/24)+DATE(1970,1,1)</f>
        <v>42576.278715277775</v>
      </c>
      <c r="S2986" s="19">
        <f>(((I2986/60)/60)/24)+DATE(1970,1,1)</f>
        <v>42606.278715277775</v>
      </c>
    </row>
    <row r="2987" spans="1:19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1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8273</v>
      </c>
      <c r="O2987" t="s">
        <v>8313</v>
      </c>
      <c r="P2987" s="12">
        <f>ROUND(Table1[[#This Row],[pledged]]/Table1[[#This Row],[goal]],2)</f>
        <v>1.22</v>
      </c>
      <c r="Q2987" s="14">
        <f>IFERROR(Table1[[#This Row],[pledged]]/Table1[[#This Row],[backers_count]],0)</f>
        <v>109.5945945945946</v>
      </c>
      <c r="R2987" s="19">
        <f>(((J2987/60)/60)/24)+DATE(1970,1,1)</f>
        <v>42654.973703703698</v>
      </c>
      <c r="S2987" s="19">
        <f>(((I2987/60)/60)/24)+DATE(1970,1,1)</f>
        <v>42674.166666666672</v>
      </c>
    </row>
    <row r="2988" spans="1:19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1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8273</v>
      </c>
      <c r="O2988" t="s">
        <v>8313</v>
      </c>
      <c r="P2988" s="12">
        <f>ROUND(Table1[[#This Row],[pledged]]/Table1[[#This Row],[goal]],2)</f>
        <v>1.06</v>
      </c>
      <c r="Q2988" s="14">
        <f>IFERROR(Table1[[#This Row],[pledged]]/Table1[[#This Row],[backers_count]],0)</f>
        <v>45.214285714285715</v>
      </c>
      <c r="R2988" s="19">
        <f>(((J2988/60)/60)/24)+DATE(1970,1,1)</f>
        <v>42431.500069444446</v>
      </c>
      <c r="S2988" s="19">
        <f>(((I2988/60)/60)/24)+DATE(1970,1,1)</f>
        <v>42491.458402777775</v>
      </c>
    </row>
    <row r="2989" spans="1:19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1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8273</v>
      </c>
      <c r="O2989" t="s">
        <v>8313</v>
      </c>
      <c r="P2989" s="12">
        <f>ROUND(Table1[[#This Row],[pledged]]/Table1[[#This Row],[goal]],2)</f>
        <v>1.1000000000000001</v>
      </c>
      <c r="Q2989" s="14">
        <f>IFERROR(Table1[[#This Row],[pledged]]/Table1[[#This Row],[backers_count]],0)</f>
        <v>104.15169811320754</v>
      </c>
      <c r="R2989" s="19">
        <f>(((J2989/60)/60)/24)+DATE(1970,1,1)</f>
        <v>42627.307303240741</v>
      </c>
      <c r="S2989" s="19">
        <f>(((I2989/60)/60)/24)+DATE(1970,1,1)</f>
        <v>42656</v>
      </c>
    </row>
    <row r="2990" spans="1:19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1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8273</v>
      </c>
      <c r="O2990" t="s">
        <v>8313</v>
      </c>
      <c r="P2990" s="12">
        <f>ROUND(Table1[[#This Row],[pledged]]/Table1[[#This Row],[goal]],2)</f>
        <v>1</v>
      </c>
      <c r="Q2990" s="14">
        <f>IFERROR(Table1[[#This Row],[pledged]]/Table1[[#This Row],[backers_count]],0)</f>
        <v>35.714285714285715</v>
      </c>
      <c r="R2990" s="19">
        <f>(((J2990/60)/60)/24)+DATE(1970,1,1)</f>
        <v>42511.362048611118</v>
      </c>
      <c r="S2990" s="19">
        <f>(((I2990/60)/60)/24)+DATE(1970,1,1)</f>
        <v>42541.362048611118</v>
      </c>
    </row>
    <row r="2991" spans="1:19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1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8273</v>
      </c>
      <c r="O2991" t="s">
        <v>8313</v>
      </c>
      <c r="P2991" s="12">
        <f>ROUND(Table1[[#This Row],[pledged]]/Table1[[#This Row],[goal]],2)</f>
        <v>1.77</v>
      </c>
      <c r="Q2991" s="14">
        <f>IFERROR(Table1[[#This Row],[pledged]]/Table1[[#This Row],[backers_count]],0)</f>
        <v>96.997252747252745</v>
      </c>
      <c r="R2991" s="19">
        <f>(((J2991/60)/60)/24)+DATE(1970,1,1)</f>
        <v>42337.02039351852</v>
      </c>
      <c r="S2991" s="19">
        <f>(((I2991/60)/60)/24)+DATE(1970,1,1)</f>
        <v>42359.207638888889</v>
      </c>
    </row>
    <row r="2992" spans="1:19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1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8273</v>
      </c>
      <c r="O2992" t="s">
        <v>8313</v>
      </c>
      <c r="P2992" s="12">
        <f>ROUND(Table1[[#This Row],[pledged]]/Table1[[#This Row],[goal]],2)</f>
        <v>1</v>
      </c>
      <c r="Q2992" s="14">
        <f>IFERROR(Table1[[#This Row],[pledged]]/Table1[[#This Row],[backers_count]],0)</f>
        <v>370.37037037037038</v>
      </c>
      <c r="R2992" s="19">
        <f>(((J2992/60)/60)/24)+DATE(1970,1,1)</f>
        <v>42341.57430555555</v>
      </c>
      <c r="S2992" s="19">
        <f>(((I2992/60)/60)/24)+DATE(1970,1,1)</f>
        <v>42376.57430555555</v>
      </c>
    </row>
    <row r="2993" spans="1:19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1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8273</v>
      </c>
      <c r="O2993" t="s">
        <v>8313</v>
      </c>
      <c r="P2993" s="12">
        <f>ROUND(Table1[[#This Row],[pledged]]/Table1[[#This Row],[goal]],2)</f>
        <v>1.03</v>
      </c>
      <c r="Q2993" s="14">
        <f>IFERROR(Table1[[#This Row],[pledged]]/Table1[[#This Row],[backers_count]],0)</f>
        <v>94.408602150537632</v>
      </c>
      <c r="R2993" s="19">
        <f>(((J2993/60)/60)/24)+DATE(1970,1,1)</f>
        <v>42740.837152777778</v>
      </c>
      <c r="S2993" s="19">
        <f>(((I2993/60)/60)/24)+DATE(1970,1,1)</f>
        <v>42762.837152777778</v>
      </c>
    </row>
    <row r="2994" spans="1:19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1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8273</v>
      </c>
      <c r="O2994" t="s">
        <v>8313</v>
      </c>
      <c r="P2994" s="12">
        <f>ROUND(Table1[[#This Row],[pledged]]/Table1[[#This Row],[goal]],2)</f>
        <v>1.05</v>
      </c>
      <c r="Q2994" s="14">
        <f>IFERROR(Table1[[#This Row],[pledged]]/Table1[[#This Row],[backers_count]],0)</f>
        <v>48.984375</v>
      </c>
      <c r="R2994" s="19">
        <f>(((J2994/60)/60)/24)+DATE(1970,1,1)</f>
        <v>42622.767476851848</v>
      </c>
      <c r="S2994" s="19">
        <f>(((I2994/60)/60)/24)+DATE(1970,1,1)</f>
        <v>42652.767476851848</v>
      </c>
    </row>
    <row r="2995" spans="1:19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1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8273</v>
      </c>
      <c r="O2995" t="s">
        <v>8313</v>
      </c>
      <c r="P2995" s="12">
        <f>ROUND(Table1[[#This Row],[pledged]]/Table1[[#This Row],[goal]],2)</f>
        <v>1</v>
      </c>
      <c r="Q2995" s="14">
        <f>IFERROR(Table1[[#This Row],[pledged]]/Table1[[#This Row],[backers_count]],0)</f>
        <v>45.590909090909093</v>
      </c>
      <c r="R2995" s="19">
        <f>(((J2995/60)/60)/24)+DATE(1970,1,1)</f>
        <v>42390.838738425926</v>
      </c>
      <c r="S2995" s="19">
        <f>(((I2995/60)/60)/24)+DATE(1970,1,1)</f>
        <v>42420.838738425926</v>
      </c>
    </row>
    <row r="2996" spans="1:19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1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8273</v>
      </c>
      <c r="O2996" t="s">
        <v>8313</v>
      </c>
      <c r="P2996" s="12">
        <f>ROUND(Table1[[#This Row],[pledged]]/Table1[[#This Row],[goal]],2)</f>
        <v>4.58</v>
      </c>
      <c r="Q2996" s="14">
        <f>IFERROR(Table1[[#This Row],[pledged]]/Table1[[#This Row],[backers_count]],0)</f>
        <v>23.275254237288134</v>
      </c>
      <c r="R2996" s="19">
        <f>(((J2996/60)/60)/24)+DATE(1970,1,1)</f>
        <v>41885.478842592594</v>
      </c>
      <c r="S2996" s="19">
        <f>(((I2996/60)/60)/24)+DATE(1970,1,1)</f>
        <v>41915.478842592594</v>
      </c>
    </row>
    <row r="2997" spans="1:19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1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8273</v>
      </c>
      <c r="O2997" t="s">
        <v>8313</v>
      </c>
      <c r="P2997" s="12">
        <f>ROUND(Table1[[#This Row],[pledged]]/Table1[[#This Row],[goal]],2)</f>
        <v>1.05</v>
      </c>
      <c r="Q2997" s="14">
        <f>IFERROR(Table1[[#This Row],[pledged]]/Table1[[#This Row],[backers_count]],0)</f>
        <v>63.2289156626506</v>
      </c>
      <c r="R2997" s="19">
        <f>(((J2997/60)/60)/24)+DATE(1970,1,1)</f>
        <v>42724.665173611109</v>
      </c>
      <c r="S2997" s="19">
        <f>(((I2997/60)/60)/24)+DATE(1970,1,1)</f>
        <v>42754.665173611109</v>
      </c>
    </row>
    <row r="2998" spans="1:19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1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8273</v>
      </c>
      <c r="O2998" t="s">
        <v>8313</v>
      </c>
      <c r="P2998" s="12">
        <f>ROUND(Table1[[#This Row],[pledged]]/Table1[[#This Row],[goal]],2)</f>
        <v>1.72</v>
      </c>
      <c r="Q2998" s="14">
        <f>IFERROR(Table1[[#This Row],[pledged]]/Table1[[#This Row],[backers_count]],0)</f>
        <v>153.5204081632653</v>
      </c>
      <c r="R2998" s="19">
        <f>(((J2998/60)/60)/24)+DATE(1970,1,1)</f>
        <v>42090.912500000006</v>
      </c>
      <c r="S2998" s="19">
        <f>(((I2998/60)/60)/24)+DATE(1970,1,1)</f>
        <v>42150.912500000006</v>
      </c>
    </row>
    <row r="2999" spans="1:19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1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8273</v>
      </c>
      <c r="O2999" t="s">
        <v>8313</v>
      </c>
      <c r="P2999" s="12">
        <f>ROUND(Table1[[#This Row],[pledged]]/Table1[[#This Row],[goal]],2)</f>
        <v>1.04</v>
      </c>
      <c r="Q2999" s="14">
        <f>IFERROR(Table1[[#This Row],[pledged]]/Table1[[#This Row],[backers_count]],0)</f>
        <v>90.2</v>
      </c>
      <c r="R2999" s="19">
        <f>(((J2999/60)/60)/24)+DATE(1970,1,1)</f>
        <v>42775.733715277776</v>
      </c>
      <c r="S2999" s="19">
        <f>(((I2999/60)/60)/24)+DATE(1970,1,1)</f>
        <v>42793.207638888889</v>
      </c>
    </row>
    <row r="3000" spans="1:19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1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8273</v>
      </c>
      <c r="O3000" t="s">
        <v>8313</v>
      </c>
      <c r="P3000" s="12">
        <f>ROUND(Table1[[#This Row],[pledged]]/Table1[[#This Row],[goal]],2)</f>
        <v>1.03</v>
      </c>
      <c r="Q3000" s="14">
        <f>IFERROR(Table1[[#This Row],[pledged]]/Table1[[#This Row],[backers_count]],0)</f>
        <v>118.97113163972287</v>
      </c>
      <c r="R3000" s="19">
        <f>(((J3000/60)/60)/24)+DATE(1970,1,1)</f>
        <v>41778.193622685183</v>
      </c>
      <c r="S3000" s="19">
        <f>(((I3000/60)/60)/24)+DATE(1970,1,1)</f>
        <v>41806.184027777781</v>
      </c>
    </row>
    <row r="3001" spans="1:19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1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8273</v>
      </c>
      <c r="O3001" t="s">
        <v>8313</v>
      </c>
      <c r="P3001" s="12">
        <f>ROUND(Table1[[#This Row],[pledged]]/Table1[[#This Row],[goal]],2)</f>
        <v>1.19</v>
      </c>
      <c r="Q3001" s="14">
        <f>IFERROR(Table1[[#This Row],[pledged]]/Table1[[#This Row],[backers_count]],0)</f>
        <v>80.25</v>
      </c>
      <c r="R3001" s="19">
        <f>(((J3001/60)/60)/24)+DATE(1970,1,1)</f>
        <v>42780.740277777775</v>
      </c>
      <c r="S3001" s="19">
        <f>(((I3001/60)/60)/24)+DATE(1970,1,1)</f>
        <v>42795.083333333328</v>
      </c>
    </row>
    <row r="3002" spans="1:19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1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8273</v>
      </c>
      <c r="O3002" t="s">
        <v>8313</v>
      </c>
      <c r="P3002" s="12">
        <f>ROUND(Table1[[#This Row],[pledged]]/Table1[[#This Row],[goal]],2)</f>
        <v>1</v>
      </c>
      <c r="Q3002" s="14">
        <f>IFERROR(Table1[[#This Row],[pledged]]/Table1[[#This Row],[backers_count]],0)</f>
        <v>62.5</v>
      </c>
      <c r="R3002" s="19">
        <f>(((J3002/60)/60)/24)+DATE(1970,1,1)</f>
        <v>42752.827199074076</v>
      </c>
      <c r="S3002" s="19">
        <f>(((I3002/60)/60)/24)+DATE(1970,1,1)</f>
        <v>42766.75</v>
      </c>
    </row>
    <row r="3003" spans="1:19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1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8273</v>
      </c>
      <c r="O3003" t="s">
        <v>8313</v>
      </c>
      <c r="P3003" s="12">
        <f>ROUND(Table1[[#This Row],[pledged]]/Table1[[#This Row],[goal]],2)</f>
        <v>3.19</v>
      </c>
      <c r="Q3003" s="14">
        <f>IFERROR(Table1[[#This Row],[pledged]]/Table1[[#This Row],[backers_count]],0)</f>
        <v>131.37719999999999</v>
      </c>
      <c r="R3003" s="19">
        <f>(((J3003/60)/60)/24)+DATE(1970,1,1)</f>
        <v>42534.895625000005</v>
      </c>
      <c r="S3003" s="19">
        <f>(((I3003/60)/60)/24)+DATE(1970,1,1)</f>
        <v>42564.895625000005</v>
      </c>
    </row>
    <row r="3004" spans="1:19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1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8273</v>
      </c>
      <c r="O3004" t="s">
        <v>8313</v>
      </c>
      <c r="P3004" s="12">
        <f>ROUND(Table1[[#This Row],[pledged]]/Table1[[#This Row],[goal]],2)</f>
        <v>1.0900000000000001</v>
      </c>
      <c r="Q3004" s="14">
        <f>IFERROR(Table1[[#This Row],[pledged]]/Table1[[#This Row],[backers_count]],0)</f>
        <v>73.032980769230775</v>
      </c>
      <c r="R3004" s="19">
        <f>(((J3004/60)/60)/24)+DATE(1970,1,1)</f>
        <v>41239.83625</v>
      </c>
      <c r="S3004" s="19">
        <f>(((I3004/60)/60)/24)+DATE(1970,1,1)</f>
        <v>41269.83625</v>
      </c>
    </row>
    <row r="3005" spans="1:19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1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8273</v>
      </c>
      <c r="O3005" t="s">
        <v>8313</v>
      </c>
      <c r="P3005" s="12">
        <f>ROUND(Table1[[#This Row],[pledged]]/Table1[[#This Row],[goal]],2)</f>
        <v>1.01</v>
      </c>
      <c r="Q3005" s="14">
        <f>IFERROR(Table1[[#This Row],[pledged]]/Table1[[#This Row],[backers_count]],0)</f>
        <v>178.52941176470588</v>
      </c>
      <c r="R3005" s="19">
        <f>(((J3005/60)/60)/24)+DATE(1970,1,1)</f>
        <v>42398.849259259259</v>
      </c>
      <c r="S3005" s="19">
        <f>(((I3005/60)/60)/24)+DATE(1970,1,1)</f>
        <v>42430.249305555553</v>
      </c>
    </row>
    <row r="3006" spans="1:19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1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8273</v>
      </c>
      <c r="O3006" t="s">
        <v>8313</v>
      </c>
      <c r="P3006" s="12">
        <f>ROUND(Table1[[#This Row],[pledged]]/Table1[[#This Row],[goal]],2)</f>
        <v>1.1299999999999999</v>
      </c>
      <c r="Q3006" s="14">
        <f>IFERROR(Table1[[#This Row],[pledged]]/Table1[[#This Row],[backers_count]],0)</f>
        <v>162.90974729241879</v>
      </c>
      <c r="R3006" s="19">
        <f>(((J3006/60)/60)/24)+DATE(1970,1,1)</f>
        <v>41928.881064814814</v>
      </c>
      <c r="S3006" s="19">
        <f>(((I3006/60)/60)/24)+DATE(1970,1,1)</f>
        <v>41958.922731481478</v>
      </c>
    </row>
    <row r="3007" spans="1:19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1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8273</v>
      </c>
      <c r="O3007" t="s">
        <v>8313</v>
      </c>
      <c r="P3007" s="12">
        <f>ROUND(Table1[[#This Row],[pledged]]/Table1[[#This Row],[goal]],2)</f>
        <v>1.2</v>
      </c>
      <c r="Q3007" s="14">
        <f>IFERROR(Table1[[#This Row],[pledged]]/Table1[[#This Row],[backers_count]],0)</f>
        <v>108.24237288135593</v>
      </c>
      <c r="R3007" s="19">
        <f>(((J3007/60)/60)/24)+DATE(1970,1,1)</f>
        <v>41888.674826388888</v>
      </c>
      <c r="S3007" s="19">
        <f>(((I3007/60)/60)/24)+DATE(1970,1,1)</f>
        <v>41918.674826388888</v>
      </c>
    </row>
    <row r="3008" spans="1:19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1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8273</v>
      </c>
      <c r="O3008" t="s">
        <v>8313</v>
      </c>
      <c r="P3008" s="12">
        <f>ROUND(Table1[[#This Row],[pledged]]/Table1[[#This Row],[goal]],2)</f>
        <v>1.08</v>
      </c>
      <c r="Q3008" s="14">
        <f>IFERROR(Table1[[#This Row],[pledged]]/Table1[[#This Row],[backers_count]],0)</f>
        <v>88.865979381443296</v>
      </c>
      <c r="R3008" s="19">
        <f>(((J3008/60)/60)/24)+DATE(1970,1,1)</f>
        <v>41957.756840277783</v>
      </c>
      <c r="S3008" s="19">
        <f>(((I3008/60)/60)/24)+DATE(1970,1,1)</f>
        <v>41987.756840277783</v>
      </c>
    </row>
    <row r="3009" spans="1:19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1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8273</v>
      </c>
      <c r="O3009" t="s">
        <v>8313</v>
      </c>
      <c r="P3009" s="12">
        <f>ROUND(Table1[[#This Row],[pledged]]/Table1[[#This Row],[goal]],2)</f>
        <v>1.8</v>
      </c>
      <c r="Q3009" s="14">
        <f>IFERROR(Table1[[#This Row],[pledged]]/Table1[[#This Row],[backers_count]],0)</f>
        <v>54</v>
      </c>
      <c r="R3009" s="19">
        <f>(((J3009/60)/60)/24)+DATE(1970,1,1)</f>
        <v>42098.216238425928</v>
      </c>
      <c r="S3009" s="19">
        <f>(((I3009/60)/60)/24)+DATE(1970,1,1)</f>
        <v>42119.216238425928</v>
      </c>
    </row>
    <row r="3010" spans="1:19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1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8273</v>
      </c>
      <c r="O3010" t="s">
        <v>8313</v>
      </c>
      <c r="P3010" s="12">
        <f>ROUND(Table1[[#This Row],[pledged]]/Table1[[#This Row],[goal]],2)</f>
        <v>1.01</v>
      </c>
      <c r="Q3010" s="14">
        <f>IFERROR(Table1[[#This Row],[pledged]]/Table1[[#This Row],[backers_count]],0)</f>
        <v>116.73076923076923</v>
      </c>
      <c r="R3010" s="19">
        <f>(((J3010/60)/60)/24)+DATE(1970,1,1)</f>
        <v>42360.212025462963</v>
      </c>
      <c r="S3010" s="19">
        <f>(((I3010/60)/60)/24)+DATE(1970,1,1)</f>
        <v>42390.212025462963</v>
      </c>
    </row>
    <row r="3011" spans="1:19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1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8273</v>
      </c>
      <c r="O3011" t="s">
        <v>8313</v>
      </c>
      <c r="P3011" s="12">
        <f>ROUND(Table1[[#This Row],[pledged]]/Table1[[#This Row],[goal]],2)</f>
        <v>1.2</v>
      </c>
      <c r="Q3011" s="14">
        <f>IFERROR(Table1[[#This Row],[pledged]]/Table1[[#This Row],[backers_count]],0)</f>
        <v>233.8984375</v>
      </c>
      <c r="R3011" s="19">
        <f>(((J3011/60)/60)/24)+DATE(1970,1,1)</f>
        <v>41939.569907407407</v>
      </c>
      <c r="S3011" s="19">
        <f>(((I3011/60)/60)/24)+DATE(1970,1,1)</f>
        <v>41969.611574074079</v>
      </c>
    </row>
    <row r="3012" spans="1:19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1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8273</v>
      </c>
      <c r="O3012" t="s">
        <v>8313</v>
      </c>
      <c r="P3012" s="12">
        <f>ROUND(Table1[[#This Row],[pledged]]/Table1[[#This Row],[goal]],2)</f>
        <v>1.58</v>
      </c>
      <c r="Q3012" s="14">
        <f>IFERROR(Table1[[#This Row],[pledged]]/Table1[[#This Row],[backers_count]],0)</f>
        <v>158</v>
      </c>
      <c r="R3012" s="19">
        <f>(((J3012/60)/60)/24)+DATE(1970,1,1)</f>
        <v>41996.832395833335</v>
      </c>
      <c r="S3012" s="19">
        <f>(((I3012/60)/60)/24)+DATE(1970,1,1)</f>
        <v>42056.832395833335</v>
      </c>
    </row>
    <row r="3013" spans="1:19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1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8273</v>
      </c>
      <c r="O3013" t="s">
        <v>8313</v>
      </c>
      <c r="P3013" s="12">
        <f>ROUND(Table1[[#This Row],[pledged]]/Table1[[#This Row],[goal]],2)</f>
        <v>1.24</v>
      </c>
      <c r="Q3013" s="14">
        <f>IFERROR(Table1[[#This Row],[pledged]]/Table1[[#This Row],[backers_count]],0)</f>
        <v>14.84</v>
      </c>
      <c r="R3013" s="19">
        <f>(((J3013/60)/60)/24)+DATE(1970,1,1)</f>
        <v>42334.468935185185</v>
      </c>
      <c r="S3013" s="19">
        <f>(((I3013/60)/60)/24)+DATE(1970,1,1)</f>
        <v>42361.957638888889</v>
      </c>
    </row>
    <row r="3014" spans="1:19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8273</v>
      </c>
      <c r="O3014" t="s">
        <v>8313</v>
      </c>
      <c r="P3014" s="12">
        <f>ROUND(Table1[[#This Row],[pledged]]/Table1[[#This Row],[goal]],2)</f>
        <v>1.17</v>
      </c>
      <c r="Q3014" s="14">
        <f>IFERROR(Table1[[#This Row],[pledged]]/Table1[[#This Row],[backers_count]],0)</f>
        <v>85.181818181818187</v>
      </c>
      <c r="R3014" s="19">
        <f>(((J3014/60)/60)/24)+DATE(1970,1,1)</f>
        <v>42024.702893518523</v>
      </c>
      <c r="S3014" s="19">
        <f>(((I3014/60)/60)/24)+DATE(1970,1,1)</f>
        <v>42045.702893518523</v>
      </c>
    </row>
    <row r="3015" spans="1:19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1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8273</v>
      </c>
      <c r="O3015" t="s">
        <v>8313</v>
      </c>
      <c r="P3015" s="12">
        <f>ROUND(Table1[[#This Row],[pledged]]/Table1[[#This Row],[goal]],2)</f>
        <v>1.57</v>
      </c>
      <c r="Q3015" s="14">
        <f>IFERROR(Table1[[#This Row],[pledged]]/Table1[[#This Row],[backers_count]],0)</f>
        <v>146.69158878504672</v>
      </c>
      <c r="R3015" s="19">
        <f>(((J3015/60)/60)/24)+DATE(1970,1,1)</f>
        <v>42146.836215277777</v>
      </c>
      <c r="S3015" s="19">
        <f>(((I3015/60)/60)/24)+DATE(1970,1,1)</f>
        <v>42176.836215277777</v>
      </c>
    </row>
    <row r="3016" spans="1:19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1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8273</v>
      </c>
      <c r="O3016" t="s">
        <v>8313</v>
      </c>
      <c r="P3016" s="12">
        <f>ROUND(Table1[[#This Row],[pledged]]/Table1[[#This Row],[goal]],2)</f>
        <v>1.1299999999999999</v>
      </c>
      <c r="Q3016" s="14">
        <f>IFERROR(Table1[[#This Row],[pledged]]/Table1[[#This Row],[backers_count]],0)</f>
        <v>50.764811490125673</v>
      </c>
      <c r="R3016" s="19">
        <f>(((J3016/60)/60)/24)+DATE(1970,1,1)</f>
        <v>41920.123611111114</v>
      </c>
      <c r="S3016" s="19">
        <f>(((I3016/60)/60)/24)+DATE(1970,1,1)</f>
        <v>41948.208333333336</v>
      </c>
    </row>
    <row r="3017" spans="1:19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1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8273</v>
      </c>
      <c r="O3017" t="s">
        <v>8313</v>
      </c>
      <c r="P3017" s="12">
        <f>ROUND(Table1[[#This Row],[pledged]]/Table1[[#This Row],[goal]],2)</f>
        <v>1.03</v>
      </c>
      <c r="Q3017" s="14">
        <f>IFERROR(Table1[[#This Row],[pledged]]/Table1[[#This Row],[backers_count]],0)</f>
        <v>87.7</v>
      </c>
      <c r="R3017" s="19">
        <f>(((J3017/60)/60)/24)+DATE(1970,1,1)</f>
        <v>41785.72729166667</v>
      </c>
      <c r="S3017" s="19">
        <f>(((I3017/60)/60)/24)+DATE(1970,1,1)</f>
        <v>41801.166666666664</v>
      </c>
    </row>
    <row r="3018" spans="1:19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1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8273</v>
      </c>
      <c r="O3018" t="s">
        <v>8313</v>
      </c>
      <c r="P3018" s="12">
        <f>ROUND(Table1[[#This Row],[pledged]]/Table1[[#This Row],[goal]],2)</f>
        <v>1.03</v>
      </c>
      <c r="Q3018" s="14">
        <f>IFERROR(Table1[[#This Row],[pledged]]/Table1[[#This Row],[backers_count]],0)</f>
        <v>242.27777777777777</v>
      </c>
      <c r="R3018" s="19">
        <f>(((J3018/60)/60)/24)+DATE(1970,1,1)</f>
        <v>41778.548055555555</v>
      </c>
      <c r="S3018" s="19">
        <f>(((I3018/60)/60)/24)+DATE(1970,1,1)</f>
        <v>41838.548055555555</v>
      </c>
    </row>
    <row r="3019" spans="1:19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1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8273</v>
      </c>
      <c r="O3019" t="s">
        <v>8313</v>
      </c>
      <c r="P3019" s="12">
        <f>ROUND(Table1[[#This Row],[pledged]]/Table1[[#This Row],[goal]],2)</f>
        <v>1.06</v>
      </c>
      <c r="Q3019" s="14">
        <f>IFERROR(Table1[[#This Row],[pledged]]/Table1[[#This Row],[backers_count]],0)</f>
        <v>146.44654088050314</v>
      </c>
      <c r="R3019" s="19">
        <f>(((J3019/60)/60)/24)+DATE(1970,1,1)</f>
        <v>41841.850034722222</v>
      </c>
      <c r="S3019" s="19">
        <f>(((I3019/60)/60)/24)+DATE(1970,1,1)</f>
        <v>41871.850034722222</v>
      </c>
    </row>
    <row r="3020" spans="1:19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1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8273</v>
      </c>
      <c r="O3020" t="s">
        <v>8313</v>
      </c>
      <c r="P3020" s="12">
        <f>ROUND(Table1[[#This Row],[pledged]]/Table1[[#This Row],[goal]],2)</f>
        <v>1.01</v>
      </c>
      <c r="Q3020" s="14">
        <f>IFERROR(Table1[[#This Row],[pledged]]/Table1[[#This Row],[backers_count]],0)</f>
        <v>103.17073170731707</v>
      </c>
      <c r="R3020" s="19">
        <f>(((J3020/60)/60)/24)+DATE(1970,1,1)</f>
        <v>42163.29833333334</v>
      </c>
      <c r="S3020" s="19">
        <f>(((I3020/60)/60)/24)+DATE(1970,1,1)</f>
        <v>42205.916666666672</v>
      </c>
    </row>
    <row r="3021" spans="1:19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1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8273</v>
      </c>
      <c r="O3021" t="s">
        <v>8313</v>
      </c>
      <c r="P3021" s="12">
        <f>ROUND(Table1[[#This Row],[pledged]]/Table1[[#This Row],[goal]],2)</f>
        <v>1.21</v>
      </c>
      <c r="Q3021" s="14">
        <f>IFERROR(Table1[[#This Row],[pledged]]/Table1[[#This Row],[backers_count]],0)</f>
        <v>80.464601769911511</v>
      </c>
      <c r="R3021" s="19">
        <f>(((J3021/60)/60)/24)+DATE(1970,1,1)</f>
        <v>41758.833564814813</v>
      </c>
      <c r="S3021" s="19">
        <f>(((I3021/60)/60)/24)+DATE(1970,1,1)</f>
        <v>41786.125</v>
      </c>
    </row>
    <row r="3022" spans="1:19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1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8273</v>
      </c>
      <c r="O3022" t="s">
        <v>8313</v>
      </c>
      <c r="P3022" s="12">
        <f>ROUND(Table1[[#This Row],[pledged]]/Table1[[#This Row],[goal]],2)</f>
        <v>1.01</v>
      </c>
      <c r="Q3022" s="14">
        <f>IFERROR(Table1[[#This Row],[pledged]]/Table1[[#This Row],[backers_count]],0)</f>
        <v>234.66666666666666</v>
      </c>
      <c r="R3022" s="19">
        <f>(((J3022/60)/60)/24)+DATE(1970,1,1)</f>
        <v>42170.846446759257</v>
      </c>
      <c r="S3022" s="19">
        <f>(((I3022/60)/60)/24)+DATE(1970,1,1)</f>
        <v>42230.846446759257</v>
      </c>
    </row>
    <row r="3023" spans="1:19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1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8273</v>
      </c>
      <c r="O3023" t="s">
        <v>8313</v>
      </c>
      <c r="P3023" s="12">
        <f>ROUND(Table1[[#This Row],[pledged]]/Table1[[#This Row],[goal]],2)</f>
        <v>1.1599999999999999</v>
      </c>
      <c r="Q3023" s="14">
        <f>IFERROR(Table1[[#This Row],[pledged]]/Table1[[#This Row],[backers_count]],0)</f>
        <v>50.689320388349515</v>
      </c>
      <c r="R3023" s="19">
        <f>(((J3023/60)/60)/24)+DATE(1970,1,1)</f>
        <v>42660.618854166663</v>
      </c>
      <c r="S3023" s="19">
        <f>(((I3023/60)/60)/24)+DATE(1970,1,1)</f>
        <v>42696.249305555553</v>
      </c>
    </row>
    <row r="3024" spans="1:19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1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8273</v>
      </c>
      <c r="O3024" t="s">
        <v>8313</v>
      </c>
      <c r="P3024" s="12">
        <f>ROUND(Table1[[#This Row],[pledged]]/Table1[[#This Row],[goal]],2)</f>
        <v>1.01</v>
      </c>
      <c r="Q3024" s="14">
        <f>IFERROR(Table1[[#This Row],[pledged]]/Table1[[#This Row],[backers_count]],0)</f>
        <v>162.70967741935485</v>
      </c>
      <c r="R3024" s="19">
        <f>(((J3024/60)/60)/24)+DATE(1970,1,1)</f>
        <v>42564.95380787037</v>
      </c>
      <c r="S3024" s="19">
        <f>(((I3024/60)/60)/24)+DATE(1970,1,1)</f>
        <v>42609.95380787037</v>
      </c>
    </row>
    <row r="3025" spans="1:19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1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8273</v>
      </c>
      <c r="O3025" t="s">
        <v>8313</v>
      </c>
      <c r="P3025" s="12">
        <f>ROUND(Table1[[#This Row],[pledged]]/Table1[[#This Row],[goal]],2)</f>
        <v>1.03</v>
      </c>
      <c r="Q3025" s="14">
        <f>IFERROR(Table1[[#This Row],[pledged]]/Table1[[#This Row],[backers_count]],0)</f>
        <v>120.16666666666667</v>
      </c>
      <c r="R3025" s="19">
        <f>(((J3025/60)/60)/24)+DATE(1970,1,1)</f>
        <v>42121.675763888896</v>
      </c>
      <c r="S3025" s="19">
        <f>(((I3025/60)/60)/24)+DATE(1970,1,1)</f>
        <v>42166.675763888896</v>
      </c>
    </row>
    <row r="3026" spans="1:19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1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8273</v>
      </c>
      <c r="O3026" t="s">
        <v>8313</v>
      </c>
      <c r="P3026" s="12">
        <f>ROUND(Table1[[#This Row],[pledged]]/Table1[[#This Row],[goal]],2)</f>
        <v>2.46</v>
      </c>
      <c r="Q3026" s="14">
        <f>IFERROR(Table1[[#This Row],[pledged]]/Table1[[#This Row],[backers_count]],0)</f>
        <v>67.697802197802204</v>
      </c>
      <c r="R3026" s="19">
        <f>(((J3026/60)/60)/24)+DATE(1970,1,1)</f>
        <v>41158.993923611109</v>
      </c>
      <c r="S3026" s="19">
        <f>(((I3026/60)/60)/24)+DATE(1970,1,1)</f>
        <v>41188.993923611109</v>
      </c>
    </row>
    <row r="3027" spans="1:19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1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8273</v>
      </c>
      <c r="O3027" t="s">
        <v>8313</v>
      </c>
      <c r="P3027" s="12">
        <f>ROUND(Table1[[#This Row],[pledged]]/Table1[[#This Row],[goal]],2)</f>
        <v>3.02</v>
      </c>
      <c r="Q3027" s="14">
        <f>IFERROR(Table1[[#This Row],[pledged]]/Table1[[#This Row],[backers_count]],0)</f>
        <v>52.103448275862071</v>
      </c>
      <c r="R3027" s="19">
        <f>(((J3027/60)/60)/24)+DATE(1970,1,1)</f>
        <v>41761.509409722225</v>
      </c>
      <c r="S3027" s="19">
        <f>(((I3027/60)/60)/24)+DATE(1970,1,1)</f>
        <v>41789.666666666664</v>
      </c>
    </row>
    <row r="3028" spans="1:19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1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8273</v>
      </c>
      <c r="O3028" t="s">
        <v>8313</v>
      </c>
      <c r="P3028" s="12">
        <f>ROUND(Table1[[#This Row],[pledged]]/Table1[[#This Row],[goal]],2)</f>
        <v>1.43</v>
      </c>
      <c r="Q3028" s="14">
        <f>IFERROR(Table1[[#This Row],[pledged]]/Table1[[#This Row],[backers_count]],0)</f>
        <v>51.6</v>
      </c>
      <c r="R3028" s="19">
        <f>(((J3028/60)/60)/24)+DATE(1970,1,1)</f>
        <v>42783.459398148145</v>
      </c>
      <c r="S3028" s="19">
        <f>(((I3028/60)/60)/24)+DATE(1970,1,1)</f>
        <v>42797.459398148145</v>
      </c>
    </row>
    <row r="3029" spans="1:19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1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8273</v>
      </c>
      <c r="O3029" t="s">
        <v>8313</v>
      </c>
      <c r="P3029" s="12">
        <f>ROUND(Table1[[#This Row],[pledged]]/Table1[[#This Row],[goal]],2)</f>
        <v>1.31</v>
      </c>
      <c r="Q3029" s="14">
        <f>IFERROR(Table1[[#This Row],[pledged]]/Table1[[#This Row],[backers_count]],0)</f>
        <v>164.3</v>
      </c>
      <c r="R3029" s="19">
        <f>(((J3029/60)/60)/24)+DATE(1970,1,1)</f>
        <v>42053.704293981486</v>
      </c>
      <c r="S3029" s="19">
        <f>(((I3029/60)/60)/24)+DATE(1970,1,1)</f>
        <v>42083.662627314814</v>
      </c>
    </row>
    <row r="3030" spans="1:19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1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8273</v>
      </c>
      <c r="O3030" t="s">
        <v>8313</v>
      </c>
      <c r="P3030" s="12">
        <f>ROUND(Table1[[#This Row],[pledged]]/Table1[[#This Row],[goal]],2)</f>
        <v>1.68</v>
      </c>
      <c r="Q3030" s="14">
        <f>IFERROR(Table1[[#This Row],[pledged]]/Table1[[#This Row],[backers_count]],0)</f>
        <v>84.858585858585855</v>
      </c>
      <c r="R3030" s="19">
        <f>(((J3030/60)/60)/24)+DATE(1970,1,1)</f>
        <v>42567.264178240745</v>
      </c>
      <c r="S3030" s="19">
        <f>(((I3030/60)/60)/24)+DATE(1970,1,1)</f>
        <v>42597.264178240745</v>
      </c>
    </row>
    <row r="3031" spans="1:19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1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8273</v>
      </c>
      <c r="O3031" t="s">
        <v>8313</v>
      </c>
      <c r="P3031" s="12">
        <f>ROUND(Table1[[#This Row],[pledged]]/Table1[[#This Row],[goal]],2)</f>
        <v>1.1000000000000001</v>
      </c>
      <c r="Q3031" s="14">
        <f>IFERROR(Table1[[#This Row],[pledged]]/Table1[[#This Row],[backers_count]],0)</f>
        <v>94.548850574712645</v>
      </c>
      <c r="R3031" s="19">
        <f>(((J3031/60)/60)/24)+DATE(1970,1,1)</f>
        <v>41932.708877314813</v>
      </c>
      <c r="S3031" s="19">
        <f>(((I3031/60)/60)/24)+DATE(1970,1,1)</f>
        <v>41961.190972222219</v>
      </c>
    </row>
    <row r="3032" spans="1:19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1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8273</v>
      </c>
      <c r="O3032" t="s">
        <v>8313</v>
      </c>
      <c r="P3032" s="12">
        <f>ROUND(Table1[[#This Row],[pledged]]/Table1[[#This Row],[goal]],2)</f>
        <v>1.07</v>
      </c>
      <c r="Q3032" s="14">
        <f>IFERROR(Table1[[#This Row],[pledged]]/Table1[[#This Row],[backers_count]],0)</f>
        <v>45.536585365853661</v>
      </c>
      <c r="R3032" s="19">
        <f>(((J3032/60)/60)/24)+DATE(1970,1,1)</f>
        <v>42233.747349537036</v>
      </c>
      <c r="S3032" s="19">
        <f>(((I3032/60)/60)/24)+DATE(1970,1,1)</f>
        <v>42263.747349537036</v>
      </c>
    </row>
    <row r="3033" spans="1:19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1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8273</v>
      </c>
      <c r="O3033" t="s">
        <v>8313</v>
      </c>
      <c r="P3033" s="12">
        <f>ROUND(Table1[[#This Row],[pledged]]/Table1[[#This Row],[goal]],2)</f>
        <v>1</v>
      </c>
      <c r="Q3033" s="14">
        <f>IFERROR(Table1[[#This Row],[pledged]]/Table1[[#This Row],[backers_count]],0)</f>
        <v>51.724137931034484</v>
      </c>
      <c r="R3033" s="19">
        <f>(((J3033/60)/60)/24)+DATE(1970,1,1)</f>
        <v>42597.882488425923</v>
      </c>
      <c r="S3033" s="19">
        <f>(((I3033/60)/60)/24)+DATE(1970,1,1)</f>
        <v>42657.882488425923</v>
      </c>
    </row>
    <row r="3034" spans="1:19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1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8273</v>
      </c>
      <c r="O3034" t="s">
        <v>8313</v>
      </c>
      <c r="P3034" s="12">
        <f>ROUND(Table1[[#This Row],[pledged]]/Table1[[#This Row],[goal]],2)</f>
        <v>1.27</v>
      </c>
      <c r="Q3034" s="14">
        <f>IFERROR(Table1[[#This Row],[pledged]]/Table1[[#This Row],[backers_count]],0)</f>
        <v>50.88</v>
      </c>
      <c r="R3034" s="19">
        <f>(((J3034/60)/60)/24)+DATE(1970,1,1)</f>
        <v>42228.044664351852</v>
      </c>
      <c r="S3034" s="19">
        <f>(((I3034/60)/60)/24)+DATE(1970,1,1)</f>
        <v>42258.044664351852</v>
      </c>
    </row>
    <row r="3035" spans="1:19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1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8273</v>
      </c>
      <c r="O3035" t="s">
        <v>8313</v>
      </c>
      <c r="P3035" s="12">
        <f>ROUND(Table1[[#This Row],[pledged]]/Table1[[#This Row],[goal]],2)</f>
        <v>1.47</v>
      </c>
      <c r="Q3035" s="14">
        <f>IFERROR(Table1[[#This Row],[pledged]]/Table1[[#This Row],[backers_count]],0)</f>
        <v>191.13043478260869</v>
      </c>
      <c r="R3035" s="19">
        <f>(((J3035/60)/60)/24)+DATE(1970,1,1)</f>
        <v>42570.110243055555</v>
      </c>
      <c r="S3035" s="19">
        <f>(((I3035/60)/60)/24)+DATE(1970,1,1)</f>
        <v>42600.110243055555</v>
      </c>
    </row>
    <row r="3036" spans="1:19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1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8273</v>
      </c>
      <c r="O3036" t="s">
        <v>8313</v>
      </c>
      <c r="P3036" s="12">
        <f>ROUND(Table1[[#This Row],[pledged]]/Table1[[#This Row],[goal]],2)</f>
        <v>1.1299999999999999</v>
      </c>
      <c r="Q3036" s="14">
        <f>IFERROR(Table1[[#This Row],[pledged]]/Table1[[#This Row],[backers_count]],0)</f>
        <v>89.314285714285717</v>
      </c>
      <c r="R3036" s="19">
        <f>(((J3036/60)/60)/24)+DATE(1970,1,1)</f>
        <v>42644.535358796296</v>
      </c>
      <c r="S3036" s="19">
        <f>(((I3036/60)/60)/24)+DATE(1970,1,1)</f>
        <v>42675.165972222225</v>
      </c>
    </row>
    <row r="3037" spans="1:19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1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8273</v>
      </c>
      <c r="O3037" t="s">
        <v>8313</v>
      </c>
      <c r="P3037" s="12">
        <f>ROUND(Table1[[#This Row],[pledged]]/Table1[[#This Row],[goal]],2)</f>
        <v>1.0900000000000001</v>
      </c>
      <c r="Q3037" s="14">
        <f>IFERROR(Table1[[#This Row],[pledged]]/Table1[[#This Row],[backers_count]],0)</f>
        <v>88.588631921824103</v>
      </c>
      <c r="R3037" s="19">
        <f>(((J3037/60)/60)/24)+DATE(1970,1,1)</f>
        <v>41368.560289351852</v>
      </c>
      <c r="S3037" s="19">
        <f>(((I3037/60)/60)/24)+DATE(1970,1,1)</f>
        <v>41398.560289351852</v>
      </c>
    </row>
    <row r="3038" spans="1:19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1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8273</v>
      </c>
      <c r="O3038" t="s">
        <v>8313</v>
      </c>
      <c r="P3038" s="12">
        <f>ROUND(Table1[[#This Row],[pledged]]/Table1[[#This Row],[goal]],2)</f>
        <v>1.27</v>
      </c>
      <c r="Q3038" s="14">
        <f>IFERROR(Table1[[#This Row],[pledged]]/Table1[[#This Row],[backers_count]],0)</f>
        <v>96.300911854103347</v>
      </c>
      <c r="R3038" s="19">
        <f>(((J3038/60)/60)/24)+DATE(1970,1,1)</f>
        <v>41466.785231481481</v>
      </c>
      <c r="S3038" s="19">
        <f>(((I3038/60)/60)/24)+DATE(1970,1,1)</f>
        <v>41502.499305555553</v>
      </c>
    </row>
    <row r="3039" spans="1:19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1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8273</v>
      </c>
      <c r="O3039" t="s">
        <v>8313</v>
      </c>
      <c r="P3039" s="12">
        <f>ROUND(Table1[[#This Row],[pledged]]/Table1[[#This Row],[goal]],2)</f>
        <v>2.13</v>
      </c>
      <c r="Q3039" s="14">
        <f>IFERROR(Table1[[#This Row],[pledged]]/Table1[[#This Row],[backers_count]],0)</f>
        <v>33.3125</v>
      </c>
      <c r="R3039" s="19">
        <f>(((J3039/60)/60)/24)+DATE(1970,1,1)</f>
        <v>40378.893206018518</v>
      </c>
      <c r="S3039" s="19">
        <f>(((I3039/60)/60)/24)+DATE(1970,1,1)</f>
        <v>40453.207638888889</v>
      </c>
    </row>
    <row r="3040" spans="1:19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1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8273</v>
      </c>
      <c r="O3040" t="s">
        <v>8313</v>
      </c>
      <c r="P3040" s="12">
        <f>ROUND(Table1[[#This Row],[pledged]]/Table1[[#This Row],[goal]],2)</f>
        <v>1.01</v>
      </c>
      <c r="Q3040" s="14">
        <f>IFERROR(Table1[[#This Row],[pledged]]/Table1[[#This Row],[backers_count]],0)</f>
        <v>37.222222222222221</v>
      </c>
      <c r="R3040" s="19">
        <f>(((J3040/60)/60)/24)+DATE(1970,1,1)</f>
        <v>42373.252280092594</v>
      </c>
      <c r="S3040" s="19">
        <f>(((I3040/60)/60)/24)+DATE(1970,1,1)</f>
        <v>42433.252280092594</v>
      </c>
    </row>
    <row r="3041" spans="1:19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1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8273</v>
      </c>
      <c r="O3041" t="s">
        <v>8313</v>
      </c>
      <c r="P3041" s="12">
        <f>ROUND(Table1[[#This Row],[pledged]]/Table1[[#This Row],[goal]],2)</f>
        <v>1.0900000000000001</v>
      </c>
      <c r="Q3041" s="14">
        <f>IFERROR(Table1[[#This Row],[pledged]]/Table1[[#This Row],[backers_count]],0)</f>
        <v>92.130423728813554</v>
      </c>
      <c r="R3041" s="19">
        <f>(((J3041/60)/60)/24)+DATE(1970,1,1)</f>
        <v>41610.794421296298</v>
      </c>
      <c r="S3041" s="19">
        <f>(((I3041/60)/60)/24)+DATE(1970,1,1)</f>
        <v>41637.332638888889</v>
      </c>
    </row>
    <row r="3042" spans="1:19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1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8273</v>
      </c>
      <c r="O3042" t="s">
        <v>8313</v>
      </c>
      <c r="P3042" s="12">
        <f>ROUND(Table1[[#This Row],[pledged]]/Table1[[#This Row],[goal]],2)</f>
        <v>1.08</v>
      </c>
      <c r="Q3042" s="14">
        <f>IFERROR(Table1[[#This Row],[pledged]]/Table1[[#This Row],[backers_count]],0)</f>
        <v>76.785714285714292</v>
      </c>
      <c r="R3042" s="19">
        <f>(((J3042/60)/60)/24)+DATE(1970,1,1)</f>
        <v>42177.791909722218</v>
      </c>
      <c r="S3042" s="19">
        <f>(((I3042/60)/60)/24)+DATE(1970,1,1)</f>
        <v>42181.958333333328</v>
      </c>
    </row>
    <row r="3043" spans="1:19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1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8273</v>
      </c>
      <c r="O3043" t="s">
        <v>8313</v>
      </c>
      <c r="P3043" s="12">
        <f>ROUND(Table1[[#This Row],[pledged]]/Table1[[#This Row],[goal]],2)</f>
        <v>1.1000000000000001</v>
      </c>
      <c r="Q3043" s="14">
        <f>IFERROR(Table1[[#This Row],[pledged]]/Table1[[#This Row],[backers_count]],0)</f>
        <v>96.526315789473685</v>
      </c>
      <c r="R3043" s="19">
        <f>(((J3043/60)/60)/24)+DATE(1970,1,1)</f>
        <v>42359.868611111116</v>
      </c>
      <c r="S3043" s="19">
        <f>(((I3043/60)/60)/24)+DATE(1970,1,1)</f>
        <v>42389.868611111116</v>
      </c>
    </row>
    <row r="3044" spans="1:19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1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8273</v>
      </c>
      <c r="O3044" t="s">
        <v>8313</v>
      </c>
      <c r="P3044" s="12">
        <f>ROUND(Table1[[#This Row],[pledged]]/Table1[[#This Row],[goal]],2)</f>
        <v>1.28</v>
      </c>
      <c r="Q3044" s="14">
        <f>IFERROR(Table1[[#This Row],[pledged]]/Table1[[#This Row],[backers_count]],0)</f>
        <v>51.891891891891895</v>
      </c>
      <c r="R3044" s="19">
        <f>(((J3044/60)/60)/24)+DATE(1970,1,1)</f>
        <v>42253.688043981485</v>
      </c>
      <c r="S3044" s="19">
        <f>(((I3044/60)/60)/24)+DATE(1970,1,1)</f>
        <v>42283.688043981485</v>
      </c>
    </row>
    <row r="3045" spans="1:19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1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8273</v>
      </c>
      <c r="O3045" t="s">
        <v>8313</v>
      </c>
      <c r="P3045" s="12">
        <f>ROUND(Table1[[#This Row],[pledged]]/Table1[[#This Row],[goal]],2)</f>
        <v>1.1000000000000001</v>
      </c>
      <c r="Q3045" s="14">
        <f>IFERROR(Table1[[#This Row],[pledged]]/Table1[[#This Row],[backers_count]],0)</f>
        <v>128.9140625</v>
      </c>
      <c r="R3045" s="19">
        <f>(((J3045/60)/60)/24)+DATE(1970,1,1)</f>
        <v>42083.070590277777</v>
      </c>
      <c r="S3045" s="19">
        <f>(((I3045/60)/60)/24)+DATE(1970,1,1)</f>
        <v>42110.118055555555</v>
      </c>
    </row>
    <row r="3046" spans="1:19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1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8273</v>
      </c>
      <c r="O3046" t="s">
        <v>8313</v>
      </c>
      <c r="P3046" s="12">
        <f>ROUND(Table1[[#This Row],[pledged]]/Table1[[#This Row],[goal]],2)</f>
        <v>1.0900000000000001</v>
      </c>
      <c r="Q3046" s="14">
        <f>IFERROR(Table1[[#This Row],[pledged]]/Table1[[#This Row],[backers_count]],0)</f>
        <v>84.108974358974365</v>
      </c>
      <c r="R3046" s="19">
        <f>(((J3046/60)/60)/24)+DATE(1970,1,1)</f>
        <v>42387.7268287037</v>
      </c>
      <c r="S3046" s="19">
        <f>(((I3046/60)/60)/24)+DATE(1970,1,1)</f>
        <v>42402.7268287037</v>
      </c>
    </row>
    <row r="3047" spans="1:19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1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8273</v>
      </c>
      <c r="O3047" t="s">
        <v>8313</v>
      </c>
      <c r="P3047" s="12">
        <f>ROUND(Table1[[#This Row],[pledged]]/Table1[[#This Row],[goal]],2)</f>
        <v>1.33</v>
      </c>
      <c r="Q3047" s="14">
        <f>IFERROR(Table1[[#This Row],[pledged]]/Table1[[#This Row],[backers_count]],0)</f>
        <v>82.941562500000003</v>
      </c>
      <c r="R3047" s="19">
        <f>(((J3047/60)/60)/24)+DATE(1970,1,1)</f>
        <v>41843.155729166669</v>
      </c>
      <c r="S3047" s="19">
        <f>(((I3047/60)/60)/24)+DATE(1970,1,1)</f>
        <v>41873.155729166669</v>
      </c>
    </row>
    <row r="3048" spans="1:19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1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8273</v>
      </c>
      <c r="O3048" t="s">
        <v>8313</v>
      </c>
      <c r="P3048" s="12">
        <f>ROUND(Table1[[#This Row],[pledged]]/Table1[[#This Row],[goal]],2)</f>
        <v>1.91</v>
      </c>
      <c r="Q3048" s="14">
        <f>IFERROR(Table1[[#This Row],[pledged]]/Table1[[#This Row],[backers_count]],0)</f>
        <v>259.94827586206895</v>
      </c>
      <c r="R3048" s="19">
        <f>(((J3048/60)/60)/24)+DATE(1970,1,1)</f>
        <v>41862.803078703706</v>
      </c>
      <c r="S3048" s="19">
        <f>(((I3048/60)/60)/24)+DATE(1970,1,1)</f>
        <v>41892.202777777777</v>
      </c>
    </row>
    <row r="3049" spans="1:19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1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8273</v>
      </c>
      <c r="O3049" t="s">
        <v>8313</v>
      </c>
      <c r="P3049" s="12">
        <f>ROUND(Table1[[#This Row],[pledged]]/Table1[[#This Row],[goal]],2)</f>
        <v>1.49</v>
      </c>
      <c r="Q3049" s="14">
        <f>IFERROR(Table1[[#This Row],[pledged]]/Table1[[#This Row],[backers_count]],0)</f>
        <v>37.25</v>
      </c>
      <c r="R3049" s="19">
        <f>(((J3049/60)/60)/24)+DATE(1970,1,1)</f>
        <v>42443.989050925928</v>
      </c>
      <c r="S3049" s="19">
        <f>(((I3049/60)/60)/24)+DATE(1970,1,1)</f>
        <v>42487.552777777775</v>
      </c>
    </row>
    <row r="3050" spans="1:19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1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8273</v>
      </c>
      <c r="O3050" t="s">
        <v>8313</v>
      </c>
      <c r="P3050" s="12">
        <f>ROUND(Table1[[#This Row],[pledged]]/Table1[[#This Row],[goal]],2)</f>
        <v>1.66</v>
      </c>
      <c r="Q3050" s="14">
        <f>IFERROR(Table1[[#This Row],[pledged]]/Table1[[#This Row],[backers_count]],0)</f>
        <v>177.02127659574469</v>
      </c>
      <c r="R3050" s="19">
        <f>(((J3050/60)/60)/24)+DATE(1970,1,1)</f>
        <v>41975.901180555549</v>
      </c>
      <c r="S3050" s="19">
        <f>(((I3050/60)/60)/24)+DATE(1970,1,1)</f>
        <v>42004.890277777777</v>
      </c>
    </row>
    <row r="3051" spans="1:19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1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8273</v>
      </c>
      <c r="O3051" t="s">
        <v>8313</v>
      </c>
      <c r="P3051" s="12">
        <f>ROUND(Table1[[#This Row],[pledged]]/Table1[[#This Row],[goal]],2)</f>
        <v>1.07</v>
      </c>
      <c r="Q3051" s="14">
        <f>IFERROR(Table1[[#This Row],[pledged]]/Table1[[#This Row],[backers_count]],0)</f>
        <v>74.074074074074076</v>
      </c>
      <c r="R3051" s="19">
        <f>(((J3051/60)/60)/24)+DATE(1970,1,1)</f>
        <v>42139.014525462961</v>
      </c>
      <c r="S3051" s="19">
        <f>(((I3051/60)/60)/24)+DATE(1970,1,1)</f>
        <v>42169.014525462961</v>
      </c>
    </row>
    <row r="3052" spans="1:19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1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8273</v>
      </c>
      <c r="O3052" t="s">
        <v>8313</v>
      </c>
      <c r="P3052" s="12">
        <f>ROUND(Table1[[#This Row],[pledged]]/Table1[[#This Row],[goal]],2)</f>
        <v>1.06</v>
      </c>
      <c r="Q3052" s="14">
        <f>IFERROR(Table1[[#This Row],[pledged]]/Table1[[#This Row],[backers_count]],0)</f>
        <v>70.666666666666671</v>
      </c>
      <c r="R3052" s="19">
        <f>(((J3052/60)/60)/24)+DATE(1970,1,1)</f>
        <v>42465.16851851852</v>
      </c>
      <c r="S3052" s="19">
        <f>(((I3052/60)/60)/24)+DATE(1970,1,1)</f>
        <v>42495.16851851852</v>
      </c>
    </row>
    <row r="3053" spans="1:19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1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8273</v>
      </c>
      <c r="O3053" t="s">
        <v>8313</v>
      </c>
      <c r="P3053" s="12">
        <f>ROUND(Table1[[#This Row],[pledged]]/Table1[[#This Row],[goal]],2)</f>
        <v>0.24</v>
      </c>
      <c r="Q3053" s="14">
        <f>IFERROR(Table1[[#This Row],[pledged]]/Table1[[#This Row],[backers_count]],0)</f>
        <v>23.62857142857143</v>
      </c>
      <c r="R3053" s="19">
        <f>(((J3053/60)/60)/24)+DATE(1970,1,1)</f>
        <v>42744.416030092587</v>
      </c>
      <c r="S3053" s="19">
        <f>(((I3053/60)/60)/24)+DATE(1970,1,1)</f>
        <v>42774.416030092587</v>
      </c>
    </row>
    <row r="3054" spans="1:19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1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8273</v>
      </c>
      <c r="O3054" t="s">
        <v>8313</v>
      </c>
      <c r="P3054" s="12">
        <f>ROUND(Table1[[#This Row],[pledged]]/Table1[[#This Row],[goal]],2)</f>
        <v>0</v>
      </c>
      <c r="Q3054" s="14">
        <f>IFERROR(Table1[[#This Row],[pledged]]/Table1[[#This Row],[backers_count]],0)</f>
        <v>37.5</v>
      </c>
      <c r="R3054" s="19">
        <f>(((J3054/60)/60)/24)+DATE(1970,1,1)</f>
        <v>42122.670069444444</v>
      </c>
      <c r="S3054" s="19">
        <f>(((I3054/60)/60)/24)+DATE(1970,1,1)</f>
        <v>42152.665972222225</v>
      </c>
    </row>
    <row r="3055" spans="1:19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1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8273</v>
      </c>
      <c r="O3055" t="s">
        <v>8313</v>
      </c>
      <c r="P3055" s="12">
        <f>ROUND(Table1[[#This Row],[pledged]]/Table1[[#This Row],[goal]],2)</f>
        <v>0</v>
      </c>
      <c r="Q3055" s="14">
        <f>IFERROR(Table1[[#This Row],[pledged]]/Table1[[#This Row],[backers_count]],0)</f>
        <v>13.333333333333334</v>
      </c>
      <c r="R3055" s="19">
        <f>(((J3055/60)/60)/24)+DATE(1970,1,1)</f>
        <v>41862.761724537035</v>
      </c>
      <c r="S3055" s="19">
        <f>(((I3055/60)/60)/24)+DATE(1970,1,1)</f>
        <v>41914.165972222225</v>
      </c>
    </row>
    <row r="3056" spans="1:19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1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8273</v>
      </c>
      <c r="O3056" t="s">
        <v>8313</v>
      </c>
      <c r="P3056" s="12">
        <f>ROUND(Table1[[#This Row],[pledged]]/Table1[[#This Row],[goal]],2)</f>
        <v>0</v>
      </c>
      <c r="Q3056" s="14">
        <f>IFERROR(Table1[[#This Row],[pledged]]/Table1[[#This Row],[backers_count]],0)</f>
        <v>0</v>
      </c>
      <c r="R3056" s="19">
        <f>(((J3056/60)/60)/24)+DATE(1970,1,1)</f>
        <v>42027.832800925928</v>
      </c>
      <c r="S3056" s="19">
        <f>(((I3056/60)/60)/24)+DATE(1970,1,1)</f>
        <v>42065.044444444444</v>
      </c>
    </row>
    <row r="3057" spans="1:19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1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8273</v>
      </c>
      <c r="O3057" t="s">
        <v>8313</v>
      </c>
      <c r="P3057" s="12">
        <f>ROUND(Table1[[#This Row],[pledged]]/Table1[[#This Row],[goal]],2)</f>
        <v>0</v>
      </c>
      <c r="Q3057" s="14">
        <f>IFERROR(Table1[[#This Row],[pledged]]/Table1[[#This Row],[backers_count]],0)</f>
        <v>1</v>
      </c>
      <c r="R3057" s="19">
        <f>(((J3057/60)/60)/24)+DATE(1970,1,1)</f>
        <v>41953.95821759259</v>
      </c>
      <c r="S3057" s="19">
        <f>(((I3057/60)/60)/24)+DATE(1970,1,1)</f>
        <v>42013.95821759259</v>
      </c>
    </row>
    <row r="3058" spans="1:19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1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8273</v>
      </c>
      <c r="O3058" t="s">
        <v>8313</v>
      </c>
      <c r="P3058" s="12">
        <f>ROUND(Table1[[#This Row],[pledged]]/Table1[[#This Row],[goal]],2)</f>
        <v>0</v>
      </c>
      <c r="Q3058" s="14">
        <f>IFERROR(Table1[[#This Row],[pledged]]/Table1[[#This Row],[backers_count]],0)</f>
        <v>0</v>
      </c>
      <c r="R3058" s="19">
        <f>(((J3058/60)/60)/24)+DATE(1970,1,1)</f>
        <v>41851.636388888888</v>
      </c>
      <c r="S3058" s="19">
        <f>(((I3058/60)/60)/24)+DATE(1970,1,1)</f>
        <v>41911.636388888888</v>
      </c>
    </row>
    <row r="3059" spans="1:19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1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8273</v>
      </c>
      <c r="O3059" t="s">
        <v>8313</v>
      </c>
      <c r="P3059" s="12">
        <f>ROUND(Table1[[#This Row],[pledged]]/Table1[[#This Row],[goal]],2)</f>
        <v>0</v>
      </c>
      <c r="Q3059" s="14">
        <f>IFERROR(Table1[[#This Row],[pledged]]/Table1[[#This Row],[backers_count]],0)</f>
        <v>0</v>
      </c>
      <c r="R3059" s="19">
        <f>(((J3059/60)/60)/24)+DATE(1970,1,1)</f>
        <v>42433.650590277779</v>
      </c>
      <c r="S3059" s="19">
        <f>(((I3059/60)/60)/24)+DATE(1970,1,1)</f>
        <v>42463.608923611115</v>
      </c>
    </row>
    <row r="3060" spans="1:19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1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8273</v>
      </c>
      <c r="O3060" t="s">
        <v>8313</v>
      </c>
      <c r="P3060" s="12">
        <f>ROUND(Table1[[#This Row],[pledged]]/Table1[[#This Row],[goal]],2)</f>
        <v>0</v>
      </c>
      <c r="Q3060" s="14">
        <f>IFERROR(Table1[[#This Row],[pledged]]/Table1[[#This Row],[backers_count]],0)</f>
        <v>1</v>
      </c>
      <c r="R3060" s="19">
        <f>(((J3060/60)/60)/24)+DATE(1970,1,1)</f>
        <v>42460.374305555553</v>
      </c>
      <c r="S3060" s="19">
        <f>(((I3060/60)/60)/24)+DATE(1970,1,1)</f>
        <v>42510.374305555553</v>
      </c>
    </row>
    <row r="3061" spans="1:19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1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8273</v>
      </c>
      <c r="O3061" t="s">
        <v>8313</v>
      </c>
      <c r="P3061" s="12">
        <f>ROUND(Table1[[#This Row],[pledged]]/Table1[[#This Row],[goal]],2)</f>
        <v>0.03</v>
      </c>
      <c r="Q3061" s="14">
        <f>IFERROR(Table1[[#This Row],[pledged]]/Table1[[#This Row],[backers_count]],0)</f>
        <v>41</v>
      </c>
      <c r="R3061" s="19">
        <f>(((J3061/60)/60)/24)+DATE(1970,1,1)</f>
        <v>41829.935717592591</v>
      </c>
      <c r="S3061" s="19">
        <f>(((I3061/60)/60)/24)+DATE(1970,1,1)</f>
        <v>41859.935717592591</v>
      </c>
    </row>
    <row r="3062" spans="1:19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1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8273</v>
      </c>
      <c r="O3062" t="s">
        <v>8313</v>
      </c>
      <c r="P3062" s="12">
        <f>ROUND(Table1[[#This Row],[pledged]]/Table1[[#This Row],[goal]],2)</f>
        <v>0</v>
      </c>
      <c r="Q3062" s="14">
        <f>IFERROR(Table1[[#This Row],[pledged]]/Table1[[#This Row],[backers_count]],0)</f>
        <v>55.833333333333336</v>
      </c>
      <c r="R3062" s="19">
        <f>(((J3062/60)/60)/24)+DATE(1970,1,1)</f>
        <v>42245.274699074071</v>
      </c>
      <c r="S3062" s="19">
        <f>(((I3062/60)/60)/24)+DATE(1970,1,1)</f>
        <v>42275.274699074071</v>
      </c>
    </row>
    <row r="3063" spans="1:19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1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8273</v>
      </c>
      <c r="O3063" t="s">
        <v>8313</v>
      </c>
      <c r="P3063" s="12">
        <f>ROUND(Table1[[#This Row],[pledged]]/Table1[[#This Row],[goal]],2)</f>
        <v>0</v>
      </c>
      <c r="Q3063" s="14">
        <f>IFERROR(Table1[[#This Row],[pledged]]/Table1[[#This Row],[backers_count]],0)</f>
        <v>0</v>
      </c>
      <c r="R3063" s="19">
        <f>(((J3063/60)/60)/24)+DATE(1970,1,1)</f>
        <v>41834.784120370372</v>
      </c>
      <c r="S3063" s="19">
        <f>(((I3063/60)/60)/24)+DATE(1970,1,1)</f>
        <v>41864.784120370372</v>
      </c>
    </row>
    <row r="3064" spans="1:19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1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8273</v>
      </c>
      <c r="O3064" t="s">
        <v>8313</v>
      </c>
      <c r="P3064" s="12">
        <f>ROUND(Table1[[#This Row],[pledged]]/Table1[[#This Row],[goal]],2)</f>
        <v>0.67</v>
      </c>
      <c r="Q3064" s="14">
        <f>IFERROR(Table1[[#This Row],[pledged]]/Table1[[#This Row],[backers_count]],0)</f>
        <v>99.761194029850742</v>
      </c>
      <c r="R3064" s="19">
        <f>(((J3064/60)/60)/24)+DATE(1970,1,1)</f>
        <v>42248.535787037035</v>
      </c>
      <c r="S3064" s="19">
        <f>(((I3064/60)/60)/24)+DATE(1970,1,1)</f>
        <v>42277.75</v>
      </c>
    </row>
    <row r="3065" spans="1:19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1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8273</v>
      </c>
      <c r="O3065" t="s">
        <v>8313</v>
      </c>
      <c r="P3065" s="12">
        <f>ROUND(Table1[[#This Row],[pledged]]/Table1[[#This Row],[goal]],2)</f>
        <v>0.2</v>
      </c>
      <c r="Q3065" s="14">
        <f>IFERROR(Table1[[#This Row],[pledged]]/Table1[[#This Row],[backers_count]],0)</f>
        <v>25.521739130434781</v>
      </c>
      <c r="R3065" s="19">
        <f>(((J3065/60)/60)/24)+DATE(1970,1,1)</f>
        <v>42630.922893518517</v>
      </c>
      <c r="S3065" s="19">
        <f>(((I3065/60)/60)/24)+DATE(1970,1,1)</f>
        <v>42665.922893518517</v>
      </c>
    </row>
    <row r="3066" spans="1:19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1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8273</v>
      </c>
      <c r="O3066" t="s">
        <v>8313</v>
      </c>
      <c r="P3066" s="12">
        <f>ROUND(Table1[[#This Row],[pledged]]/Table1[[#This Row],[goal]],2)</f>
        <v>0.11</v>
      </c>
      <c r="Q3066" s="14">
        <f>IFERROR(Table1[[#This Row],[pledged]]/Table1[[#This Row],[backers_count]],0)</f>
        <v>117.65277777777777</v>
      </c>
      <c r="R3066" s="19">
        <f>(((J3066/60)/60)/24)+DATE(1970,1,1)</f>
        <v>42299.130162037036</v>
      </c>
      <c r="S3066" s="19">
        <f>(((I3066/60)/60)/24)+DATE(1970,1,1)</f>
        <v>42330.290972222225</v>
      </c>
    </row>
    <row r="3067" spans="1:19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1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8273</v>
      </c>
      <c r="O3067" t="s">
        <v>8313</v>
      </c>
      <c r="P3067" s="12">
        <f>ROUND(Table1[[#This Row],[pledged]]/Table1[[#This Row],[goal]],2)</f>
        <v>0</v>
      </c>
      <c r="Q3067" s="14">
        <f>IFERROR(Table1[[#This Row],[pledged]]/Table1[[#This Row],[backers_count]],0)</f>
        <v>5</v>
      </c>
      <c r="R3067" s="19">
        <f>(((J3067/60)/60)/24)+DATE(1970,1,1)</f>
        <v>41825.055231481485</v>
      </c>
      <c r="S3067" s="19">
        <f>(((I3067/60)/60)/24)+DATE(1970,1,1)</f>
        <v>41850.055231481485</v>
      </c>
    </row>
    <row r="3068" spans="1:19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1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8273</v>
      </c>
      <c r="O3068" t="s">
        <v>8313</v>
      </c>
      <c r="P3068" s="12">
        <f>ROUND(Table1[[#This Row],[pledged]]/Table1[[#This Row],[goal]],2)</f>
        <v>0.12</v>
      </c>
      <c r="Q3068" s="14">
        <f>IFERROR(Table1[[#This Row],[pledged]]/Table1[[#This Row],[backers_count]],0)</f>
        <v>2796.6666666666665</v>
      </c>
      <c r="R3068" s="19">
        <f>(((J3068/60)/60)/24)+DATE(1970,1,1)</f>
        <v>42531.228437500002</v>
      </c>
      <c r="S3068" s="19">
        <f>(((I3068/60)/60)/24)+DATE(1970,1,1)</f>
        <v>42561.228437500002</v>
      </c>
    </row>
    <row r="3069" spans="1:19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1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8273</v>
      </c>
      <c r="O3069" t="s">
        <v>8313</v>
      </c>
      <c r="P3069" s="12">
        <f>ROUND(Table1[[#This Row],[pledged]]/Table1[[#This Row],[goal]],2)</f>
        <v>0.03</v>
      </c>
      <c r="Q3069" s="14">
        <f>IFERROR(Table1[[#This Row],[pledged]]/Table1[[#This Row],[backers_count]],0)</f>
        <v>200</v>
      </c>
      <c r="R3069" s="19">
        <f>(((J3069/60)/60)/24)+DATE(1970,1,1)</f>
        <v>42226.938414351855</v>
      </c>
      <c r="S3069" s="19">
        <f>(((I3069/60)/60)/24)+DATE(1970,1,1)</f>
        <v>42256.938414351855</v>
      </c>
    </row>
    <row r="3070" spans="1:19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1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8273</v>
      </c>
      <c r="O3070" t="s">
        <v>8313</v>
      </c>
      <c r="P3070" s="12">
        <f>ROUND(Table1[[#This Row],[pledged]]/Table1[[#This Row],[goal]],2)</f>
        <v>0</v>
      </c>
      <c r="Q3070" s="14">
        <f>IFERROR(Table1[[#This Row],[pledged]]/Table1[[#This Row],[backers_count]],0)</f>
        <v>87.5</v>
      </c>
      <c r="R3070" s="19">
        <f>(((J3070/60)/60)/24)+DATE(1970,1,1)</f>
        <v>42263.691574074073</v>
      </c>
      <c r="S3070" s="19">
        <f>(((I3070/60)/60)/24)+DATE(1970,1,1)</f>
        <v>42293.691574074073</v>
      </c>
    </row>
    <row r="3071" spans="1:19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1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8273</v>
      </c>
      <c r="O3071" t="s">
        <v>8313</v>
      </c>
      <c r="P3071" s="12">
        <f>ROUND(Table1[[#This Row],[pledged]]/Table1[[#This Row],[goal]],2)</f>
        <v>0.14000000000000001</v>
      </c>
      <c r="Q3071" s="14">
        <f>IFERROR(Table1[[#This Row],[pledged]]/Table1[[#This Row],[backers_count]],0)</f>
        <v>20.142857142857142</v>
      </c>
      <c r="R3071" s="19">
        <f>(((J3071/60)/60)/24)+DATE(1970,1,1)</f>
        <v>41957.833726851852</v>
      </c>
      <c r="S3071" s="19">
        <f>(((I3071/60)/60)/24)+DATE(1970,1,1)</f>
        <v>41987.833726851852</v>
      </c>
    </row>
    <row r="3072" spans="1:19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1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8273</v>
      </c>
      <c r="O3072" t="s">
        <v>8313</v>
      </c>
      <c r="P3072" s="12">
        <f>ROUND(Table1[[#This Row],[pledged]]/Table1[[#This Row],[goal]],2)</f>
        <v>0.03</v>
      </c>
      <c r="Q3072" s="14">
        <f>IFERROR(Table1[[#This Row],[pledged]]/Table1[[#This Row],[backers_count]],0)</f>
        <v>20.875</v>
      </c>
      <c r="R3072" s="19">
        <f>(((J3072/60)/60)/24)+DATE(1970,1,1)</f>
        <v>42690.733437499999</v>
      </c>
      <c r="S3072" s="19">
        <f>(((I3072/60)/60)/24)+DATE(1970,1,1)</f>
        <v>42711.733437499999</v>
      </c>
    </row>
    <row r="3073" spans="1:19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1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8273</v>
      </c>
      <c r="O3073" t="s">
        <v>8313</v>
      </c>
      <c r="P3073" s="12">
        <f>ROUND(Table1[[#This Row],[pledged]]/Table1[[#This Row],[goal]],2)</f>
        <v>0.6</v>
      </c>
      <c r="Q3073" s="14">
        <f>IFERROR(Table1[[#This Row],[pledged]]/Table1[[#This Row],[backers_count]],0)</f>
        <v>61.307692307692307</v>
      </c>
      <c r="R3073" s="19">
        <f>(((J3073/60)/60)/24)+DATE(1970,1,1)</f>
        <v>42097.732418981483</v>
      </c>
      <c r="S3073" s="19">
        <f>(((I3073/60)/60)/24)+DATE(1970,1,1)</f>
        <v>42115.249305555553</v>
      </c>
    </row>
    <row r="3074" spans="1:19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1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8273</v>
      </c>
      <c r="O3074" t="s">
        <v>8313</v>
      </c>
      <c r="P3074" s="12">
        <f>ROUND(Table1[[#This Row],[pledged]]/Table1[[#This Row],[goal]],2)</f>
        <v>0</v>
      </c>
      <c r="Q3074" s="14">
        <f>IFERROR(Table1[[#This Row],[pledged]]/Table1[[#This Row],[backers_count]],0)</f>
        <v>1</v>
      </c>
      <c r="R3074" s="19">
        <f>(((J3074/60)/60)/24)+DATE(1970,1,1)</f>
        <v>42658.690532407403</v>
      </c>
      <c r="S3074" s="19">
        <f>(((I3074/60)/60)/24)+DATE(1970,1,1)</f>
        <v>42673.073611111111</v>
      </c>
    </row>
    <row r="3075" spans="1:19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1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8273</v>
      </c>
      <c r="O3075" t="s">
        <v>8313</v>
      </c>
      <c r="P3075" s="12">
        <f>ROUND(Table1[[#This Row],[pledged]]/Table1[[#This Row],[goal]],2)</f>
        <v>0</v>
      </c>
      <c r="Q3075" s="14">
        <f>IFERROR(Table1[[#This Row],[pledged]]/Table1[[#This Row],[backers_count]],0)</f>
        <v>92.142857142857139</v>
      </c>
      <c r="R3075" s="19">
        <f>(((J3075/60)/60)/24)+DATE(1970,1,1)</f>
        <v>42111.684027777781</v>
      </c>
      <c r="S3075" s="19">
        <f>(((I3075/60)/60)/24)+DATE(1970,1,1)</f>
        <v>42169.804861111115</v>
      </c>
    </row>
    <row r="3076" spans="1:19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1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8273</v>
      </c>
      <c r="O3076" t="s">
        <v>8313</v>
      </c>
      <c r="P3076" s="12">
        <f>ROUND(Table1[[#This Row],[pledged]]/Table1[[#This Row],[goal]],2)</f>
        <v>0</v>
      </c>
      <c r="Q3076" s="14">
        <f>IFERROR(Table1[[#This Row],[pledged]]/Table1[[#This Row],[backers_count]],0)</f>
        <v>7.333333333333333</v>
      </c>
      <c r="R3076" s="19">
        <f>(((J3076/60)/60)/24)+DATE(1970,1,1)</f>
        <v>42409.571284722217</v>
      </c>
      <c r="S3076" s="19">
        <f>(((I3076/60)/60)/24)+DATE(1970,1,1)</f>
        <v>42439.571284722217</v>
      </c>
    </row>
    <row r="3077" spans="1:19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1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8273</v>
      </c>
      <c r="O3077" t="s">
        <v>8313</v>
      </c>
      <c r="P3077" s="12">
        <f>ROUND(Table1[[#This Row],[pledged]]/Table1[[#This Row],[goal]],2)</f>
        <v>0.09</v>
      </c>
      <c r="Q3077" s="14">
        <f>IFERROR(Table1[[#This Row],[pledged]]/Table1[[#This Row],[backers_count]],0)</f>
        <v>64.8</v>
      </c>
      <c r="R3077" s="19">
        <f>(((J3077/60)/60)/24)+DATE(1970,1,1)</f>
        <v>42551.102314814809</v>
      </c>
      <c r="S3077" s="19">
        <f>(((I3077/60)/60)/24)+DATE(1970,1,1)</f>
        <v>42601.102314814809</v>
      </c>
    </row>
    <row r="3078" spans="1:19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1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8273</v>
      </c>
      <c r="O3078" t="s">
        <v>8313</v>
      </c>
      <c r="P3078" s="12">
        <f>ROUND(Table1[[#This Row],[pledged]]/Table1[[#This Row],[goal]],2)</f>
        <v>0.15</v>
      </c>
      <c r="Q3078" s="14">
        <f>IFERROR(Table1[[#This Row],[pledged]]/Table1[[#This Row],[backers_count]],0)</f>
        <v>30.12</v>
      </c>
      <c r="R3078" s="19">
        <f>(((J3078/60)/60)/24)+DATE(1970,1,1)</f>
        <v>42226.651886574073</v>
      </c>
      <c r="S3078" s="19">
        <f>(((I3078/60)/60)/24)+DATE(1970,1,1)</f>
        <v>42286.651886574073</v>
      </c>
    </row>
    <row r="3079" spans="1:19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1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8273</v>
      </c>
      <c r="O3079" t="s">
        <v>8313</v>
      </c>
      <c r="P3079" s="12">
        <f>ROUND(Table1[[#This Row],[pledged]]/Table1[[#This Row],[goal]],2)</f>
        <v>0</v>
      </c>
      <c r="Q3079" s="14">
        <f>IFERROR(Table1[[#This Row],[pledged]]/Table1[[#This Row],[backers_count]],0)</f>
        <v>52.5</v>
      </c>
      <c r="R3079" s="19">
        <f>(((J3079/60)/60)/24)+DATE(1970,1,1)</f>
        <v>42766.956921296296</v>
      </c>
      <c r="S3079" s="19">
        <f>(((I3079/60)/60)/24)+DATE(1970,1,1)</f>
        <v>42796.956921296296</v>
      </c>
    </row>
    <row r="3080" spans="1:19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1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8273</v>
      </c>
      <c r="O3080" t="s">
        <v>8313</v>
      </c>
      <c r="P3080" s="12">
        <f>ROUND(Table1[[#This Row],[pledged]]/Table1[[#This Row],[goal]],2)</f>
        <v>0</v>
      </c>
      <c r="Q3080" s="14">
        <f>IFERROR(Table1[[#This Row],[pledged]]/Table1[[#This Row],[backers_count]],0)</f>
        <v>23.666666666666668</v>
      </c>
      <c r="R3080" s="19">
        <f>(((J3080/60)/60)/24)+DATE(1970,1,1)</f>
        <v>42031.138831018514</v>
      </c>
      <c r="S3080" s="19">
        <f>(((I3080/60)/60)/24)+DATE(1970,1,1)</f>
        <v>42061.138831018514</v>
      </c>
    </row>
    <row r="3081" spans="1:19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1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8273</v>
      </c>
      <c r="O3081" t="s">
        <v>8313</v>
      </c>
      <c r="P3081" s="12">
        <f>ROUND(Table1[[#This Row],[pledged]]/Table1[[#This Row],[goal]],2)</f>
        <v>0.01</v>
      </c>
      <c r="Q3081" s="14">
        <f>IFERROR(Table1[[#This Row],[pledged]]/Table1[[#This Row],[backers_count]],0)</f>
        <v>415.77777777777777</v>
      </c>
      <c r="R3081" s="19">
        <f>(((J3081/60)/60)/24)+DATE(1970,1,1)</f>
        <v>42055.713368055556</v>
      </c>
      <c r="S3081" s="19">
        <f>(((I3081/60)/60)/24)+DATE(1970,1,1)</f>
        <v>42085.671701388885</v>
      </c>
    </row>
    <row r="3082" spans="1:19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1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8273</v>
      </c>
      <c r="O3082" t="s">
        <v>8313</v>
      </c>
      <c r="P3082" s="12">
        <f>ROUND(Table1[[#This Row],[pledged]]/Table1[[#This Row],[goal]],2)</f>
        <v>0</v>
      </c>
      <c r="Q3082" s="14">
        <f>IFERROR(Table1[[#This Row],[pledged]]/Table1[[#This Row],[backers_count]],0)</f>
        <v>53.714285714285715</v>
      </c>
      <c r="R3082" s="19">
        <f>(((J3082/60)/60)/24)+DATE(1970,1,1)</f>
        <v>41940.028287037036</v>
      </c>
      <c r="S3082" s="19">
        <f>(((I3082/60)/60)/24)+DATE(1970,1,1)</f>
        <v>42000.0699537037</v>
      </c>
    </row>
    <row r="3083" spans="1:19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1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8273</v>
      </c>
      <c r="O3083" t="s">
        <v>8313</v>
      </c>
      <c r="P3083" s="12">
        <f>ROUND(Table1[[#This Row],[pledged]]/Table1[[#This Row],[goal]],2)</f>
        <v>0</v>
      </c>
      <c r="Q3083" s="14">
        <f>IFERROR(Table1[[#This Row],[pledged]]/Table1[[#This Row],[backers_count]],0)</f>
        <v>420.6</v>
      </c>
      <c r="R3083" s="19">
        <f>(((J3083/60)/60)/24)+DATE(1970,1,1)</f>
        <v>42237.181608796294</v>
      </c>
      <c r="S3083" s="19">
        <f>(((I3083/60)/60)/24)+DATE(1970,1,1)</f>
        <v>42267.181608796294</v>
      </c>
    </row>
    <row r="3084" spans="1:19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1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8273</v>
      </c>
      <c r="O3084" t="s">
        <v>8313</v>
      </c>
      <c r="P3084" s="12">
        <f>ROUND(Table1[[#This Row],[pledged]]/Table1[[#This Row],[goal]],2)</f>
        <v>0</v>
      </c>
      <c r="Q3084" s="14">
        <f>IFERROR(Table1[[#This Row],[pledged]]/Table1[[#This Row],[backers_count]],0)</f>
        <v>0</v>
      </c>
      <c r="R3084" s="19">
        <f>(((J3084/60)/60)/24)+DATE(1970,1,1)</f>
        <v>42293.922986111109</v>
      </c>
      <c r="S3084" s="19">
        <f>(((I3084/60)/60)/24)+DATE(1970,1,1)</f>
        <v>42323.96465277778</v>
      </c>
    </row>
    <row r="3085" spans="1:19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1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8273</v>
      </c>
      <c r="O3085" t="s">
        <v>8313</v>
      </c>
      <c r="P3085" s="12">
        <f>ROUND(Table1[[#This Row],[pledged]]/Table1[[#This Row],[goal]],2)</f>
        <v>0</v>
      </c>
      <c r="Q3085" s="14">
        <f>IFERROR(Table1[[#This Row],[pledged]]/Table1[[#This Row],[backers_count]],0)</f>
        <v>18.666666666666668</v>
      </c>
      <c r="R3085" s="19">
        <f>(((J3085/60)/60)/24)+DATE(1970,1,1)</f>
        <v>41853.563402777778</v>
      </c>
      <c r="S3085" s="19">
        <f>(((I3085/60)/60)/24)+DATE(1970,1,1)</f>
        <v>41883.208333333336</v>
      </c>
    </row>
    <row r="3086" spans="1:19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1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8273</v>
      </c>
      <c r="O3086" t="s">
        <v>8313</v>
      </c>
      <c r="P3086" s="12">
        <f>ROUND(Table1[[#This Row],[pledged]]/Table1[[#This Row],[goal]],2)</f>
        <v>0.12</v>
      </c>
      <c r="Q3086" s="14">
        <f>IFERROR(Table1[[#This Row],[pledged]]/Table1[[#This Row],[backers_count]],0)</f>
        <v>78.333333333333329</v>
      </c>
      <c r="R3086" s="19">
        <f>(((J3086/60)/60)/24)+DATE(1970,1,1)</f>
        <v>42100.723738425921</v>
      </c>
      <c r="S3086" s="19">
        <f>(((I3086/60)/60)/24)+DATE(1970,1,1)</f>
        <v>42129.783333333333</v>
      </c>
    </row>
    <row r="3087" spans="1:19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1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8273</v>
      </c>
      <c r="O3087" t="s">
        <v>8313</v>
      </c>
      <c r="P3087" s="12">
        <f>ROUND(Table1[[#This Row],[pledged]]/Table1[[#This Row],[goal]],2)</f>
        <v>0.02</v>
      </c>
      <c r="Q3087" s="14">
        <f>IFERROR(Table1[[#This Row],[pledged]]/Table1[[#This Row],[backers_count]],0)</f>
        <v>67.777777777777771</v>
      </c>
      <c r="R3087" s="19">
        <f>(((J3087/60)/60)/24)+DATE(1970,1,1)</f>
        <v>42246.883784722217</v>
      </c>
      <c r="S3087" s="19">
        <f>(((I3087/60)/60)/24)+DATE(1970,1,1)</f>
        <v>42276.883784722217</v>
      </c>
    </row>
    <row r="3088" spans="1:19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1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8273</v>
      </c>
      <c r="O3088" t="s">
        <v>8313</v>
      </c>
      <c r="P3088" s="12">
        <f>ROUND(Table1[[#This Row],[pledged]]/Table1[[#This Row],[goal]],2)</f>
        <v>0</v>
      </c>
      <c r="Q3088" s="14">
        <f>IFERROR(Table1[[#This Row],[pledged]]/Table1[[#This Row],[backers_count]],0)</f>
        <v>16.666666666666668</v>
      </c>
      <c r="R3088" s="19">
        <f>(((J3088/60)/60)/24)+DATE(1970,1,1)</f>
        <v>42173.67082175926</v>
      </c>
      <c r="S3088" s="19">
        <f>(((I3088/60)/60)/24)+DATE(1970,1,1)</f>
        <v>42233.67082175926</v>
      </c>
    </row>
    <row r="3089" spans="1:19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1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8273</v>
      </c>
      <c r="O3089" t="s">
        <v>8313</v>
      </c>
      <c r="P3089" s="12">
        <f>ROUND(Table1[[#This Row],[pledged]]/Table1[[#This Row],[goal]],2)</f>
        <v>0.01</v>
      </c>
      <c r="Q3089" s="14">
        <f>IFERROR(Table1[[#This Row],[pledged]]/Table1[[#This Row],[backers_count]],0)</f>
        <v>62.5</v>
      </c>
      <c r="R3089" s="19">
        <f>(((J3089/60)/60)/24)+DATE(1970,1,1)</f>
        <v>42665.150347222225</v>
      </c>
      <c r="S3089" s="19">
        <f>(((I3089/60)/60)/24)+DATE(1970,1,1)</f>
        <v>42725.192013888889</v>
      </c>
    </row>
    <row r="3090" spans="1:19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1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8273</v>
      </c>
      <c r="O3090" t="s">
        <v>8313</v>
      </c>
      <c r="P3090" s="12">
        <f>ROUND(Table1[[#This Row],[pledged]]/Table1[[#This Row],[goal]],2)</f>
        <v>0</v>
      </c>
      <c r="Q3090" s="14">
        <f>IFERROR(Table1[[#This Row],[pledged]]/Table1[[#This Row],[backers_count]],0)</f>
        <v>42</v>
      </c>
      <c r="R3090" s="19">
        <f>(((J3090/60)/60)/24)+DATE(1970,1,1)</f>
        <v>41981.57230324074</v>
      </c>
      <c r="S3090" s="19">
        <f>(((I3090/60)/60)/24)+DATE(1970,1,1)</f>
        <v>42012.570138888885</v>
      </c>
    </row>
    <row r="3091" spans="1:19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1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8273</v>
      </c>
      <c r="O3091" t="s">
        <v>8313</v>
      </c>
      <c r="P3091" s="12">
        <f>ROUND(Table1[[#This Row],[pledged]]/Table1[[#This Row],[goal]],2)</f>
        <v>0.23</v>
      </c>
      <c r="Q3091" s="14">
        <f>IFERROR(Table1[[#This Row],[pledged]]/Table1[[#This Row],[backers_count]],0)</f>
        <v>130.0888888888889</v>
      </c>
      <c r="R3091" s="19">
        <f>(((J3091/60)/60)/24)+DATE(1970,1,1)</f>
        <v>42528.542627314819</v>
      </c>
      <c r="S3091" s="19">
        <f>(((I3091/60)/60)/24)+DATE(1970,1,1)</f>
        <v>42560.082638888889</v>
      </c>
    </row>
    <row r="3092" spans="1:19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1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8273</v>
      </c>
      <c r="O3092" t="s">
        <v>8313</v>
      </c>
      <c r="P3092" s="12">
        <f>ROUND(Table1[[#This Row],[pledged]]/Table1[[#This Row],[goal]],2)</f>
        <v>0.05</v>
      </c>
      <c r="Q3092" s="14">
        <f>IFERROR(Table1[[#This Row],[pledged]]/Table1[[#This Row],[backers_count]],0)</f>
        <v>1270.2222222222222</v>
      </c>
      <c r="R3092" s="19">
        <f>(((J3092/60)/60)/24)+DATE(1970,1,1)</f>
        <v>42065.818807870368</v>
      </c>
      <c r="S3092" s="19">
        <f>(((I3092/60)/60)/24)+DATE(1970,1,1)</f>
        <v>42125.777141203704</v>
      </c>
    </row>
    <row r="3093" spans="1:19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1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8273</v>
      </c>
      <c r="O3093" t="s">
        <v>8313</v>
      </c>
      <c r="P3093" s="12">
        <f>ROUND(Table1[[#This Row],[pledged]]/Table1[[#This Row],[goal]],2)</f>
        <v>0.16</v>
      </c>
      <c r="Q3093" s="14">
        <f>IFERROR(Table1[[#This Row],[pledged]]/Table1[[#This Row],[backers_count]],0)</f>
        <v>88.444444444444443</v>
      </c>
      <c r="R3093" s="19">
        <f>(((J3093/60)/60)/24)+DATE(1970,1,1)</f>
        <v>42566.948414351849</v>
      </c>
      <c r="S3093" s="19">
        <f>(((I3093/60)/60)/24)+DATE(1970,1,1)</f>
        <v>42596.948414351849</v>
      </c>
    </row>
    <row r="3094" spans="1:19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1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8273</v>
      </c>
      <c r="O3094" t="s">
        <v>8313</v>
      </c>
      <c r="P3094" s="12">
        <f>ROUND(Table1[[#This Row],[pledged]]/Table1[[#This Row],[goal]],2)</f>
        <v>0.01</v>
      </c>
      <c r="Q3094" s="14">
        <f>IFERROR(Table1[[#This Row],[pledged]]/Table1[[#This Row],[backers_count]],0)</f>
        <v>56.342380952380957</v>
      </c>
      <c r="R3094" s="19">
        <f>(((J3094/60)/60)/24)+DATE(1970,1,1)</f>
        <v>42255.619351851856</v>
      </c>
      <c r="S3094" s="19">
        <f>(((I3094/60)/60)/24)+DATE(1970,1,1)</f>
        <v>42292.916666666672</v>
      </c>
    </row>
    <row r="3095" spans="1:19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1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8273</v>
      </c>
      <c r="O3095" t="s">
        <v>8313</v>
      </c>
      <c r="P3095" s="12">
        <f>ROUND(Table1[[#This Row],[pledged]]/Table1[[#This Row],[goal]],2)</f>
        <v>0.23</v>
      </c>
      <c r="Q3095" s="14">
        <f>IFERROR(Table1[[#This Row],[pledged]]/Table1[[#This Row],[backers_count]],0)</f>
        <v>53.529411764705884</v>
      </c>
      <c r="R3095" s="19">
        <f>(((J3095/60)/60)/24)+DATE(1970,1,1)</f>
        <v>41760.909039351849</v>
      </c>
      <c r="S3095" s="19">
        <f>(((I3095/60)/60)/24)+DATE(1970,1,1)</f>
        <v>41791.165972222225</v>
      </c>
    </row>
    <row r="3096" spans="1:19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1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8273</v>
      </c>
      <c r="O3096" t="s">
        <v>8313</v>
      </c>
      <c r="P3096" s="12">
        <f>ROUND(Table1[[#This Row],[pledged]]/Table1[[#This Row],[goal]],2)</f>
        <v>0</v>
      </c>
      <c r="Q3096" s="14">
        <f>IFERROR(Table1[[#This Row],[pledged]]/Table1[[#This Row],[backers_count]],0)</f>
        <v>25</v>
      </c>
      <c r="R3096" s="19">
        <f>(((J3096/60)/60)/24)+DATE(1970,1,1)</f>
        <v>42207.795787037037</v>
      </c>
      <c r="S3096" s="19">
        <f>(((I3096/60)/60)/24)+DATE(1970,1,1)</f>
        <v>42267.795787037037</v>
      </c>
    </row>
    <row r="3097" spans="1:19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1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8273</v>
      </c>
      <c r="O3097" t="s">
        <v>8313</v>
      </c>
      <c r="P3097" s="12">
        <f>ROUND(Table1[[#This Row],[pledged]]/Table1[[#This Row],[goal]],2)</f>
        <v>0</v>
      </c>
      <c r="Q3097" s="14">
        <f>IFERROR(Table1[[#This Row],[pledged]]/Table1[[#This Row],[backers_count]],0)</f>
        <v>50</v>
      </c>
      <c r="R3097" s="19">
        <f>(((J3097/60)/60)/24)+DATE(1970,1,1)</f>
        <v>42523.025231481486</v>
      </c>
      <c r="S3097" s="19">
        <f>(((I3097/60)/60)/24)+DATE(1970,1,1)</f>
        <v>42583.025231481486</v>
      </c>
    </row>
    <row r="3098" spans="1:19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1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8273</v>
      </c>
      <c r="O3098" t="s">
        <v>8313</v>
      </c>
      <c r="P3098" s="12">
        <f>ROUND(Table1[[#This Row],[pledged]]/Table1[[#This Row],[goal]],2)</f>
        <v>0.04</v>
      </c>
      <c r="Q3098" s="14">
        <f>IFERROR(Table1[[#This Row],[pledged]]/Table1[[#This Row],[backers_count]],0)</f>
        <v>56.785714285714285</v>
      </c>
      <c r="R3098" s="19">
        <f>(((J3098/60)/60)/24)+DATE(1970,1,1)</f>
        <v>42114.825532407413</v>
      </c>
      <c r="S3098" s="19">
        <f>(((I3098/60)/60)/24)+DATE(1970,1,1)</f>
        <v>42144.825532407413</v>
      </c>
    </row>
    <row r="3099" spans="1:19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1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8273</v>
      </c>
      <c r="O3099" t="s">
        <v>8313</v>
      </c>
      <c r="P3099" s="12">
        <f>ROUND(Table1[[#This Row],[pledged]]/Table1[[#This Row],[goal]],2)</f>
        <v>0.17</v>
      </c>
      <c r="Q3099" s="14">
        <f>IFERROR(Table1[[#This Row],[pledged]]/Table1[[#This Row],[backers_count]],0)</f>
        <v>40.833333333333336</v>
      </c>
      <c r="R3099" s="19">
        <f>(((J3099/60)/60)/24)+DATE(1970,1,1)</f>
        <v>42629.503483796296</v>
      </c>
      <c r="S3099" s="19">
        <f>(((I3099/60)/60)/24)+DATE(1970,1,1)</f>
        <v>42650.583333333328</v>
      </c>
    </row>
    <row r="3100" spans="1:19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1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8273</v>
      </c>
      <c r="O3100" t="s">
        <v>8313</v>
      </c>
      <c r="P3100" s="12">
        <f>ROUND(Table1[[#This Row],[pledged]]/Table1[[#This Row],[goal]],2)</f>
        <v>0.04</v>
      </c>
      <c r="Q3100" s="14">
        <f>IFERROR(Table1[[#This Row],[pledged]]/Table1[[#This Row],[backers_count]],0)</f>
        <v>65.111111111111114</v>
      </c>
      <c r="R3100" s="19">
        <f>(((J3100/60)/60)/24)+DATE(1970,1,1)</f>
        <v>42359.792233796295</v>
      </c>
      <c r="S3100" s="19">
        <f>(((I3100/60)/60)/24)+DATE(1970,1,1)</f>
        <v>42408.01180555555</v>
      </c>
    </row>
    <row r="3101" spans="1:19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1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8273</v>
      </c>
      <c r="O3101" t="s">
        <v>8313</v>
      </c>
      <c r="P3101" s="12">
        <f>ROUND(Table1[[#This Row],[pledged]]/Table1[[#This Row],[goal]],2)</f>
        <v>0.14000000000000001</v>
      </c>
      <c r="Q3101" s="14">
        <f>IFERROR(Table1[[#This Row],[pledged]]/Table1[[#This Row],[backers_count]],0)</f>
        <v>55.6</v>
      </c>
      <c r="R3101" s="19">
        <f>(((J3101/60)/60)/24)+DATE(1970,1,1)</f>
        <v>42382.189710648148</v>
      </c>
      <c r="S3101" s="19">
        <f>(((I3101/60)/60)/24)+DATE(1970,1,1)</f>
        <v>42412.189710648148</v>
      </c>
    </row>
    <row r="3102" spans="1:19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1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8273</v>
      </c>
      <c r="O3102" t="s">
        <v>8313</v>
      </c>
      <c r="P3102" s="12">
        <f>ROUND(Table1[[#This Row],[pledged]]/Table1[[#This Row],[goal]],2)</f>
        <v>0.15</v>
      </c>
      <c r="Q3102" s="14">
        <f>IFERROR(Table1[[#This Row],[pledged]]/Table1[[#This Row],[backers_count]],0)</f>
        <v>140.53846153846155</v>
      </c>
      <c r="R3102" s="19">
        <f>(((J3102/60)/60)/24)+DATE(1970,1,1)</f>
        <v>41902.622395833336</v>
      </c>
      <c r="S3102" s="19">
        <f>(((I3102/60)/60)/24)+DATE(1970,1,1)</f>
        <v>41932.622395833336</v>
      </c>
    </row>
    <row r="3103" spans="1:19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1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8273</v>
      </c>
      <c r="O3103" t="s">
        <v>8313</v>
      </c>
      <c r="P3103" s="12">
        <f>ROUND(Table1[[#This Row],[pledged]]/Table1[[#This Row],[goal]],2)</f>
        <v>0.12</v>
      </c>
      <c r="Q3103" s="14">
        <f>IFERROR(Table1[[#This Row],[pledged]]/Table1[[#This Row],[backers_count]],0)</f>
        <v>25</v>
      </c>
      <c r="R3103" s="19">
        <f>(((J3103/60)/60)/24)+DATE(1970,1,1)</f>
        <v>42171.383530092593</v>
      </c>
      <c r="S3103" s="19">
        <f>(((I3103/60)/60)/24)+DATE(1970,1,1)</f>
        <v>42201.330555555556</v>
      </c>
    </row>
    <row r="3104" spans="1:19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1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8273</v>
      </c>
      <c r="O3104" t="s">
        <v>8313</v>
      </c>
      <c r="P3104" s="12">
        <f>ROUND(Table1[[#This Row],[pledged]]/Table1[[#This Row],[goal]],2)</f>
        <v>0.39</v>
      </c>
      <c r="Q3104" s="14">
        <f>IFERROR(Table1[[#This Row],[pledged]]/Table1[[#This Row],[backers_count]],0)</f>
        <v>69.533333333333331</v>
      </c>
      <c r="R3104" s="19">
        <f>(((J3104/60)/60)/24)+DATE(1970,1,1)</f>
        <v>42555.340486111112</v>
      </c>
      <c r="S3104" s="19">
        <f>(((I3104/60)/60)/24)+DATE(1970,1,1)</f>
        <v>42605.340486111112</v>
      </c>
    </row>
    <row r="3105" spans="1:19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1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8273</v>
      </c>
      <c r="O3105" t="s">
        <v>8313</v>
      </c>
      <c r="P3105" s="12">
        <f>ROUND(Table1[[#This Row],[pledged]]/Table1[[#This Row],[goal]],2)</f>
        <v>0</v>
      </c>
      <c r="Q3105" s="14">
        <f>IFERROR(Table1[[#This Row],[pledged]]/Table1[[#This Row],[backers_count]],0)</f>
        <v>5.5</v>
      </c>
      <c r="R3105" s="19">
        <f>(((J3105/60)/60)/24)+DATE(1970,1,1)</f>
        <v>42107.156319444446</v>
      </c>
      <c r="S3105" s="19">
        <f>(((I3105/60)/60)/24)+DATE(1970,1,1)</f>
        <v>42167.156319444446</v>
      </c>
    </row>
    <row r="3106" spans="1:19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1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8273</v>
      </c>
      <c r="O3106" t="s">
        <v>8313</v>
      </c>
      <c r="P3106" s="12">
        <f>ROUND(Table1[[#This Row],[pledged]]/Table1[[#This Row],[goal]],2)</f>
        <v>0.3</v>
      </c>
      <c r="Q3106" s="14">
        <f>IFERROR(Table1[[#This Row],[pledged]]/Table1[[#This Row],[backers_count]],0)</f>
        <v>237</v>
      </c>
      <c r="R3106" s="19">
        <f>(((J3106/60)/60)/24)+DATE(1970,1,1)</f>
        <v>42006.908692129626</v>
      </c>
      <c r="S3106" s="19">
        <f>(((I3106/60)/60)/24)+DATE(1970,1,1)</f>
        <v>42038.083333333328</v>
      </c>
    </row>
    <row r="3107" spans="1:19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1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8273</v>
      </c>
      <c r="O3107" t="s">
        <v>8313</v>
      </c>
      <c r="P3107" s="12">
        <f>ROUND(Table1[[#This Row],[pledged]]/Table1[[#This Row],[goal]],2)</f>
        <v>0.42</v>
      </c>
      <c r="Q3107" s="14">
        <f>IFERROR(Table1[[#This Row],[pledged]]/Table1[[#This Row],[backers_count]],0)</f>
        <v>79.870967741935488</v>
      </c>
      <c r="R3107" s="19">
        <f>(((J3107/60)/60)/24)+DATE(1970,1,1)</f>
        <v>41876.718935185185</v>
      </c>
      <c r="S3107" s="19">
        <f>(((I3107/60)/60)/24)+DATE(1970,1,1)</f>
        <v>41931.208333333336</v>
      </c>
    </row>
    <row r="3108" spans="1:19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1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8273</v>
      </c>
      <c r="O3108" t="s">
        <v>8313</v>
      </c>
      <c r="P3108" s="12">
        <f>ROUND(Table1[[#This Row],[pledged]]/Table1[[#This Row],[goal]],2)</f>
        <v>0.04</v>
      </c>
      <c r="Q3108" s="14">
        <f>IFERROR(Table1[[#This Row],[pledged]]/Table1[[#This Row],[backers_count]],0)</f>
        <v>10.25</v>
      </c>
      <c r="R3108" s="19">
        <f>(((J3108/60)/60)/24)+DATE(1970,1,1)</f>
        <v>42241.429120370376</v>
      </c>
      <c r="S3108" s="19">
        <f>(((I3108/60)/60)/24)+DATE(1970,1,1)</f>
        <v>42263.916666666672</v>
      </c>
    </row>
    <row r="3109" spans="1:19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1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8273</v>
      </c>
      <c r="O3109" t="s">
        <v>8313</v>
      </c>
      <c r="P3109" s="12">
        <f>ROUND(Table1[[#This Row],[pledged]]/Table1[[#This Row],[goal]],2)</f>
        <v>0.2</v>
      </c>
      <c r="Q3109" s="14">
        <f>IFERROR(Table1[[#This Row],[pledged]]/Table1[[#This Row],[backers_count]],0)</f>
        <v>272.58620689655174</v>
      </c>
      <c r="R3109" s="19">
        <f>(((J3109/60)/60)/24)+DATE(1970,1,1)</f>
        <v>42128.814247685179</v>
      </c>
      <c r="S3109" s="19">
        <f>(((I3109/60)/60)/24)+DATE(1970,1,1)</f>
        <v>42135.814247685179</v>
      </c>
    </row>
    <row r="3110" spans="1:19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1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8273</v>
      </c>
      <c r="O3110" t="s">
        <v>8313</v>
      </c>
      <c r="P3110" s="12">
        <f>ROUND(Table1[[#This Row],[pledged]]/Table1[[#This Row],[goal]],2)</f>
        <v>0</v>
      </c>
      <c r="Q3110" s="14">
        <f>IFERROR(Table1[[#This Row],[pledged]]/Table1[[#This Row],[backers_count]],0)</f>
        <v>13</v>
      </c>
      <c r="R3110" s="19">
        <f>(((J3110/60)/60)/24)+DATE(1970,1,1)</f>
        <v>42062.680486111116</v>
      </c>
      <c r="S3110" s="19">
        <f>(((I3110/60)/60)/24)+DATE(1970,1,1)</f>
        <v>42122.638819444444</v>
      </c>
    </row>
    <row r="3111" spans="1:19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1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8273</v>
      </c>
      <c r="O3111" t="s">
        <v>8313</v>
      </c>
      <c r="P3111" s="12">
        <f>ROUND(Table1[[#This Row],[pledged]]/Table1[[#This Row],[goal]],2)</f>
        <v>0.25</v>
      </c>
      <c r="Q3111" s="14">
        <f>IFERROR(Table1[[#This Row],[pledged]]/Table1[[#This Row],[backers_count]],0)</f>
        <v>58.184210526315788</v>
      </c>
      <c r="R3111" s="19">
        <f>(((J3111/60)/60)/24)+DATE(1970,1,1)</f>
        <v>41844.125115740739</v>
      </c>
      <c r="S3111" s="19">
        <f>(((I3111/60)/60)/24)+DATE(1970,1,1)</f>
        <v>41879.125115740739</v>
      </c>
    </row>
    <row r="3112" spans="1:19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1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8273</v>
      </c>
      <c r="O3112" t="s">
        <v>8313</v>
      </c>
      <c r="P3112" s="12">
        <f>ROUND(Table1[[#This Row],[pledged]]/Table1[[#This Row],[goal]],2)</f>
        <v>0</v>
      </c>
      <c r="Q3112" s="14">
        <f>IFERROR(Table1[[#This Row],[pledged]]/Table1[[#This Row],[backers_count]],0)</f>
        <v>10</v>
      </c>
      <c r="R3112" s="19">
        <f>(((J3112/60)/60)/24)+DATE(1970,1,1)</f>
        <v>42745.031469907408</v>
      </c>
      <c r="S3112" s="19">
        <f>(((I3112/60)/60)/24)+DATE(1970,1,1)</f>
        <v>42785.031469907408</v>
      </c>
    </row>
    <row r="3113" spans="1:19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1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8273</v>
      </c>
      <c r="O3113" t="s">
        <v>8313</v>
      </c>
      <c r="P3113" s="12">
        <f>ROUND(Table1[[#This Row],[pledged]]/Table1[[#This Row],[goal]],2)</f>
        <v>0.27</v>
      </c>
      <c r="Q3113" s="14">
        <f>IFERROR(Table1[[#This Row],[pledged]]/Table1[[#This Row],[backers_count]],0)</f>
        <v>70.10526315789474</v>
      </c>
      <c r="R3113" s="19">
        <f>(((J3113/60)/60)/24)+DATE(1970,1,1)</f>
        <v>41885.595138888886</v>
      </c>
      <c r="S3113" s="19">
        <f>(((I3113/60)/60)/24)+DATE(1970,1,1)</f>
        <v>41916.595138888886</v>
      </c>
    </row>
    <row r="3114" spans="1:19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8273</v>
      </c>
      <c r="O3114" t="s">
        <v>8313</v>
      </c>
      <c r="P3114" s="12">
        <f>ROUND(Table1[[#This Row],[pledged]]/Table1[[#This Row],[goal]],2)</f>
        <v>0.05</v>
      </c>
      <c r="Q3114" s="14">
        <f>IFERROR(Table1[[#This Row],[pledged]]/Table1[[#This Row],[backers_count]],0)</f>
        <v>57.888888888888886</v>
      </c>
      <c r="R3114" s="19">
        <f>(((J3114/60)/60)/24)+DATE(1970,1,1)</f>
        <v>42615.121921296297</v>
      </c>
      <c r="S3114" s="19">
        <f>(((I3114/60)/60)/24)+DATE(1970,1,1)</f>
        <v>42675.121921296297</v>
      </c>
    </row>
    <row r="3115" spans="1:19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1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8273</v>
      </c>
      <c r="O3115" t="s">
        <v>8313</v>
      </c>
      <c r="P3115" s="12">
        <f>ROUND(Table1[[#This Row],[pledged]]/Table1[[#This Row],[goal]],2)</f>
        <v>0.04</v>
      </c>
      <c r="Q3115" s="14">
        <f>IFERROR(Table1[[#This Row],[pledged]]/Table1[[#This Row],[backers_count]],0)</f>
        <v>125.27027027027027</v>
      </c>
      <c r="R3115" s="19">
        <f>(((J3115/60)/60)/24)+DATE(1970,1,1)</f>
        <v>42081.731273148151</v>
      </c>
      <c r="S3115" s="19">
        <f>(((I3115/60)/60)/24)+DATE(1970,1,1)</f>
        <v>42111.731273148151</v>
      </c>
    </row>
    <row r="3116" spans="1:19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1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8273</v>
      </c>
      <c r="O3116" t="s">
        <v>8313</v>
      </c>
      <c r="P3116" s="12">
        <f>ROUND(Table1[[#This Row],[pledged]]/Table1[[#This Row],[goal]],2)</f>
        <v>0</v>
      </c>
      <c r="Q3116" s="14">
        <f>IFERROR(Table1[[#This Row],[pledged]]/Table1[[#This Row],[backers_count]],0)</f>
        <v>0</v>
      </c>
      <c r="R3116" s="19">
        <f>(((J3116/60)/60)/24)+DATE(1970,1,1)</f>
        <v>41843.632523148146</v>
      </c>
      <c r="S3116" s="19">
        <f>(((I3116/60)/60)/24)+DATE(1970,1,1)</f>
        <v>41903.632523148146</v>
      </c>
    </row>
    <row r="3117" spans="1:19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1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8273</v>
      </c>
      <c r="O3117" t="s">
        <v>8313</v>
      </c>
      <c r="P3117" s="12">
        <f>ROUND(Table1[[#This Row],[pledged]]/Table1[[#This Row],[goal]],2)</f>
        <v>0.03</v>
      </c>
      <c r="Q3117" s="14">
        <f>IFERROR(Table1[[#This Row],[pledged]]/Table1[[#This Row],[backers_count]],0)</f>
        <v>300</v>
      </c>
      <c r="R3117" s="19">
        <f>(((J3117/60)/60)/24)+DATE(1970,1,1)</f>
        <v>42496.447071759263</v>
      </c>
      <c r="S3117" s="19">
        <f>(((I3117/60)/60)/24)+DATE(1970,1,1)</f>
        <v>42526.447071759263</v>
      </c>
    </row>
    <row r="3118" spans="1:19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1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8273</v>
      </c>
      <c r="O3118" t="s">
        <v>8313</v>
      </c>
      <c r="P3118" s="12">
        <f>ROUND(Table1[[#This Row],[pledged]]/Table1[[#This Row],[goal]],2)</f>
        <v>0.56999999999999995</v>
      </c>
      <c r="Q3118" s="14">
        <f>IFERROR(Table1[[#This Row],[pledged]]/Table1[[#This Row],[backers_count]],0)</f>
        <v>43</v>
      </c>
      <c r="R3118" s="19">
        <f>(((J3118/60)/60)/24)+DATE(1970,1,1)</f>
        <v>42081.515335648146</v>
      </c>
      <c r="S3118" s="19">
        <f>(((I3118/60)/60)/24)+DATE(1970,1,1)</f>
        <v>42095.515335648146</v>
      </c>
    </row>
    <row r="3119" spans="1:19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1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8273</v>
      </c>
      <c r="O3119" t="s">
        <v>8313</v>
      </c>
      <c r="P3119" s="12">
        <f>ROUND(Table1[[#This Row],[pledged]]/Table1[[#This Row],[goal]],2)</f>
        <v>0</v>
      </c>
      <c r="Q3119" s="14">
        <f>IFERROR(Table1[[#This Row],[pledged]]/Table1[[#This Row],[backers_count]],0)</f>
        <v>1</v>
      </c>
      <c r="R3119" s="19">
        <f>(((J3119/60)/60)/24)+DATE(1970,1,1)</f>
        <v>42509.374537037031</v>
      </c>
      <c r="S3119" s="19">
        <f>(((I3119/60)/60)/24)+DATE(1970,1,1)</f>
        <v>42517.55</v>
      </c>
    </row>
    <row r="3120" spans="1:19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1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8273</v>
      </c>
      <c r="O3120" t="s">
        <v>8313</v>
      </c>
      <c r="P3120" s="12">
        <f>ROUND(Table1[[#This Row],[pledged]]/Table1[[#This Row],[goal]],2)</f>
        <v>0</v>
      </c>
      <c r="Q3120" s="14">
        <f>IFERROR(Table1[[#This Row],[pledged]]/Table1[[#This Row],[backers_count]],0)</f>
        <v>775</v>
      </c>
      <c r="R3120" s="19">
        <f>(((J3120/60)/60)/24)+DATE(1970,1,1)</f>
        <v>42534.649571759262</v>
      </c>
      <c r="S3120" s="19">
        <f>(((I3120/60)/60)/24)+DATE(1970,1,1)</f>
        <v>42553.649571759262</v>
      </c>
    </row>
    <row r="3121" spans="1:19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1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8273</v>
      </c>
      <c r="O3121" t="s">
        <v>8313</v>
      </c>
      <c r="P3121" s="12">
        <f>ROUND(Table1[[#This Row],[pledged]]/Table1[[#This Row],[goal]],2)</f>
        <v>0</v>
      </c>
      <c r="Q3121" s="14">
        <f>IFERROR(Table1[[#This Row],[pledged]]/Table1[[#This Row],[backers_count]],0)</f>
        <v>5</v>
      </c>
      <c r="R3121" s="19">
        <f>(((J3121/60)/60)/24)+DATE(1970,1,1)</f>
        <v>42060.04550925926</v>
      </c>
      <c r="S3121" s="19">
        <f>(((I3121/60)/60)/24)+DATE(1970,1,1)</f>
        <v>42090.003842592589</v>
      </c>
    </row>
    <row r="3122" spans="1:19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1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8273</v>
      </c>
      <c r="O3122" t="s">
        <v>8313</v>
      </c>
      <c r="P3122" s="12">
        <f>ROUND(Table1[[#This Row],[pledged]]/Table1[[#This Row],[goal]],2)</f>
        <v>0</v>
      </c>
      <c r="Q3122" s="14">
        <f>IFERROR(Table1[[#This Row],[pledged]]/Table1[[#This Row],[backers_count]],0)</f>
        <v>12.8</v>
      </c>
      <c r="R3122" s="19">
        <f>(((J3122/60)/60)/24)+DATE(1970,1,1)</f>
        <v>42435.942083333335</v>
      </c>
      <c r="S3122" s="19">
        <f>(((I3122/60)/60)/24)+DATE(1970,1,1)</f>
        <v>42495.900416666671</v>
      </c>
    </row>
    <row r="3123" spans="1:19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1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8273</v>
      </c>
      <c r="O3123" t="s">
        <v>8313</v>
      </c>
      <c r="P3123" s="12">
        <f>ROUND(Table1[[#This Row],[pledged]]/Table1[[#This Row],[goal]],2)</f>
        <v>0.01</v>
      </c>
      <c r="Q3123" s="14">
        <f>IFERROR(Table1[[#This Row],[pledged]]/Table1[[#This Row],[backers_count]],0)</f>
        <v>10</v>
      </c>
      <c r="R3123" s="19">
        <f>(((J3123/60)/60)/24)+DATE(1970,1,1)</f>
        <v>41848.679803240739</v>
      </c>
      <c r="S3123" s="19">
        <f>(((I3123/60)/60)/24)+DATE(1970,1,1)</f>
        <v>41908.679803240739</v>
      </c>
    </row>
    <row r="3124" spans="1:19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1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8273</v>
      </c>
      <c r="O3124" t="s">
        <v>8313</v>
      </c>
      <c r="P3124" s="12">
        <f>ROUND(Table1[[#This Row],[pledged]]/Table1[[#This Row],[goal]],2)</f>
        <v>0.57999999999999996</v>
      </c>
      <c r="Q3124" s="14">
        <f>IFERROR(Table1[[#This Row],[pledged]]/Table1[[#This Row],[backers_count]],0)</f>
        <v>58</v>
      </c>
      <c r="R3124" s="19">
        <f>(((J3124/60)/60)/24)+DATE(1970,1,1)</f>
        <v>42678.932083333333</v>
      </c>
      <c r="S3124" s="19">
        <f>(((I3124/60)/60)/24)+DATE(1970,1,1)</f>
        <v>42683.973750000005</v>
      </c>
    </row>
    <row r="3125" spans="1:19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1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8273</v>
      </c>
      <c r="O3125" t="s">
        <v>8313</v>
      </c>
      <c r="P3125" s="12">
        <f>ROUND(Table1[[#This Row],[pledged]]/Table1[[#This Row],[goal]],2)</f>
        <v>0.68</v>
      </c>
      <c r="Q3125" s="14">
        <f>IFERROR(Table1[[#This Row],[pledged]]/Table1[[#This Row],[backers_count]],0)</f>
        <v>244.80459770114942</v>
      </c>
      <c r="R3125" s="19">
        <f>(((J3125/60)/60)/24)+DATE(1970,1,1)</f>
        <v>42530.993032407408</v>
      </c>
      <c r="S3125" s="19">
        <f>(((I3125/60)/60)/24)+DATE(1970,1,1)</f>
        <v>42560.993032407408</v>
      </c>
    </row>
    <row r="3126" spans="1:19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1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8273</v>
      </c>
      <c r="O3126" t="s">
        <v>8313</v>
      </c>
      <c r="P3126" s="12">
        <f>ROUND(Table1[[#This Row],[pledged]]/Table1[[#This Row],[goal]],2)</f>
        <v>0</v>
      </c>
      <c r="Q3126" s="14">
        <f>IFERROR(Table1[[#This Row],[pledged]]/Table1[[#This Row],[backers_count]],0)</f>
        <v>6.5</v>
      </c>
      <c r="R3126" s="19">
        <f>(((J3126/60)/60)/24)+DATE(1970,1,1)</f>
        <v>41977.780104166668</v>
      </c>
      <c r="S3126" s="19">
        <f>(((I3126/60)/60)/24)+DATE(1970,1,1)</f>
        <v>42037.780104166668</v>
      </c>
    </row>
    <row r="3127" spans="1:19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1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8273</v>
      </c>
      <c r="O3127" t="s">
        <v>8313</v>
      </c>
      <c r="P3127" s="12">
        <f>ROUND(Table1[[#This Row],[pledged]]/Table1[[#This Row],[goal]],2)</f>
        <v>0</v>
      </c>
      <c r="Q3127" s="14">
        <f>IFERROR(Table1[[#This Row],[pledged]]/Table1[[#This Row],[backers_count]],0)</f>
        <v>0</v>
      </c>
      <c r="R3127" s="19">
        <f>(((J3127/60)/60)/24)+DATE(1970,1,1)</f>
        <v>42346.20685185185</v>
      </c>
      <c r="S3127" s="19">
        <f>(((I3127/60)/60)/24)+DATE(1970,1,1)</f>
        <v>42376.20685185185</v>
      </c>
    </row>
    <row r="3128" spans="1:19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1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8273</v>
      </c>
      <c r="O3128" t="s">
        <v>8313</v>
      </c>
      <c r="P3128" s="12">
        <f>ROUND(Table1[[#This Row],[pledged]]/Table1[[#This Row],[goal]],2)</f>
        <v>0.04</v>
      </c>
      <c r="Q3128" s="14">
        <f>IFERROR(Table1[[#This Row],[pledged]]/Table1[[#This Row],[backers_count]],0)</f>
        <v>61.176470588235297</v>
      </c>
      <c r="R3128" s="19">
        <f>(((J3128/60)/60)/24)+DATE(1970,1,1)</f>
        <v>42427.01807870371</v>
      </c>
      <c r="S3128" s="19">
        <f>(((I3128/60)/60)/24)+DATE(1970,1,1)</f>
        <v>42456.976412037038</v>
      </c>
    </row>
    <row r="3129" spans="1:19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1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8273</v>
      </c>
      <c r="O3129" t="s">
        <v>8313</v>
      </c>
      <c r="P3129" s="12">
        <f>ROUND(Table1[[#This Row],[pledged]]/Table1[[#This Row],[goal]],2)</f>
        <v>0</v>
      </c>
      <c r="Q3129" s="14">
        <f>IFERROR(Table1[[#This Row],[pledged]]/Table1[[#This Row],[backers_count]],0)</f>
        <v>0</v>
      </c>
      <c r="R3129" s="19">
        <f>(((J3129/60)/60)/24)+DATE(1970,1,1)</f>
        <v>42034.856817129628</v>
      </c>
      <c r="S3129" s="19">
        <f>(((I3129/60)/60)/24)+DATE(1970,1,1)</f>
        <v>42064.856817129628</v>
      </c>
    </row>
    <row r="3130" spans="1:19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1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8273</v>
      </c>
      <c r="O3130" t="s">
        <v>8274</v>
      </c>
      <c r="P3130" s="12">
        <f>ROUND(Table1[[#This Row],[pledged]]/Table1[[#This Row],[goal]],2)</f>
        <v>1.0900000000000001</v>
      </c>
      <c r="Q3130" s="14">
        <f>IFERROR(Table1[[#This Row],[pledged]]/Table1[[#This Row],[backers_count]],0)</f>
        <v>139.23931623931625</v>
      </c>
      <c r="R3130" s="19">
        <f>(((J3130/60)/60)/24)+DATE(1970,1,1)</f>
        <v>42780.825706018513</v>
      </c>
      <c r="S3130" s="19">
        <f>(((I3130/60)/60)/24)+DATE(1970,1,1)</f>
        <v>42810.784039351856</v>
      </c>
    </row>
    <row r="3131" spans="1:19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1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8273</v>
      </c>
      <c r="O3131" t="s">
        <v>8274</v>
      </c>
      <c r="P3131" s="12">
        <f>ROUND(Table1[[#This Row],[pledged]]/Table1[[#This Row],[goal]],2)</f>
        <v>0.01</v>
      </c>
      <c r="Q3131" s="14">
        <f>IFERROR(Table1[[#This Row],[pledged]]/Table1[[#This Row],[backers_count]],0)</f>
        <v>10</v>
      </c>
      <c r="R3131" s="19">
        <f>(((J3131/60)/60)/24)+DATE(1970,1,1)</f>
        <v>42803.842812499999</v>
      </c>
      <c r="S3131" s="19">
        <f>(((I3131/60)/60)/24)+DATE(1970,1,1)</f>
        <v>42843.801145833335</v>
      </c>
    </row>
    <row r="3132" spans="1:19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1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8273</v>
      </c>
      <c r="O3132" t="s">
        <v>8274</v>
      </c>
      <c r="P3132" s="12">
        <f>ROUND(Table1[[#This Row],[pledged]]/Table1[[#This Row],[goal]],2)</f>
        <v>0.04</v>
      </c>
      <c r="Q3132" s="14">
        <f>IFERROR(Table1[[#This Row],[pledged]]/Table1[[#This Row],[backers_count]],0)</f>
        <v>93.75</v>
      </c>
      <c r="R3132" s="19">
        <f>(((J3132/60)/60)/24)+DATE(1970,1,1)</f>
        <v>42808.640231481477</v>
      </c>
      <c r="S3132" s="19">
        <f>(((I3132/60)/60)/24)+DATE(1970,1,1)</f>
        <v>42839.207638888889</v>
      </c>
    </row>
    <row r="3133" spans="1:19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1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8273</v>
      </c>
      <c r="O3133" t="s">
        <v>8274</v>
      </c>
      <c r="P3133" s="12">
        <f>ROUND(Table1[[#This Row],[pledged]]/Table1[[#This Row],[goal]],2)</f>
        <v>0.16</v>
      </c>
      <c r="Q3133" s="14">
        <f>IFERROR(Table1[[#This Row],[pledged]]/Table1[[#This Row],[backers_count]],0)</f>
        <v>53.75</v>
      </c>
      <c r="R3133" s="19">
        <f>(((J3133/60)/60)/24)+DATE(1970,1,1)</f>
        <v>42803.579224537039</v>
      </c>
      <c r="S3133" s="19">
        <f>(((I3133/60)/60)/24)+DATE(1970,1,1)</f>
        <v>42833.537557870368</v>
      </c>
    </row>
    <row r="3134" spans="1:19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1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8273</v>
      </c>
      <c r="O3134" t="s">
        <v>8274</v>
      </c>
      <c r="P3134" s="12">
        <f>ROUND(Table1[[#This Row],[pledged]]/Table1[[#This Row],[goal]],2)</f>
        <v>0</v>
      </c>
      <c r="Q3134" s="14">
        <f>IFERROR(Table1[[#This Row],[pledged]]/Table1[[#This Row],[backers_count]],0)</f>
        <v>10</v>
      </c>
      <c r="R3134" s="19">
        <f>(((J3134/60)/60)/24)+DATE(1970,1,1)</f>
        <v>42786.350231481483</v>
      </c>
      <c r="S3134" s="19">
        <f>(((I3134/60)/60)/24)+DATE(1970,1,1)</f>
        <v>42846.308564814812</v>
      </c>
    </row>
    <row r="3135" spans="1:19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1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8273</v>
      </c>
      <c r="O3135" t="s">
        <v>8274</v>
      </c>
      <c r="P3135" s="12">
        <f>ROUND(Table1[[#This Row],[pledged]]/Table1[[#This Row],[goal]],2)</f>
        <v>1.08</v>
      </c>
      <c r="Q3135" s="14">
        <f>IFERROR(Table1[[#This Row],[pledged]]/Table1[[#This Row],[backers_count]],0)</f>
        <v>33.75</v>
      </c>
      <c r="R3135" s="19">
        <f>(((J3135/60)/60)/24)+DATE(1970,1,1)</f>
        <v>42788.565208333333</v>
      </c>
      <c r="S3135" s="19">
        <f>(((I3135/60)/60)/24)+DATE(1970,1,1)</f>
        <v>42818.523541666669</v>
      </c>
    </row>
    <row r="3136" spans="1:19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1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8273</v>
      </c>
      <c r="O3136" t="s">
        <v>8274</v>
      </c>
      <c r="P3136" s="12">
        <f>ROUND(Table1[[#This Row],[pledged]]/Table1[[#This Row],[goal]],2)</f>
        <v>0.23</v>
      </c>
      <c r="Q3136" s="14">
        <f>IFERROR(Table1[[#This Row],[pledged]]/Table1[[#This Row],[backers_count]],0)</f>
        <v>18.75</v>
      </c>
      <c r="R3136" s="19">
        <f>(((J3136/60)/60)/24)+DATE(1970,1,1)</f>
        <v>42800.720127314817</v>
      </c>
      <c r="S3136" s="19">
        <f>(((I3136/60)/60)/24)+DATE(1970,1,1)</f>
        <v>42821.678460648152</v>
      </c>
    </row>
    <row r="3137" spans="1:19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1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8273</v>
      </c>
      <c r="O3137" t="s">
        <v>8274</v>
      </c>
      <c r="P3137" s="12">
        <f>ROUND(Table1[[#This Row],[pledged]]/Table1[[#This Row],[goal]],2)</f>
        <v>0.21</v>
      </c>
      <c r="Q3137" s="14">
        <f>IFERROR(Table1[[#This Row],[pledged]]/Table1[[#This Row],[backers_count]],0)</f>
        <v>23.142857142857142</v>
      </c>
      <c r="R3137" s="19">
        <f>(((J3137/60)/60)/24)+DATE(1970,1,1)</f>
        <v>42807.151863425926</v>
      </c>
      <c r="S3137" s="19">
        <f>(((I3137/60)/60)/24)+DATE(1970,1,1)</f>
        <v>42829.151863425926</v>
      </c>
    </row>
    <row r="3138" spans="1:19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1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8273</v>
      </c>
      <c r="O3138" t="s">
        <v>8274</v>
      </c>
      <c r="P3138" s="12">
        <f>ROUND(Table1[[#This Row],[pledged]]/Table1[[#This Row],[goal]],2)</f>
        <v>1.28</v>
      </c>
      <c r="Q3138" s="14">
        <f>IFERROR(Table1[[#This Row],[pledged]]/Table1[[#This Row],[backers_count]],0)</f>
        <v>29.045454545454547</v>
      </c>
      <c r="R3138" s="19">
        <f>(((J3138/60)/60)/24)+DATE(1970,1,1)</f>
        <v>42789.462430555555</v>
      </c>
      <c r="S3138" s="19">
        <f>(((I3138/60)/60)/24)+DATE(1970,1,1)</f>
        <v>42825.957638888889</v>
      </c>
    </row>
    <row r="3139" spans="1:19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1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8273</v>
      </c>
      <c r="O3139" t="s">
        <v>8274</v>
      </c>
      <c r="P3139" s="12">
        <f>ROUND(Table1[[#This Row],[pledged]]/Table1[[#This Row],[goal]],2)</f>
        <v>0.03</v>
      </c>
      <c r="Q3139" s="14">
        <f>IFERROR(Table1[[#This Row],[pledged]]/Table1[[#This Row],[backers_count]],0)</f>
        <v>50</v>
      </c>
      <c r="R3139" s="19">
        <f>(((J3139/60)/60)/24)+DATE(1970,1,1)</f>
        <v>42807.885057870371</v>
      </c>
      <c r="S3139" s="19">
        <f>(((I3139/60)/60)/24)+DATE(1970,1,1)</f>
        <v>42858.8</v>
      </c>
    </row>
    <row r="3140" spans="1:19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1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8273</v>
      </c>
      <c r="O3140" t="s">
        <v>8274</v>
      </c>
      <c r="P3140" s="12">
        <f>ROUND(Table1[[#This Row],[pledged]]/Table1[[#This Row],[goal]],2)</f>
        <v>0</v>
      </c>
      <c r="Q3140" s="14">
        <f>IFERROR(Table1[[#This Row],[pledged]]/Table1[[#This Row],[backers_count]],0)</f>
        <v>0</v>
      </c>
      <c r="R3140" s="19">
        <f>(((J3140/60)/60)/24)+DATE(1970,1,1)</f>
        <v>42809.645914351851</v>
      </c>
      <c r="S3140" s="19">
        <f>(((I3140/60)/60)/24)+DATE(1970,1,1)</f>
        <v>42828.645914351851</v>
      </c>
    </row>
    <row r="3141" spans="1:19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1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8273</v>
      </c>
      <c r="O3141" t="s">
        <v>8274</v>
      </c>
      <c r="P3141" s="12">
        <f>ROUND(Table1[[#This Row],[pledged]]/Table1[[#This Row],[goal]],2)</f>
        <v>0.05</v>
      </c>
      <c r="Q3141" s="14">
        <f>IFERROR(Table1[[#This Row],[pledged]]/Table1[[#This Row],[backers_count]],0)</f>
        <v>450</v>
      </c>
      <c r="R3141" s="19">
        <f>(((J3141/60)/60)/24)+DATE(1970,1,1)</f>
        <v>42785.270370370374</v>
      </c>
      <c r="S3141" s="19">
        <f>(((I3141/60)/60)/24)+DATE(1970,1,1)</f>
        <v>42819.189583333333</v>
      </c>
    </row>
    <row r="3142" spans="1:19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1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8273</v>
      </c>
      <c r="O3142" t="s">
        <v>8274</v>
      </c>
      <c r="P3142" s="12">
        <f>ROUND(Table1[[#This Row],[pledged]]/Table1[[#This Row],[goal]],2)</f>
        <v>0.01</v>
      </c>
      <c r="Q3142" s="14">
        <f>IFERROR(Table1[[#This Row],[pledged]]/Table1[[#This Row],[backers_count]],0)</f>
        <v>24</v>
      </c>
      <c r="R3142" s="19">
        <f>(((J3142/60)/60)/24)+DATE(1970,1,1)</f>
        <v>42802.718784722223</v>
      </c>
      <c r="S3142" s="19">
        <f>(((I3142/60)/60)/24)+DATE(1970,1,1)</f>
        <v>42832.677118055552</v>
      </c>
    </row>
    <row r="3143" spans="1:19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1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8273</v>
      </c>
      <c r="O3143" t="s">
        <v>8274</v>
      </c>
      <c r="P3143" s="12">
        <f>ROUND(Table1[[#This Row],[pledged]]/Table1[[#This Row],[goal]],2)</f>
        <v>0.52</v>
      </c>
      <c r="Q3143" s="14">
        <f>IFERROR(Table1[[#This Row],[pledged]]/Table1[[#This Row],[backers_count]],0)</f>
        <v>32.25</v>
      </c>
      <c r="R3143" s="19">
        <f>(((J3143/60)/60)/24)+DATE(1970,1,1)</f>
        <v>42800.753333333334</v>
      </c>
      <c r="S3143" s="19">
        <f>(((I3143/60)/60)/24)+DATE(1970,1,1)</f>
        <v>42841.833333333328</v>
      </c>
    </row>
    <row r="3144" spans="1:19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1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8273</v>
      </c>
      <c r="O3144" t="s">
        <v>8274</v>
      </c>
      <c r="P3144" s="12">
        <f>ROUND(Table1[[#This Row],[pledged]]/Table1[[#This Row],[goal]],2)</f>
        <v>0.02</v>
      </c>
      <c r="Q3144" s="14">
        <f>IFERROR(Table1[[#This Row],[pledged]]/Table1[[#This Row],[backers_count]],0)</f>
        <v>15</v>
      </c>
      <c r="R3144" s="19">
        <f>(((J3144/60)/60)/24)+DATE(1970,1,1)</f>
        <v>42783.513182870374</v>
      </c>
      <c r="S3144" s="19">
        <f>(((I3144/60)/60)/24)+DATE(1970,1,1)</f>
        <v>42813.471516203703</v>
      </c>
    </row>
    <row r="3145" spans="1:19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1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8273</v>
      </c>
      <c r="O3145" t="s">
        <v>8274</v>
      </c>
      <c r="P3145" s="12">
        <f>ROUND(Table1[[#This Row],[pledged]]/Table1[[#This Row],[goal]],2)</f>
        <v>0</v>
      </c>
      <c r="Q3145" s="14">
        <f>IFERROR(Table1[[#This Row],[pledged]]/Table1[[#This Row],[backers_count]],0)</f>
        <v>0</v>
      </c>
      <c r="R3145" s="19">
        <f>(((J3145/60)/60)/24)+DATE(1970,1,1)</f>
        <v>42808.358287037037</v>
      </c>
      <c r="S3145" s="19">
        <f>(((I3145/60)/60)/24)+DATE(1970,1,1)</f>
        <v>42834.358287037037</v>
      </c>
    </row>
    <row r="3146" spans="1:19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1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8273</v>
      </c>
      <c r="O3146" t="s">
        <v>8274</v>
      </c>
      <c r="P3146" s="12">
        <f>ROUND(Table1[[#This Row],[pledged]]/Table1[[#This Row],[goal]],2)</f>
        <v>0.75</v>
      </c>
      <c r="Q3146" s="14">
        <f>IFERROR(Table1[[#This Row],[pledged]]/Table1[[#This Row],[backers_count]],0)</f>
        <v>251.33333333333334</v>
      </c>
      <c r="R3146" s="19">
        <f>(((J3146/60)/60)/24)+DATE(1970,1,1)</f>
        <v>42796.538275462968</v>
      </c>
      <c r="S3146" s="19">
        <f>(((I3146/60)/60)/24)+DATE(1970,1,1)</f>
        <v>42813.25</v>
      </c>
    </row>
    <row r="3147" spans="1:19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1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8273</v>
      </c>
      <c r="O3147" t="s">
        <v>8274</v>
      </c>
      <c r="P3147" s="12">
        <f>ROUND(Table1[[#This Row],[pledged]]/Table1[[#This Row],[goal]],2)</f>
        <v>0</v>
      </c>
      <c r="Q3147" s="14">
        <f>IFERROR(Table1[[#This Row],[pledged]]/Table1[[#This Row],[backers_count]],0)</f>
        <v>0</v>
      </c>
      <c r="R3147" s="19">
        <f>(((J3147/60)/60)/24)+DATE(1970,1,1)</f>
        <v>42762.040902777779</v>
      </c>
      <c r="S3147" s="19">
        <f>(((I3147/60)/60)/24)+DATE(1970,1,1)</f>
        <v>42821.999236111107</v>
      </c>
    </row>
    <row r="3148" spans="1:19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1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8273</v>
      </c>
      <c r="O3148" t="s">
        <v>8274</v>
      </c>
      <c r="P3148" s="12">
        <f>ROUND(Table1[[#This Row],[pledged]]/Table1[[#This Row],[goal]],2)</f>
        <v>0.11</v>
      </c>
      <c r="Q3148" s="14">
        <f>IFERROR(Table1[[#This Row],[pledged]]/Table1[[#This Row],[backers_count]],0)</f>
        <v>437.5</v>
      </c>
      <c r="R3148" s="19">
        <f>(((J3148/60)/60)/24)+DATE(1970,1,1)</f>
        <v>42796.682476851856</v>
      </c>
      <c r="S3148" s="19">
        <f>(((I3148/60)/60)/24)+DATE(1970,1,1)</f>
        <v>42841.640810185185</v>
      </c>
    </row>
    <row r="3149" spans="1:19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1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8273</v>
      </c>
      <c r="O3149" t="s">
        <v>8274</v>
      </c>
      <c r="P3149" s="12">
        <f>ROUND(Table1[[#This Row],[pledged]]/Table1[[#This Row],[goal]],2)</f>
        <v>1.18</v>
      </c>
      <c r="Q3149" s="14">
        <f>IFERROR(Table1[[#This Row],[pledged]]/Table1[[#This Row],[backers_count]],0)</f>
        <v>110.35211267605634</v>
      </c>
      <c r="R3149" s="19">
        <f>(((J3149/60)/60)/24)+DATE(1970,1,1)</f>
        <v>41909.969386574077</v>
      </c>
      <c r="S3149" s="19">
        <f>(((I3149/60)/60)/24)+DATE(1970,1,1)</f>
        <v>41950.011053240742</v>
      </c>
    </row>
    <row r="3150" spans="1:19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1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8273</v>
      </c>
      <c r="O3150" t="s">
        <v>8274</v>
      </c>
      <c r="P3150" s="12">
        <f>ROUND(Table1[[#This Row],[pledged]]/Table1[[#This Row],[goal]],2)</f>
        <v>1.31</v>
      </c>
      <c r="Q3150" s="14">
        <f>IFERROR(Table1[[#This Row],[pledged]]/Table1[[#This Row],[backers_count]],0)</f>
        <v>41.421052631578945</v>
      </c>
      <c r="R3150" s="19">
        <f>(((J3150/60)/60)/24)+DATE(1970,1,1)</f>
        <v>41891.665324074071</v>
      </c>
      <c r="S3150" s="19">
        <f>(((I3150/60)/60)/24)+DATE(1970,1,1)</f>
        <v>41913.166666666664</v>
      </c>
    </row>
    <row r="3151" spans="1:19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1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8273</v>
      </c>
      <c r="O3151" t="s">
        <v>8274</v>
      </c>
      <c r="P3151" s="12">
        <f>ROUND(Table1[[#This Row],[pledged]]/Table1[[#This Row],[goal]],2)</f>
        <v>1.04</v>
      </c>
      <c r="Q3151" s="14">
        <f>IFERROR(Table1[[#This Row],[pledged]]/Table1[[#This Row],[backers_count]],0)</f>
        <v>52</v>
      </c>
      <c r="R3151" s="19">
        <f>(((J3151/60)/60)/24)+DATE(1970,1,1)</f>
        <v>41226.017361111109</v>
      </c>
      <c r="S3151" s="19">
        <f>(((I3151/60)/60)/24)+DATE(1970,1,1)</f>
        <v>41250.083333333336</v>
      </c>
    </row>
    <row r="3152" spans="1:19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1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8273</v>
      </c>
      <c r="O3152" t="s">
        <v>8274</v>
      </c>
      <c r="P3152" s="12">
        <f>ROUND(Table1[[#This Row],[pledged]]/Table1[[#This Row],[goal]],2)</f>
        <v>1.01</v>
      </c>
      <c r="Q3152" s="14">
        <f>IFERROR(Table1[[#This Row],[pledged]]/Table1[[#This Row],[backers_count]],0)</f>
        <v>33.990384615384613</v>
      </c>
      <c r="R3152" s="19">
        <f>(((J3152/60)/60)/24)+DATE(1970,1,1)</f>
        <v>40478.263923611114</v>
      </c>
      <c r="S3152" s="19">
        <f>(((I3152/60)/60)/24)+DATE(1970,1,1)</f>
        <v>40568.166666666664</v>
      </c>
    </row>
    <row r="3153" spans="1:19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1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8273</v>
      </c>
      <c r="O3153" t="s">
        <v>8274</v>
      </c>
      <c r="P3153" s="12">
        <f>ROUND(Table1[[#This Row],[pledged]]/Table1[[#This Row],[goal]],2)</f>
        <v>1</v>
      </c>
      <c r="Q3153" s="14">
        <f>IFERROR(Table1[[#This Row],[pledged]]/Table1[[#This Row],[backers_count]],0)</f>
        <v>103.35294117647059</v>
      </c>
      <c r="R3153" s="19">
        <f>(((J3153/60)/60)/24)+DATE(1970,1,1)</f>
        <v>41862.83997685185</v>
      </c>
      <c r="S3153" s="19">
        <f>(((I3153/60)/60)/24)+DATE(1970,1,1)</f>
        <v>41892.83997685185</v>
      </c>
    </row>
    <row r="3154" spans="1:19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1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8273</v>
      </c>
      <c r="O3154" t="s">
        <v>8274</v>
      </c>
      <c r="P3154" s="12">
        <f>ROUND(Table1[[#This Row],[pledged]]/Table1[[#This Row],[goal]],2)</f>
        <v>1.06</v>
      </c>
      <c r="Q3154" s="14">
        <f>IFERROR(Table1[[#This Row],[pledged]]/Table1[[#This Row],[backers_count]],0)</f>
        <v>34.791044776119406</v>
      </c>
      <c r="R3154" s="19">
        <f>(((J3154/60)/60)/24)+DATE(1970,1,1)</f>
        <v>41550.867673611108</v>
      </c>
      <c r="S3154" s="19">
        <f>(((I3154/60)/60)/24)+DATE(1970,1,1)</f>
        <v>41580.867673611108</v>
      </c>
    </row>
    <row r="3155" spans="1:19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1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8273</v>
      </c>
      <c r="O3155" t="s">
        <v>8274</v>
      </c>
      <c r="P3155" s="12">
        <f>ROUND(Table1[[#This Row],[pledged]]/Table1[[#This Row],[goal]],2)</f>
        <v>3.36</v>
      </c>
      <c r="Q3155" s="14">
        <f>IFERROR(Table1[[#This Row],[pledged]]/Table1[[#This Row],[backers_count]],0)</f>
        <v>41.773858921161825</v>
      </c>
      <c r="R3155" s="19">
        <f>(((J3155/60)/60)/24)+DATE(1970,1,1)</f>
        <v>40633.154363425929</v>
      </c>
      <c r="S3155" s="19">
        <f>(((I3155/60)/60)/24)+DATE(1970,1,1)</f>
        <v>40664.207638888889</v>
      </c>
    </row>
    <row r="3156" spans="1:19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1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8273</v>
      </c>
      <c r="O3156" t="s">
        <v>8274</v>
      </c>
      <c r="P3156" s="12">
        <f>ROUND(Table1[[#This Row],[pledged]]/Table1[[#This Row],[goal]],2)</f>
        <v>1.1299999999999999</v>
      </c>
      <c r="Q3156" s="14">
        <f>IFERROR(Table1[[#This Row],[pledged]]/Table1[[#This Row],[backers_count]],0)</f>
        <v>64.268292682926827</v>
      </c>
      <c r="R3156" s="19">
        <f>(((J3156/60)/60)/24)+DATE(1970,1,1)</f>
        <v>40970.875671296293</v>
      </c>
      <c r="S3156" s="19">
        <f>(((I3156/60)/60)/24)+DATE(1970,1,1)</f>
        <v>41000.834004629629</v>
      </c>
    </row>
    <row r="3157" spans="1:19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1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8273</v>
      </c>
      <c r="O3157" t="s">
        <v>8274</v>
      </c>
      <c r="P3157" s="12">
        <f>ROUND(Table1[[#This Row],[pledged]]/Table1[[#This Row],[goal]],2)</f>
        <v>1.89</v>
      </c>
      <c r="Q3157" s="14">
        <f>IFERROR(Table1[[#This Row],[pledged]]/Table1[[#This Row],[backers_count]],0)</f>
        <v>31.209370860927152</v>
      </c>
      <c r="R3157" s="19">
        <f>(((J3157/60)/60)/24)+DATE(1970,1,1)</f>
        <v>41233.499131944445</v>
      </c>
      <c r="S3157" s="19">
        <f>(((I3157/60)/60)/24)+DATE(1970,1,1)</f>
        <v>41263.499131944445</v>
      </c>
    </row>
    <row r="3158" spans="1:19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1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8273</v>
      </c>
      <c r="O3158" t="s">
        <v>8274</v>
      </c>
      <c r="P3158" s="12">
        <f>ROUND(Table1[[#This Row],[pledged]]/Table1[[#This Row],[goal]],2)</f>
        <v>1.02</v>
      </c>
      <c r="Q3158" s="14">
        <f>IFERROR(Table1[[#This Row],[pledged]]/Table1[[#This Row],[backers_count]],0)</f>
        <v>62.921348314606739</v>
      </c>
      <c r="R3158" s="19">
        <f>(((J3158/60)/60)/24)+DATE(1970,1,1)</f>
        <v>41026.953055555554</v>
      </c>
      <c r="S3158" s="19">
        <f>(((I3158/60)/60)/24)+DATE(1970,1,1)</f>
        <v>41061.953055555554</v>
      </c>
    </row>
    <row r="3159" spans="1:19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1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8273</v>
      </c>
      <c r="O3159" t="s">
        <v>8274</v>
      </c>
      <c r="P3159" s="12">
        <f>ROUND(Table1[[#This Row],[pledged]]/Table1[[#This Row],[goal]],2)</f>
        <v>1.01</v>
      </c>
      <c r="Q3159" s="14">
        <f>IFERROR(Table1[[#This Row],[pledged]]/Table1[[#This Row],[backers_count]],0)</f>
        <v>98.536585365853654</v>
      </c>
      <c r="R3159" s="19">
        <f>(((J3159/60)/60)/24)+DATE(1970,1,1)</f>
        <v>41829.788252314815</v>
      </c>
      <c r="S3159" s="19">
        <f>(((I3159/60)/60)/24)+DATE(1970,1,1)</f>
        <v>41839.208333333336</v>
      </c>
    </row>
    <row r="3160" spans="1:19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1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8273</v>
      </c>
      <c r="O3160" t="s">
        <v>8274</v>
      </c>
      <c r="P3160" s="12">
        <f>ROUND(Table1[[#This Row],[pledged]]/Table1[[#This Row],[goal]],2)</f>
        <v>1.1399999999999999</v>
      </c>
      <c r="Q3160" s="14">
        <f>IFERROR(Table1[[#This Row],[pledged]]/Table1[[#This Row],[backers_count]],0)</f>
        <v>82.608695652173907</v>
      </c>
      <c r="R3160" s="19">
        <f>(((J3160/60)/60)/24)+DATE(1970,1,1)</f>
        <v>41447.839722222219</v>
      </c>
      <c r="S3160" s="19">
        <f>(((I3160/60)/60)/24)+DATE(1970,1,1)</f>
        <v>41477.839722222219</v>
      </c>
    </row>
    <row r="3161" spans="1:19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1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8273</v>
      </c>
      <c r="O3161" t="s">
        <v>8274</v>
      </c>
      <c r="P3161" s="12">
        <f>ROUND(Table1[[#This Row],[pledged]]/Table1[[#This Row],[goal]],2)</f>
        <v>1.33</v>
      </c>
      <c r="Q3161" s="14">
        <f>IFERROR(Table1[[#This Row],[pledged]]/Table1[[#This Row],[backers_count]],0)</f>
        <v>38.504230769230773</v>
      </c>
      <c r="R3161" s="19">
        <f>(((J3161/60)/60)/24)+DATE(1970,1,1)</f>
        <v>40884.066678240742</v>
      </c>
      <c r="S3161" s="19">
        <f>(((I3161/60)/60)/24)+DATE(1970,1,1)</f>
        <v>40926.958333333336</v>
      </c>
    </row>
    <row r="3162" spans="1:19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1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8273</v>
      </c>
      <c r="O3162" t="s">
        <v>8274</v>
      </c>
      <c r="P3162" s="12">
        <f>ROUND(Table1[[#This Row],[pledged]]/Table1[[#This Row],[goal]],2)</f>
        <v>1.02</v>
      </c>
      <c r="Q3162" s="14">
        <f>IFERROR(Table1[[#This Row],[pledged]]/Table1[[#This Row],[backers_count]],0)</f>
        <v>80.15789473684211</v>
      </c>
      <c r="R3162" s="19">
        <f>(((J3162/60)/60)/24)+DATE(1970,1,1)</f>
        <v>41841.26489583333</v>
      </c>
      <c r="S3162" s="19">
        <f>(((I3162/60)/60)/24)+DATE(1970,1,1)</f>
        <v>41864.207638888889</v>
      </c>
    </row>
    <row r="3163" spans="1:19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1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8273</v>
      </c>
      <c r="O3163" t="s">
        <v>8274</v>
      </c>
      <c r="P3163" s="12">
        <f>ROUND(Table1[[#This Row],[pledged]]/Table1[[#This Row],[goal]],2)</f>
        <v>1.05</v>
      </c>
      <c r="Q3163" s="14">
        <f>IFERROR(Table1[[#This Row],[pledged]]/Table1[[#This Row],[backers_count]],0)</f>
        <v>28.405405405405407</v>
      </c>
      <c r="R3163" s="19">
        <f>(((J3163/60)/60)/24)+DATE(1970,1,1)</f>
        <v>41897.536134259259</v>
      </c>
      <c r="S3163" s="19">
        <f>(((I3163/60)/60)/24)+DATE(1970,1,1)</f>
        <v>41927.536134259259</v>
      </c>
    </row>
    <row r="3164" spans="1:19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1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8273</v>
      </c>
      <c r="O3164" t="s">
        <v>8274</v>
      </c>
      <c r="P3164" s="12">
        <f>ROUND(Table1[[#This Row],[pledged]]/Table1[[#This Row],[goal]],2)</f>
        <v>1.27</v>
      </c>
      <c r="Q3164" s="14">
        <f>IFERROR(Table1[[#This Row],[pledged]]/Table1[[#This Row],[backers_count]],0)</f>
        <v>80.730158730158735</v>
      </c>
      <c r="R3164" s="19">
        <f>(((J3164/60)/60)/24)+DATE(1970,1,1)</f>
        <v>41799.685902777775</v>
      </c>
      <c r="S3164" s="19">
        <f>(((I3164/60)/60)/24)+DATE(1970,1,1)</f>
        <v>41827.083333333336</v>
      </c>
    </row>
    <row r="3165" spans="1:19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1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8273</v>
      </c>
      <c r="O3165" t="s">
        <v>8274</v>
      </c>
      <c r="P3165" s="12">
        <f>ROUND(Table1[[#This Row],[pledged]]/Table1[[#This Row],[goal]],2)</f>
        <v>1.1100000000000001</v>
      </c>
      <c r="Q3165" s="14">
        <f>IFERROR(Table1[[#This Row],[pledged]]/Table1[[#This Row],[backers_count]],0)</f>
        <v>200.69444444444446</v>
      </c>
      <c r="R3165" s="19">
        <f>(((J3165/60)/60)/24)+DATE(1970,1,1)</f>
        <v>41775.753761574073</v>
      </c>
      <c r="S3165" s="19">
        <f>(((I3165/60)/60)/24)+DATE(1970,1,1)</f>
        <v>41805.753761574073</v>
      </c>
    </row>
    <row r="3166" spans="1:19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1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8273</v>
      </c>
      <c r="O3166" t="s">
        <v>8274</v>
      </c>
      <c r="P3166" s="12">
        <f>ROUND(Table1[[#This Row],[pledged]]/Table1[[#This Row],[goal]],2)</f>
        <v>1.07</v>
      </c>
      <c r="Q3166" s="14">
        <f>IFERROR(Table1[[#This Row],[pledged]]/Table1[[#This Row],[backers_count]],0)</f>
        <v>37.591549295774648</v>
      </c>
      <c r="R3166" s="19">
        <f>(((J3166/60)/60)/24)+DATE(1970,1,1)</f>
        <v>41766.80572916667</v>
      </c>
      <c r="S3166" s="19">
        <f>(((I3166/60)/60)/24)+DATE(1970,1,1)</f>
        <v>41799.80572916667</v>
      </c>
    </row>
    <row r="3167" spans="1:19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1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8273</v>
      </c>
      <c r="O3167" t="s">
        <v>8274</v>
      </c>
      <c r="P3167" s="12">
        <f>ROUND(Table1[[#This Row],[pledged]]/Table1[[#This Row],[goal]],2)</f>
        <v>1.63</v>
      </c>
      <c r="Q3167" s="14">
        <f>IFERROR(Table1[[#This Row],[pledged]]/Table1[[#This Row],[backers_count]],0)</f>
        <v>58.095238095238095</v>
      </c>
      <c r="R3167" s="19">
        <f>(((J3167/60)/60)/24)+DATE(1970,1,1)</f>
        <v>40644.159259259257</v>
      </c>
      <c r="S3167" s="19">
        <f>(((I3167/60)/60)/24)+DATE(1970,1,1)</f>
        <v>40666.165972222225</v>
      </c>
    </row>
    <row r="3168" spans="1:19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1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8273</v>
      </c>
      <c r="O3168" t="s">
        <v>8274</v>
      </c>
      <c r="P3168" s="12">
        <f>ROUND(Table1[[#This Row],[pledged]]/Table1[[#This Row],[goal]],2)</f>
        <v>1.6</v>
      </c>
      <c r="Q3168" s="14">
        <f>IFERROR(Table1[[#This Row],[pledged]]/Table1[[#This Row],[backers_count]],0)</f>
        <v>60.300892473118282</v>
      </c>
      <c r="R3168" s="19">
        <f>(((J3168/60)/60)/24)+DATE(1970,1,1)</f>
        <v>41940.69158564815</v>
      </c>
      <c r="S3168" s="19">
        <f>(((I3168/60)/60)/24)+DATE(1970,1,1)</f>
        <v>41969.332638888889</v>
      </c>
    </row>
    <row r="3169" spans="1:19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1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8273</v>
      </c>
      <c r="O3169" t="s">
        <v>8274</v>
      </c>
      <c r="P3169" s="12">
        <f>ROUND(Table1[[#This Row],[pledged]]/Table1[[#This Row],[goal]],2)</f>
        <v>1.1599999999999999</v>
      </c>
      <c r="Q3169" s="14">
        <f>IFERROR(Table1[[#This Row],[pledged]]/Table1[[#This Row],[backers_count]],0)</f>
        <v>63.363636363636367</v>
      </c>
      <c r="R3169" s="19">
        <f>(((J3169/60)/60)/24)+DATE(1970,1,1)</f>
        <v>41839.175706018519</v>
      </c>
      <c r="S3169" s="19">
        <f>(((I3169/60)/60)/24)+DATE(1970,1,1)</f>
        <v>41853.175706018519</v>
      </c>
    </row>
    <row r="3170" spans="1:19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1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8273</v>
      </c>
      <c r="O3170" t="s">
        <v>8274</v>
      </c>
      <c r="P3170" s="12">
        <f>ROUND(Table1[[#This Row],[pledged]]/Table1[[#This Row],[goal]],2)</f>
        <v>1.24</v>
      </c>
      <c r="Q3170" s="14">
        <f>IFERROR(Table1[[#This Row],[pledged]]/Table1[[#This Row],[backers_count]],0)</f>
        <v>50.901639344262293</v>
      </c>
      <c r="R3170" s="19">
        <f>(((J3170/60)/60)/24)+DATE(1970,1,1)</f>
        <v>41772.105937500004</v>
      </c>
      <c r="S3170" s="19">
        <f>(((I3170/60)/60)/24)+DATE(1970,1,1)</f>
        <v>41803.916666666664</v>
      </c>
    </row>
    <row r="3171" spans="1:19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1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8273</v>
      </c>
      <c r="O3171" t="s">
        <v>8274</v>
      </c>
      <c r="P3171" s="12">
        <f>ROUND(Table1[[#This Row],[pledged]]/Table1[[#This Row],[goal]],2)</f>
        <v>1.03</v>
      </c>
      <c r="Q3171" s="14">
        <f>IFERROR(Table1[[#This Row],[pledged]]/Table1[[#This Row],[backers_count]],0)</f>
        <v>100.5</v>
      </c>
      <c r="R3171" s="19">
        <f>(((J3171/60)/60)/24)+DATE(1970,1,1)</f>
        <v>41591.737974537034</v>
      </c>
      <c r="S3171" s="19">
        <f>(((I3171/60)/60)/24)+DATE(1970,1,1)</f>
        <v>41621.207638888889</v>
      </c>
    </row>
    <row r="3172" spans="1:19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1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8273</v>
      </c>
      <c r="O3172" t="s">
        <v>8274</v>
      </c>
      <c r="P3172" s="12">
        <f>ROUND(Table1[[#This Row],[pledged]]/Table1[[#This Row],[goal]],2)</f>
        <v>1.1200000000000001</v>
      </c>
      <c r="Q3172" s="14">
        <f>IFERROR(Table1[[#This Row],[pledged]]/Table1[[#This Row],[backers_count]],0)</f>
        <v>31.619718309859156</v>
      </c>
      <c r="R3172" s="19">
        <f>(((J3172/60)/60)/24)+DATE(1970,1,1)</f>
        <v>41789.080370370371</v>
      </c>
      <c r="S3172" s="19">
        <f>(((I3172/60)/60)/24)+DATE(1970,1,1)</f>
        <v>41822.166666666664</v>
      </c>
    </row>
    <row r="3173" spans="1:19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1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8273</v>
      </c>
      <c r="O3173" t="s">
        <v>8274</v>
      </c>
      <c r="P3173" s="12">
        <f>ROUND(Table1[[#This Row],[pledged]]/Table1[[#This Row],[goal]],2)</f>
        <v>1.0900000000000001</v>
      </c>
      <c r="Q3173" s="14">
        <f>IFERROR(Table1[[#This Row],[pledged]]/Table1[[#This Row],[backers_count]],0)</f>
        <v>65.102564102564102</v>
      </c>
      <c r="R3173" s="19">
        <f>(((J3173/60)/60)/24)+DATE(1970,1,1)</f>
        <v>42466.608310185184</v>
      </c>
      <c r="S3173" s="19">
        <f>(((I3173/60)/60)/24)+DATE(1970,1,1)</f>
        <v>42496.608310185184</v>
      </c>
    </row>
    <row r="3174" spans="1:19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1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8273</v>
      </c>
      <c r="O3174" t="s">
        <v>8274</v>
      </c>
      <c r="P3174" s="12">
        <f>ROUND(Table1[[#This Row],[pledged]]/Table1[[#This Row],[goal]],2)</f>
        <v>1.1499999999999999</v>
      </c>
      <c r="Q3174" s="14">
        <f>IFERROR(Table1[[#This Row],[pledged]]/Table1[[#This Row],[backers_count]],0)</f>
        <v>79.310344827586206</v>
      </c>
      <c r="R3174" s="19">
        <f>(((J3174/60)/60)/24)+DATE(1970,1,1)</f>
        <v>40923.729953703703</v>
      </c>
      <c r="S3174" s="19">
        <f>(((I3174/60)/60)/24)+DATE(1970,1,1)</f>
        <v>40953.729953703703</v>
      </c>
    </row>
    <row r="3175" spans="1:19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1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8273</v>
      </c>
      <c r="O3175" t="s">
        <v>8274</v>
      </c>
      <c r="P3175" s="12">
        <f>ROUND(Table1[[#This Row],[pledged]]/Table1[[#This Row],[goal]],2)</f>
        <v>1.03</v>
      </c>
      <c r="Q3175" s="14">
        <f>IFERROR(Table1[[#This Row],[pledged]]/Table1[[#This Row],[backers_count]],0)</f>
        <v>139.18918918918919</v>
      </c>
      <c r="R3175" s="19">
        <f>(((J3175/60)/60)/24)+DATE(1970,1,1)</f>
        <v>41878.878379629627</v>
      </c>
      <c r="S3175" s="19">
        <f>(((I3175/60)/60)/24)+DATE(1970,1,1)</f>
        <v>41908.878379629627</v>
      </c>
    </row>
    <row r="3176" spans="1:19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1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8273</v>
      </c>
      <c r="O3176" t="s">
        <v>8274</v>
      </c>
      <c r="P3176" s="12">
        <f>ROUND(Table1[[#This Row],[pledged]]/Table1[[#This Row],[goal]],2)</f>
        <v>1.01</v>
      </c>
      <c r="Q3176" s="14">
        <f>IFERROR(Table1[[#This Row],[pledged]]/Table1[[#This Row],[backers_count]],0)</f>
        <v>131.91304347826087</v>
      </c>
      <c r="R3176" s="19">
        <f>(((J3176/60)/60)/24)+DATE(1970,1,1)</f>
        <v>41862.864675925928</v>
      </c>
      <c r="S3176" s="19">
        <f>(((I3176/60)/60)/24)+DATE(1970,1,1)</f>
        <v>41876.864675925928</v>
      </c>
    </row>
    <row r="3177" spans="1:19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1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8273</v>
      </c>
      <c r="O3177" t="s">
        <v>8274</v>
      </c>
      <c r="P3177" s="12">
        <f>ROUND(Table1[[#This Row],[pledged]]/Table1[[#This Row],[goal]],2)</f>
        <v>1.1000000000000001</v>
      </c>
      <c r="Q3177" s="14">
        <f>IFERROR(Table1[[#This Row],[pledged]]/Table1[[#This Row],[backers_count]],0)</f>
        <v>91.3</v>
      </c>
      <c r="R3177" s="19">
        <f>(((J3177/60)/60)/24)+DATE(1970,1,1)</f>
        <v>40531.886886574073</v>
      </c>
      <c r="S3177" s="19">
        <f>(((I3177/60)/60)/24)+DATE(1970,1,1)</f>
        <v>40591.886886574073</v>
      </c>
    </row>
    <row r="3178" spans="1:19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1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8273</v>
      </c>
      <c r="O3178" t="s">
        <v>8274</v>
      </c>
      <c r="P3178" s="12">
        <f>ROUND(Table1[[#This Row],[pledged]]/Table1[[#This Row],[goal]],2)</f>
        <v>1.1499999999999999</v>
      </c>
      <c r="Q3178" s="14">
        <f>IFERROR(Table1[[#This Row],[pledged]]/Table1[[#This Row],[backers_count]],0)</f>
        <v>39.672727272727272</v>
      </c>
      <c r="R3178" s="19">
        <f>(((J3178/60)/60)/24)+DATE(1970,1,1)</f>
        <v>41477.930914351848</v>
      </c>
      <c r="S3178" s="19">
        <f>(((I3178/60)/60)/24)+DATE(1970,1,1)</f>
        <v>41504.625</v>
      </c>
    </row>
    <row r="3179" spans="1:19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1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8273</v>
      </c>
      <c r="O3179" t="s">
        <v>8274</v>
      </c>
      <c r="P3179" s="12">
        <f>ROUND(Table1[[#This Row],[pledged]]/Table1[[#This Row],[goal]],2)</f>
        <v>1.17</v>
      </c>
      <c r="Q3179" s="14">
        <f>IFERROR(Table1[[#This Row],[pledged]]/Table1[[#This Row],[backers_count]],0)</f>
        <v>57.549019607843135</v>
      </c>
      <c r="R3179" s="19">
        <f>(((J3179/60)/60)/24)+DATE(1970,1,1)</f>
        <v>41781.666770833333</v>
      </c>
      <c r="S3179" s="19">
        <f>(((I3179/60)/60)/24)+DATE(1970,1,1)</f>
        <v>41811.666770833333</v>
      </c>
    </row>
    <row r="3180" spans="1:19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1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8273</v>
      </c>
      <c r="O3180" t="s">
        <v>8274</v>
      </c>
      <c r="P3180" s="12">
        <f>ROUND(Table1[[#This Row],[pledged]]/Table1[[#This Row],[goal]],2)</f>
        <v>1.72</v>
      </c>
      <c r="Q3180" s="14">
        <f>IFERROR(Table1[[#This Row],[pledged]]/Table1[[#This Row],[backers_count]],0)</f>
        <v>33.025641025641029</v>
      </c>
      <c r="R3180" s="19">
        <f>(((J3180/60)/60)/24)+DATE(1970,1,1)</f>
        <v>41806.605034722219</v>
      </c>
      <c r="S3180" s="19">
        <f>(((I3180/60)/60)/24)+DATE(1970,1,1)</f>
        <v>41836.605034722219</v>
      </c>
    </row>
    <row r="3181" spans="1:19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1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8273</v>
      </c>
      <c r="O3181" t="s">
        <v>8274</v>
      </c>
      <c r="P3181" s="12">
        <f>ROUND(Table1[[#This Row],[pledged]]/Table1[[#This Row],[goal]],2)</f>
        <v>1.1399999999999999</v>
      </c>
      <c r="Q3181" s="14">
        <f>IFERROR(Table1[[#This Row],[pledged]]/Table1[[#This Row],[backers_count]],0)</f>
        <v>77.335806451612896</v>
      </c>
      <c r="R3181" s="19">
        <f>(((J3181/60)/60)/24)+DATE(1970,1,1)</f>
        <v>41375.702210648145</v>
      </c>
      <c r="S3181" s="19">
        <f>(((I3181/60)/60)/24)+DATE(1970,1,1)</f>
        <v>41400.702210648145</v>
      </c>
    </row>
    <row r="3182" spans="1:19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1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8273</v>
      </c>
      <c r="O3182" t="s">
        <v>8274</v>
      </c>
      <c r="P3182" s="12">
        <f>ROUND(Table1[[#This Row],[pledged]]/Table1[[#This Row],[goal]],2)</f>
        <v>1.2</v>
      </c>
      <c r="Q3182" s="14">
        <f>IFERROR(Table1[[#This Row],[pledged]]/Table1[[#This Row],[backers_count]],0)</f>
        <v>31.933333333333334</v>
      </c>
      <c r="R3182" s="19">
        <f>(((J3182/60)/60)/24)+DATE(1970,1,1)</f>
        <v>41780.412604166668</v>
      </c>
      <c r="S3182" s="19">
        <f>(((I3182/60)/60)/24)+DATE(1970,1,1)</f>
        <v>41810.412604166668</v>
      </c>
    </row>
    <row r="3183" spans="1:19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1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8273</v>
      </c>
      <c r="O3183" t="s">
        <v>8274</v>
      </c>
      <c r="P3183" s="12">
        <f>ROUND(Table1[[#This Row],[pledged]]/Table1[[#This Row],[goal]],2)</f>
        <v>1.0900000000000001</v>
      </c>
      <c r="Q3183" s="14">
        <f>IFERROR(Table1[[#This Row],[pledged]]/Table1[[#This Row],[backers_count]],0)</f>
        <v>36.333333333333336</v>
      </c>
      <c r="R3183" s="19">
        <f>(((J3183/60)/60)/24)+DATE(1970,1,1)</f>
        <v>41779.310034722221</v>
      </c>
      <c r="S3183" s="19">
        <f>(((I3183/60)/60)/24)+DATE(1970,1,1)</f>
        <v>41805.666666666664</v>
      </c>
    </row>
    <row r="3184" spans="1:19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1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8273</v>
      </c>
      <c r="O3184" t="s">
        <v>8274</v>
      </c>
      <c r="P3184" s="12">
        <f>ROUND(Table1[[#This Row],[pledged]]/Table1[[#This Row],[goal]],2)</f>
        <v>1.01</v>
      </c>
      <c r="Q3184" s="14">
        <f>IFERROR(Table1[[#This Row],[pledged]]/Table1[[#This Row],[backers_count]],0)</f>
        <v>46.768211920529801</v>
      </c>
      <c r="R3184" s="19">
        <f>(((J3184/60)/60)/24)+DATE(1970,1,1)</f>
        <v>40883.949317129627</v>
      </c>
      <c r="S3184" s="19">
        <f>(((I3184/60)/60)/24)+DATE(1970,1,1)</f>
        <v>40939.708333333336</v>
      </c>
    </row>
    <row r="3185" spans="1:19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1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8273</v>
      </c>
      <c r="O3185" t="s">
        <v>8274</v>
      </c>
      <c r="P3185" s="12">
        <f>ROUND(Table1[[#This Row],[pledged]]/Table1[[#This Row],[goal]],2)</f>
        <v>1.0900000000000001</v>
      </c>
      <c r="Q3185" s="14">
        <f>IFERROR(Table1[[#This Row],[pledged]]/Table1[[#This Row],[backers_count]],0)</f>
        <v>40.073529411764703</v>
      </c>
      <c r="R3185" s="19">
        <f>(((J3185/60)/60)/24)+DATE(1970,1,1)</f>
        <v>41491.79478009259</v>
      </c>
      <c r="S3185" s="19">
        <f>(((I3185/60)/60)/24)+DATE(1970,1,1)</f>
        <v>41509.79478009259</v>
      </c>
    </row>
    <row r="3186" spans="1:19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1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8273</v>
      </c>
      <c r="O3186" t="s">
        <v>8274</v>
      </c>
      <c r="P3186" s="12">
        <f>ROUND(Table1[[#This Row],[pledged]]/Table1[[#This Row],[goal]],2)</f>
        <v>1.07</v>
      </c>
      <c r="Q3186" s="14">
        <f>IFERROR(Table1[[#This Row],[pledged]]/Table1[[#This Row],[backers_count]],0)</f>
        <v>100.21739130434783</v>
      </c>
      <c r="R3186" s="19">
        <f>(((J3186/60)/60)/24)+DATE(1970,1,1)</f>
        <v>41791.993414351848</v>
      </c>
      <c r="S3186" s="19">
        <f>(((I3186/60)/60)/24)+DATE(1970,1,1)</f>
        <v>41821.993414351848</v>
      </c>
    </row>
    <row r="3187" spans="1:19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1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8273</v>
      </c>
      <c r="O3187" t="s">
        <v>8274</v>
      </c>
      <c r="P3187" s="12">
        <f>ROUND(Table1[[#This Row],[pledged]]/Table1[[#This Row],[goal]],2)</f>
        <v>1</v>
      </c>
      <c r="Q3187" s="14">
        <f>IFERROR(Table1[[#This Row],[pledged]]/Table1[[#This Row],[backers_count]],0)</f>
        <v>41.666666666666664</v>
      </c>
      <c r="R3187" s="19">
        <f>(((J3187/60)/60)/24)+DATE(1970,1,1)</f>
        <v>41829.977326388893</v>
      </c>
      <c r="S3187" s="19">
        <f>(((I3187/60)/60)/24)+DATE(1970,1,1)</f>
        <v>41836.977326388893</v>
      </c>
    </row>
    <row r="3188" spans="1:19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1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8273</v>
      </c>
      <c r="O3188" t="s">
        <v>8274</v>
      </c>
      <c r="P3188" s="12">
        <f>ROUND(Table1[[#This Row],[pledged]]/Table1[[#This Row],[goal]],2)</f>
        <v>1.02</v>
      </c>
      <c r="Q3188" s="14">
        <f>IFERROR(Table1[[#This Row],[pledged]]/Table1[[#This Row],[backers_count]],0)</f>
        <v>46.714285714285715</v>
      </c>
      <c r="R3188" s="19">
        <f>(((J3188/60)/60)/24)+DATE(1970,1,1)</f>
        <v>41868.924050925925</v>
      </c>
      <c r="S3188" s="19">
        <f>(((I3188/60)/60)/24)+DATE(1970,1,1)</f>
        <v>41898.875</v>
      </c>
    </row>
    <row r="3189" spans="1:19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1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8273</v>
      </c>
      <c r="O3189" t="s">
        <v>8274</v>
      </c>
      <c r="P3189" s="12">
        <f>ROUND(Table1[[#This Row],[pledged]]/Table1[[#This Row],[goal]],2)</f>
        <v>1.1599999999999999</v>
      </c>
      <c r="Q3189" s="14">
        <f>IFERROR(Table1[[#This Row],[pledged]]/Table1[[#This Row],[backers_count]],0)</f>
        <v>71.491803278688522</v>
      </c>
      <c r="R3189" s="19">
        <f>(((J3189/60)/60)/24)+DATE(1970,1,1)</f>
        <v>41835.666354166664</v>
      </c>
      <c r="S3189" s="19">
        <f>(((I3189/60)/60)/24)+DATE(1970,1,1)</f>
        <v>41855.666354166664</v>
      </c>
    </row>
    <row r="3190" spans="1:19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1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8273</v>
      </c>
      <c r="O3190" t="s">
        <v>8315</v>
      </c>
      <c r="P3190" s="12">
        <f>ROUND(Table1[[#This Row],[pledged]]/Table1[[#This Row],[goal]],2)</f>
        <v>0.65</v>
      </c>
      <c r="Q3190" s="14">
        <f>IFERROR(Table1[[#This Row],[pledged]]/Table1[[#This Row],[backers_count]],0)</f>
        <v>14.444444444444445</v>
      </c>
      <c r="R3190" s="19">
        <f>(((J3190/60)/60)/24)+DATE(1970,1,1)</f>
        <v>42144.415532407409</v>
      </c>
      <c r="S3190" s="19">
        <f>(((I3190/60)/60)/24)+DATE(1970,1,1)</f>
        <v>42165.415532407409</v>
      </c>
    </row>
    <row r="3191" spans="1:19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1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8273</v>
      </c>
      <c r="O3191" t="s">
        <v>8315</v>
      </c>
      <c r="P3191" s="12">
        <f>ROUND(Table1[[#This Row],[pledged]]/Table1[[#This Row],[goal]],2)</f>
        <v>0.12</v>
      </c>
      <c r="Q3191" s="14">
        <f>IFERROR(Table1[[#This Row],[pledged]]/Table1[[#This Row],[backers_count]],0)</f>
        <v>356.84210526315792</v>
      </c>
      <c r="R3191" s="19">
        <f>(((J3191/60)/60)/24)+DATE(1970,1,1)</f>
        <v>42118.346435185187</v>
      </c>
      <c r="S3191" s="19">
        <f>(((I3191/60)/60)/24)+DATE(1970,1,1)</f>
        <v>42148.346435185187</v>
      </c>
    </row>
    <row r="3192" spans="1:19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1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8273</v>
      </c>
      <c r="O3192" t="s">
        <v>8315</v>
      </c>
      <c r="P3192" s="12">
        <f>ROUND(Table1[[#This Row],[pledged]]/Table1[[#This Row],[goal]],2)</f>
        <v>0</v>
      </c>
      <c r="Q3192" s="14">
        <f>IFERROR(Table1[[#This Row],[pledged]]/Table1[[#This Row],[backers_count]],0)</f>
        <v>0</v>
      </c>
      <c r="R3192" s="19">
        <f>(((J3192/60)/60)/24)+DATE(1970,1,1)</f>
        <v>42683.151331018518</v>
      </c>
      <c r="S3192" s="19">
        <f>(((I3192/60)/60)/24)+DATE(1970,1,1)</f>
        <v>42713.192997685182</v>
      </c>
    </row>
    <row r="3193" spans="1:19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1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8273</v>
      </c>
      <c r="O3193" t="s">
        <v>8315</v>
      </c>
      <c r="P3193" s="12">
        <f>ROUND(Table1[[#This Row],[pledged]]/Table1[[#This Row],[goal]],2)</f>
        <v>0.04</v>
      </c>
      <c r="Q3193" s="14">
        <f>IFERROR(Table1[[#This Row],[pledged]]/Table1[[#This Row],[backers_count]],0)</f>
        <v>37.75</v>
      </c>
      <c r="R3193" s="19">
        <f>(((J3193/60)/60)/24)+DATE(1970,1,1)</f>
        <v>42538.755428240736</v>
      </c>
      <c r="S3193" s="19">
        <f>(((I3193/60)/60)/24)+DATE(1970,1,1)</f>
        <v>42598.755428240736</v>
      </c>
    </row>
    <row r="3194" spans="1:19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1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8273</v>
      </c>
      <c r="O3194" t="s">
        <v>8315</v>
      </c>
      <c r="P3194" s="12">
        <f>ROUND(Table1[[#This Row],[pledged]]/Table1[[#This Row],[goal]],2)</f>
        <v>0.01</v>
      </c>
      <c r="Q3194" s="14">
        <f>IFERROR(Table1[[#This Row],[pledged]]/Table1[[#This Row],[backers_count]],0)</f>
        <v>12.75</v>
      </c>
      <c r="R3194" s="19">
        <f>(((J3194/60)/60)/24)+DATE(1970,1,1)</f>
        <v>42018.94049768518</v>
      </c>
      <c r="S3194" s="19">
        <f>(((I3194/60)/60)/24)+DATE(1970,1,1)</f>
        <v>42063.916666666672</v>
      </c>
    </row>
    <row r="3195" spans="1:19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1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8273</v>
      </c>
      <c r="O3195" t="s">
        <v>8315</v>
      </c>
      <c r="P3195" s="12">
        <f>ROUND(Table1[[#This Row],[pledged]]/Table1[[#This Row],[goal]],2)</f>
        <v>0.12</v>
      </c>
      <c r="Q3195" s="14">
        <f>IFERROR(Table1[[#This Row],[pledged]]/Table1[[#This Row],[backers_count]],0)</f>
        <v>24.458333333333332</v>
      </c>
      <c r="R3195" s="19">
        <f>(((J3195/60)/60)/24)+DATE(1970,1,1)</f>
        <v>42010.968240740738</v>
      </c>
      <c r="S3195" s="19">
        <f>(((I3195/60)/60)/24)+DATE(1970,1,1)</f>
        <v>42055.968240740738</v>
      </c>
    </row>
    <row r="3196" spans="1:19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1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8273</v>
      </c>
      <c r="O3196" t="s">
        <v>8315</v>
      </c>
      <c r="P3196" s="12">
        <f>ROUND(Table1[[#This Row],[pledged]]/Table1[[#This Row],[goal]],2)</f>
        <v>0</v>
      </c>
      <c r="Q3196" s="14">
        <f>IFERROR(Table1[[#This Row],[pledged]]/Table1[[#This Row],[backers_count]],0)</f>
        <v>0</v>
      </c>
      <c r="R3196" s="19">
        <f>(((J3196/60)/60)/24)+DATE(1970,1,1)</f>
        <v>42182.062476851846</v>
      </c>
      <c r="S3196" s="19">
        <f>(((I3196/60)/60)/24)+DATE(1970,1,1)</f>
        <v>42212.062476851846</v>
      </c>
    </row>
    <row r="3197" spans="1:19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1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8273</v>
      </c>
      <c r="O3197" t="s">
        <v>8315</v>
      </c>
      <c r="P3197" s="12">
        <f>ROUND(Table1[[#This Row],[pledged]]/Table1[[#This Row],[goal]],2)</f>
        <v>0.59</v>
      </c>
      <c r="Q3197" s="14">
        <f>IFERROR(Table1[[#This Row],[pledged]]/Table1[[#This Row],[backers_count]],0)</f>
        <v>53.07692307692308</v>
      </c>
      <c r="R3197" s="19">
        <f>(((J3197/60)/60)/24)+DATE(1970,1,1)</f>
        <v>42017.594236111108</v>
      </c>
      <c r="S3197" s="19">
        <f>(((I3197/60)/60)/24)+DATE(1970,1,1)</f>
        <v>42047.594236111108</v>
      </c>
    </row>
    <row r="3198" spans="1:19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1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8273</v>
      </c>
      <c r="O3198" t="s">
        <v>8315</v>
      </c>
      <c r="P3198" s="12">
        <f>ROUND(Table1[[#This Row],[pledged]]/Table1[[#This Row],[goal]],2)</f>
        <v>0</v>
      </c>
      <c r="Q3198" s="14">
        <f>IFERROR(Table1[[#This Row],[pledged]]/Table1[[#This Row],[backers_count]],0)</f>
        <v>300</v>
      </c>
      <c r="R3198" s="19">
        <f>(((J3198/60)/60)/24)+DATE(1970,1,1)</f>
        <v>42157.598090277781</v>
      </c>
      <c r="S3198" s="19">
        <f>(((I3198/60)/60)/24)+DATE(1970,1,1)</f>
        <v>42217.583333333328</v>
      </c>
    </row>
    <row r="3199" spans="1:19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1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8273</v>
      </c>
      <c r="O3199" t="s">
        <v>8315</v>
      </c>
      <c r="P3199" s="12">
        <f>ROUND(Table1[[#This Row],[pledged]]/Table1[[#This Row],[goal]],2)</f>
        <v>0.11</v>
      </c>
      <c r="Q3199" s="14">
        <f>IFERROR(Table1[[#This Row],[pledged]]/Table1[[#This Row],[backers_count]],0)</f>
        <v>286.25</v>
      </c>
      <c r="R3199" s="19">
        <f>(((J3199/60)/60)/24)+DATE(1970,1,1)</f>
        <v>42009.493263888886</v>
      </c>
      <c r="S3199" s="19">
        <f>(((I3199/60)/60)/24)+DATE(1970,1,1)</f>
        <v>42039.493263888886</v>
      </c>
    </row>
    <row r="3200" spans="1:19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1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8273</v>
      </c>
      <c r="O3200" t="s">
        <v>8315</v>
      </c>
      <c r="P3200" s="12">
        <f>ROUND(Table1[[#This Row],[pledged]]/Table1[[#This Row],[goal]],2)</f>
        <v>0</v>
      </c>
      <c r="Q3200" s="14">
        <f>IFERROR(Table1[[#This Row],[pledged]]/Table1[[#This Row],[backers_count]],0)</f>
        <v>36.666666666666664</v>
      </c>
      <c r="R3200" s="19">
        <f>(((J3200/60)/60)/24)+DATE(1970,1,1)</f>
        <v>42013.424502314811</v>
      </c>
      <c r="S3200" s="19">
        <f>(((I3200/60)/60)/24)+DATE(1970,1,1)</f>
        <v>42051.424502314811</v>
      </c>
    </row>
    <row r="3201" spans="1:19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1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8273</v>
      </c>
      <c r="O3201" t="s">
        <v>8315</v>
      </c>
      <c r="P3201" s="12">
        <f>ROUND(Table1[[#This Row],[pledged]]/Table1[[#This Row],[goal]],2)</f>
        <v>0.52</v>
      </c>
      <c r="Q3201" s="14">
        <f>IFERROR(Table1[[#This Row],[pledged]]/Table1[[#This Row],[backers_count]],0)</f>
        <v>49.20754716981132</v>
      </c>
      <c r="R3201" s="19">
        <f>(((J3201/60)/60)/24)+DATE(1970,1,1)</f>
        <v>41858.761782407404</v>
      </c>
      <c r="S3201" s="19">
        <f>(((I3201/60)/60)/24)+DATE(1970,1,1)</f>
        <v>41888.875</v>
      </c>
    </row>
    <row r="3202" spans="1:19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1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8273</v>
      </c>
      <c r="O3202" t="s">
        <v>8315</v>
      </c>
      <c r="P3202" s="12">
        <f>ROUND(Table1[[#This Row],[pledged]]/Table1[[#This Row],[goal]],2)</f>
        <v>0</v>
      </c>
      <c r="Q3202" s="14">
        <f>IFERROR(Table1[[#This Row],[pledged]]/Table1[[#This Row],[backers_count]],0)</f>
        <v>1</v>
      </c>
      <c r="R3202" s="19">
        <f>(((J3202/60)/60)/24)+DATE(1970,1,1)</f>
        <v>42460.320613425924</v>
      </c>
      <c r="S3202" s="19">
        <f>(((I3202/60)/60)/24)+DATE(1970,1,1)</f>
        <v>42490.231944444444</v>
      </c>
    </row>
    <row r="3203" spans="1:19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1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8273</v>
      </c>
      <c r="O3203" t="s">
        <v>8315</v>
      </c>
      <c r="P3203" s="12">
        <f>ROUND(Table1[[#This Row],[pledged]]/Table1[[#This Row],[goal]],2)</f>
        <v>0.01</v>
      </c>
      <c r="Q3203" s="14">
        <f>IFERROR(Table1[[#This Row],[pledged]]/Table1[[#This Row],[backers_count]],0)</f>
        <v>12.5</v>
      </c>
      <c r="R3203" s="19">
        <f>(((J3203/60)/60)/24)+DATE(1970,1,1)</f>
        <v>41861.767094907409</v>
      </c>
      <c r="S3203" s="19">
        <f>(((I3203/60)/60)/24)+DATE(1970,1,1)</f>
        <v>41882.767094907409</v>
      </c>
    </row>
    <row r="3204" spans="1:19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1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8273</v>
      </c>
      <c r="O3204" t="s">
        <v>8315</v>
      </c>
      <c r="P3204" s="12">
        <f>ROUND(Table1[[#This Row],[pledged]]/Table1[[#This Row],[goal]],2)</f>
        <v>0.55000000000000004</v>
      </c>
      <c r="Q3204" s="14">
        <f>IFERROR(Table1[[#This Row],[pledged]]/Table1[[#This Row],[backers_count]],0)</f>
        <v>109.04</v>
      </c>
      <c r="R3204" s="19">
        <f>(((J3204/60)/60)/24)+DATE(1970,1,1)</f>
        <v>42293.853541666671</v>
      </c>
      <c r="S3204" s="19">
        <f>(((I3204/60)/60)/24)+DATE(1970,1,1)</f>
        <v>42352.249305555553</v>
      </c>
    </row>
    <row r="3205" spans="1:19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1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8273</v>
      </c>
      <c r="O3205" t="s">
        <v>8315</v>
      </c>
      <c r="P3205" s="12">
        <f>ROUND(Table1[[#This Row],[pledged]]/Table1[[#This Row],[goal]],2)</f>
        <v>0.25</v>
      </c>
      <c r="Q3205" s="14">
        <f>IFERROR(Table1[[#This Row],[pledged]]/Table1[[#This Row],[backers_count]],0)</f>
        <v>41.666666666666664</v>
      </c>
      <c r="R3205" s="19">
        <f>(((J3205/60)/60)/24)+DATE(1970,1,1)</f>
        <v>42242.988680555558</v>
      </c>
      <c r="S3205" s="19">
        <f>(((I3205/60)/60)/24)+DATE(1970,1,1)</f>
        <v>42272.988680555558</v>
      </c>
    </row>
    <row r="3206" spans="1:19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1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8273</v>
      </c>
      <c r="O3206" t="s">
        <v>8315</v>
      </c>
      <c r="P3206" s="12">
        <f>ROUND(Table1[[#This Row],[pledged]]/Table1[[#This Row],[goal]],2)</f>
        <v>0</v>
      </c>
      <c r="Q3206" s="14">
        <f>IFERROR(Table1[[#This Row],[pledged]]/Table1[[#This Row],[backers_count]],0)</f>
        <v>0</v>
      </c>
      <c r="R3206" s="19">
        <f>(((J3206/60)/60)/24)+DATE(1970,1,1)</f>
        <v>42172.686099537037</v>
      </c>
      <c r="S3206" s="19">
        <f>(((I3206/60)/60)/24)+DATE(1970,1,1)</f>
        <v>42202.676388888889</v>
      </c>
    </row>
    <row r="3207" spans="1:19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1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8273</v>
      </c>
      <c r="O3207" t="s">
        <v>8315</v>
      </c>
      <c r="P3207" s="12">
        <f>ROUND(Table1[[#This Row],[pledged]]/Table1[[#This Row],[goal]],2)</f>
        <v>0.03</v>
      </c>
      <c r="Q3207" s="14">
        <f>IFERROR(Table1[[#This Row],[pledged]]/Table1[[#This Row],[backers_count]],0)</f>
        <v>22.75</v>
      </c>
      <c r="R3207" s="19">
        <f>(((J3207/60)/60)/24)+DATE(1970,1,1)</f>
        <v>42095.374675925923</v>
      </c>
      <c r="S3207" s="19">
        <f>(((I3207/60)/60)/24)+DATE(1970,1,1)</f>
        <v>42125.374675925923</v>
      </c>
    </row>
    <row r="3208" spans="1:19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1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8273</v>
      </c>
      <c r="O3208" t="s">
        <v>8315</v>
      </c>
      <c r="P3208" s="12">
        <f>ROUND(Table1[[#This Row],[pledged]]/Table1[[#This Row],[goal]],2)</f>
        <v>0</v>
      </c>
      <c r="Q3208" s="14">
        <f>IFERROR(Table1[[#This Row],[pledged]]/Table1[[#This Row],[backers_count]],0)</f>
        <v>0</v>
      </c>
      <c r="R3208" s="19">
        <f>(((J3208/60)/60)/24)+DATE(1970,1,1)</f>
        <v>42236.276053240741</v>
      </c>
      <c r="S3208" s="19">
        <f>(((I3208/60)/60)/24)+DATE(1970,1,1)</f>
        <v>42266.276053240741</v>
      </c>
    </row>
    <row r="3209" spans="1:19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1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8273</v>
      </c>
      <c r="O3209" t="s">
        <v>8315</v>
      </c>
      <c r="P3209" s="12">
        <f>ROUND(Table1[[#This Row],[pledged]]/Table1[[#This Row],[goal]],2)</f>
        <v>0.46</v>
      </c>
      <c r="Q3209" s="14">
        <f>IFERROR(Table1[[#This Row],[pledged]]/Table1[[#This Row],[backers_count]],0)</f>
        <v>70.833333333333329</v>
      </c>
      <c r="R3209" s="19">
        <f>(((J3209/60)/60)/24)+DATE(1970,1,1)</f>
        <v>42057.277858796297</v>
      </c>
      <c r="S3209" s="19">
        <f>(((I3209/60)/60)/24)+DATE(1970,1,1)</f>
        <v>42117.236192129625</v>
      </c>
    </row>
    <row r="3210" spans="1:19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1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8273</v>
      </c>
      <c r="O3210" t="s">
        <v>8274</v>
      </c>
      <c r="P3210" s="12">
        <f>ROUND(Table1[[#This Row],[pledged]]/Table1[[#This Row],[goal]],2)</f>
        <v>1.04</v>
      </c>
      <c r="Q3210" s="14">
        <f>IFERROR(Table1[[#This Row],[pledged]]/Table1[[#This Row],[backers_count]],0)</f>
        <v>63.109756097560975</v>
      </c>
      <c r="R3210" s="19">
        <f>(((J3210/60)/60)/24)+DATE(1970,1,1)</f>
        <v>41827.605057870373</v>
      </c>
      <c r="S3210" s="19">
        <f>(((I3210/60)/60)/24)+DATE(1970,1,1)</f>
        <v>41848.605057870373</v>
      </c>
    </row>
    <row r="3211" spans="1:19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1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8273</v>
      </c>
      <c r="O3211" t="s">
        <v>8274</v>
      </c>
      <c r="P3211" s="12">
        <f>ROUND(Table1[[#This Row],[pledged]]/Table1[[#This Row],[goal]],2)</f>
        <v>1.19</v>
      </c>
      <c r="Q3211" s="14">
        <f>IFERROR(Table1[[#This Row],[pledged]]/Table1[[#This Row],[backers_count]],0)</f>
        <v>50.157964601769912</v>
      </c>
      <c r="R3211" s="19">
        <f>(((J3211/60)/60)/24)+DATE(1970,1,1)</f>
        <v>41778.637245370373</v>
      </c>
      <c r="S3211" s="19">
        <f>(((I3211/60)/60)/24)+DATE(1970,1,1)</f>
        <v>41810.958333333336</v>
      </c>
    </row>
    <row r="3212" spans="1:19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1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8273</v>
      </c>
      <c r="O3212" t="s">
        <v>8274</v>
      </c>
      <c r="P3212" s="12">
        <f>ROUND(Table1[[#This Row],[pledged]]/Table1[[#This Row],[goal]],2)</f>
        <v>1.26</v>
      </c>
      <c r="Q3212" s="14">
        <f>IFERROR(Table1[[#This Row],[pledged]]/Table1[[#This Row],[backers_count]],0)</f>
        <v>62.883333333333333</v>
      </c>
      <c r="R3212" s="19">
        <f>(((J3212/60)/60)/24)+DATE(1970,1,1)</f>
        <v>41013.936562499999</v>
      </c>
      <c r="S3212" s="19">
        <f>(((I3212/60)/60)/24)+DATE(1970,1,1)</f>
        <v>41061.165972222225</v>
      </c>
    </row>
    <row r="3213" spans="1:19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1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8273</v>
      </c>
      <c r="O3213" t="s">
        <v>8274</v>
      </c>
      <c r="P3213" s="12">
        <f>ROUND(Table1[[#This Row],[pledged]]/Table1[[#This Row],[goal]],2)</f>
        <v>1.2</v>
      </c>
      <c r="Q3213" s="14">
        <f>IFERROR(Table1[[#This Row],[pledged]]/Table1[[#This Row],[backers_count]],0)</f>
        <v>85.531055900621112</v>
      </c>
      <c r="R3213" s="19">
        <f>(((J3213/60)/60)/24)+DATE(1970,1,1)</f>
        <v>41834.586574074077</v>
      </c>
      <c r="S3213" s="19">
        <f>(((I3213/60)/60)/24)+DATE(1970,1,1)</f>
        <v>41866.083333333336</v>
      </c>
    </row>
    <row r="3214" spans="1:19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8273</v>
      </c>
      <c r="O3214" t="s">
        <v>8274</v>
      </c>
      <c r="P3214" s="12">
        <f>ROUND(Table1[[#This Row],[pledged]]/Table1[[#This Row],[goal]],2)</f>
        <v>1.26</v>
      </c>
      <c r="Q3214" s="14">
        <f>IFERROR(Table1[[#This Row],[pledged]]/Table1[[#This Row],[backers_count]],0)</f>
        <v>53.723404255319146</v>
      </c>
      <c r="R3214" s="19">
        <f>(((J3214/60)/60)/24)+DATE(1970,1,1)</f>
        <v>41829.795729166668</v>
      </c>
      <c r="S3214" s="19">
        <f>(((I3214/60)/60)/24)+DATE(1970,1,1)</f>
        <v>41859.795729166668</v>
      </c>
    </row>
    <row r="3215" spans="1:19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1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8273</v>
      </c>
      <c r="O3215" t="s">
        <v>8274</v>
      </c>
      <c r="P3215" s="12">
        <f>ROUND(Table1[[#This Row],[pledged]]/Table1[[#This Row],[goal]],2)</f>
        <v>1</v>
      </c>
      <c r="Q3215" s="14">
        <f>IFERROR(Table1[[#This Row],[pledged]]/Table1[[#This Row],[backers_count]],0)</f>
        <v>127.80851063829788</v>
      </c>
      <c r="R3215" s="19">
        <f>(((J3215/60)/60)/24)+DATE(1970,1,1)</f>
        <v>42171.763414351852</v>
      </c>
      <c r="S3215" s="19">
        <f>(((I3215/60)/60)/24)+DATE(1970,1,1)</f>
        <v>42211.763414351852</v>
      </c>
    </row>
    <row r="3216" spans="1:19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1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8273</v>
      </c>
      <c r="O3216" t="s">
        <v>8274</v>
      </c>
      <c r="P3216" s="12">
        <f>ROUND(Table1[[#This Row],[pledged]]/Table1[[#This Row],[goal]],2)</f>
        <v>1.02</v>
      </c>
      <c r="Q3216" s="14">
        <f>IFERROR(Table1[[#This Row],[pledged]]/Table1[[#This Row],[backers_count]],0)</f>
        <v>106.57391304347826</v>
      </c>
      <c r="R3216" s="19">
        <f>(((J3216/60)/60)/24)+DATE(1970,1,1)</f>
        <v>42337.792511574073</v>
      </c>
      <c r="S3216" s="19">
        <f>(((I3216/60)/60)/24)+DATE(1970,1,1)</f>
        <v>42374.996527777781</v>
      </c>
    </row>
    <row r="3217" spans="1:19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1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8273</v>
      </c>
      <c r="O3217" t="s">
        <v>8274</v>
      </c>
      <c r="P3217" s="12">
        <f>ROUND(Table1[[#This Row],[pledged]]/Table1[[#This Row],[goal]],2)</f>
        <v>1</v>
      </c>
      <c r="Q3217" s="14">
        <f>IFERROR(Table1[[#This Row],[pledged]]/Table1[[#This Row],[backers_count]],0)</f>
        <v>262.11194029850748</v>
      </c>
      <c r="R3217" s="19">
        <f>(((J3217/60)/60)/24)+DATE(1970,1,1)</f>
        <v>42219.665173611109</v>
      </c>
      <c r="S3217" s="19">
        <f>(((I3217/60)/60)/24)+DATE(1970,1,1)</f>
        <v>42257.165972222225</v>
      </c>
    </row>
    <row r="3218" spans="1:19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1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8273</v>
      </c>
      <c r="O3218" t="s">
        <v>8274</v>
      </c>
      <c r="P3218" s="12">
        <f>ROUND(Table1[[#This Row],[pledged]]/Table1[[#This Row],[goal]],2)</f>
        <v>1</v>
      </c>
      <c r="Q3218" s="14">
        <f>IFERROR(Table1[[#This Row],[pledged]]/Table1[[#This Row],[backers_count]],0)</f>
        <v>57.171428571428571</v>
      </c>
      <c r="R3218" s="19">
        <f>(((J3218/60)/60)/24)+DATE(1970,1,1)</f>
        <v>42165.462627314817</v>
      </c>
      <c r="S3218" s="19">
        <f>(((I3218/60)/60)/24)+DATE(1970,1,1)</f>
        <v>42196.604166666672</v>
      </c>
    </row>
    <row r="3219" spans="1:19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1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8273</v>
      </c>
      <c r="O3219" t="s">
        <v>8274</v>
      </c>
      <c r="P3219" s="12">
        <f>ROUND(Table1[[#This Row],[pledged]]/Table1[[#This Row],[goal]],2)</f>
        <v>1.1599999999999999</v>
      </c>
      <c r="Q3219" s="14">
        <f>IFERROR(Table1[[#This Row],[pledged]]/Table1[[#This Row],[backers_count]],0)</f>
        <v>50.20192307692308</v>
      </c>
      <c r="R3219" s="19">
        <f>(((J3219/60)/60)/24)+DATE(1970,1,1)</f>
        <v>42648.546111111107</v>
      </c>
      <c r="S3219" s="19">
        <f>(((I3219/60)/60)/24)+DATE(1970,1,1)</f>
        <v>42678.546111111107</v>
      </c>
    </row>
    <row r="3220" spans="1:19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1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8273</v>
      </c>
      <c r="O3220" t="s">
        <v>8274</v>
      </c>
      <c r="P3220" s="12">
        <f>ROUND(Table1[[#This Row],[pledged]]/Table1[[#This Row],[goal]],2)</f>
        <v>1.02</v>
      </c>
      <c r="Q3220" s="14">
        <f>IFERROR(Table1[[#This Row],[pledged]]/Table1[[#This Row],[backers_count]],0)</f>
        <v>66.586956521739125</v>
      </c>
      <c r="R3220" s="19">
        <f>(((J3220/60)/60)/24)+DATE(1970,1,1)</f>
        <v>41971.002152777779</v>
      </c>
      <c r="S3220" s="19">
        <f>(((I3220/60)/60)/24)+DATE(1970,1,1)</f>
        <v>42004</v>
      </c>
    </row>
    <row r="3221" spans="1:19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1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8273</v>
      </c>
      <c r="O3221" t="s">
        <v>8274</v>
      </c>
      <c r="P3221" s="12">
        <f>ROUND(Table1[[#This Row],[pledged]]/Table1[[#This Row],[goal]],2)</f>
        <v>1</v>
      </c>
      <c r="Q3221" s="14">
        <f>IFERROR(Table1[[#This Row],[pledged]]/Table1[[#This Row],[backers_count]],0)</f>
        <v>168.25210084033614</v>
      </c>
      <c r="R3221" s="19">
        <f>(((J3221/60)/60)/24)+DATE(1970,1,1)</f>
        <v>42050.983182870375</v>
      </c>
      <c r="S3221" s="19">
        <f>(((I3221/60)/60)/24)+DATE(1970,1,1)</f>
        <v>42085.941516203704</v>
      </c>
    </row>
    <row r="3222" spans="1:19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1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8273</v>
      </c>
      <c r="O3222" t="s">
        <v>8274</v>
      </c>
      <c r="P3222" s="12">
        <f>ROUND(Table1[[#This Row],[pledged]]/Table1[[#This Row],[goal]],2)</f>
        <v>1.01</v>
      </c>
      <c r="Q3222" s="14">
        <f>IFERROR(Table1[[#This Row],[pledged]]/Table1[[#This Row],[backers_count]],0)</f>
        <v>256.37288135593218</v>
      </c>
      <c r="R3222" s="19">
        <f>(((J3222/60)/60)/24)+DATE(1970,1,1)</f>
        <v>42772.833379629628</v>
      </c>
      <c r="S3222" s="19">
        <f>(((I3222/60)/60)/24)+DATE(1970,1,1)</f>
        <v>42806.875</v>
      </c>
    </row>
    <row r="3223" spans="1:19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1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8273</v>
      </c>
      <c r="O3223" t="s">
        <v>8274</v>
      </c>
      <c r="P3223" s="12">
        <f>ROUND(Table1[[#This Row],[pledged]]/Table1[[#This Row],[goal]],2)</f>
        <v>1.03</v>
      </c>
      <c r="Q3223" s="14">
        <f>IFERROR(Table1[[#This Row],[pledged]]/Table1[[#This Row],[backers_count]],0)</f>
        <v>36.610619469026545</v>
      </c>
      <c r="R3223" s="19">
        <f>(((J3223/60)/60)/24)+DATE(1970,1,1)</f>
        <v>42155.696793981479</v>
      </c>
      <c r="S3223" s="19">
        <f>(((I3223/60)/60)/24)+DATE(1970,1,1)</f>
        <v>42190.696793981479</v>
      </c>
    </row>
    <row r="3224" spans="1:19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1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8273</v>
      </c>
      <c r="O3224" t="s">
        <v>8274</v>
      </c>
      <c r="P3224" s="12">
        <f>ROUND(Table1[[#This Row],[pledged]]/Table1[[#This Row],[goal]],2)</f>
        <v>1.25</v>
      </c>
      <c r="Q3224" s="14">
        <f>IFERROR(Table1[[#This Row],[pledged]]/Table1[[#This Row],[backers_count]],0)</f>
        <v>37.142857142857146</v>
      </c>
      <c r="R3224" s="19">
        <f>(((J3224/60)/60)/24)+DATE(1970,1,1)</f>
        <v>42270.582141203704</v>
      </c>
      <c r="S3224" s="19">
        <f>(((I3224/60)/60)/24)+DATE(1970,1,1)</f>
        <v>42301.895138888889</v>
      </c>
    </row>
    <row r="3225" spans="1:19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1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8273</v>
      </c>
      <c r="O3225" t="s">
        <v>8274</v>
      </c>
      <c r="P3225" s="12">
        <f>ROUND(Table1[[#This Row],[pledged]]/Table1[[#This Row],[goal]],2)</f>
        <v>1.1000000000000001</v>
      </c>
      <c r="Q3225" s="14">
        <f>IFERROR(Table1[[#This Row],[pledged]]/Table1[[#This Row],[backers_count]],0)</f>
        <v>45.878378378378379</v>
      </c>
      <c r="R3225" s="19">
        <f>(((J3225/60)/60)/24)+DATE(1970,1,1)</f>
        <v>42206.835370370376</v>
      </c>
      <c r="S3225" s="19">
        <f>(((I3225/60)/60)/24)+DATE(1970,1,1)</f>
        <v>42236.835370370376</v>
      </c>
    </row>
    <row r="3226" spans="1:19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1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8273</v>
      </c>
      <c r="O3226" t="s">
        <v>8274</v>
      </c>
      <c r="P3226" s="12">
        <f>ROUND(Table1[[#This Row],[pledged]]/Table1[[#This Row],[goal]],2)</f>
        <v>1.02</v>
      </c>
      <c r="Q3226" s="14">
        <f>IFERROR(Table1[[#This Row],[pledged]]/Table1[[#This Row],[backers_count]],0)</f>
        <v>141.71296296296296</v>
      </c>
      <c r="R3226" s="19">
        <f>(((J3226/60)/60)/24)+DATE(1970,1,1)</f>
        <v>42697.850844907407</v>
      </c>
      <c r="S3226" s="19">
        <f>(((I3226/60)/60)/24)+DATE(1970,1,1)</f>
        <v>42745.208333333328</v>
      </c>
    </row>
    <row r="3227" spans="1:19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1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8273</v>
      </c>
      <c r="O3227" t="s">
        <v>8274</v>
      </c>
      <c r="P3227" s="12">
        <f>ROUND(Table1[[#This Row],[pledged]]/Table1[[#This Row],[goal]],2)</f>
        <v>1.02</v>
      </c>
      <c r="Q3227" s="14">
        <f>IFERROR(Table1[[#This Row],[pledged]]/Table1[[#This Row],[backers_count]],0)</f>
        <v>52.487179487179489</v>
      </c>
      <c r="R3227" s="19">
        <f>(((J3227/60)/60)/24)+DATE(1970,1,1)</f>
        <v>42503.559467592597</v>
      </c>
      <c r="S3227" s="19">
        <f>(((I3227/60)/60)/24)+DATE(1970,1,1)</f>
        <v>42524.875</v>
      </c>
    </row>
    <row r="3228" spans="1:19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1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8273</v>
      </c>
      <c r="O3228" t="s">
        <v>8274</v>
      </c>
      <c r="P3228" s="12">
        <f>ROUND(Table1[[#This Row],[pledged]]/Table1[[#This Row],[goal]],2)</f>
        <v>1.04</v>
      </c>
      <c r="Q3228" s="14">
        <f>IFERROR(Table1[[#This Row],[pledged]]/Table1[[#This Row],[backers_count]],0)</f>
        <v>59.523809523809526</v>
      </c>
      <c r="R3228" s="19">
        <f>(((J3228/60)/60)/24)+DATE(1970,1,1)</f>
        <v>42277.583472222221</v>
      </c>
      <c r="S3228" s="19">
        <f>(((I3228/60)/60)/24)+DATE(1970,1,1)</f>
        <v>42307.583472222221</v>
      </c>
    </row>
    <row r="3229" spans="1:19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1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8273</v>
      </c>
      <c r="O3229" t="s">
        <v>8274</v>
      </c>
      <c r="P3229" s="12">
        <f>ROUND(Table1[[#This Row],[pledged]]/Table1[[#This Row],[goal]],2)</f>
        <v>1.25</v>
      </c>
      <c r="Q3229" s="14">
        <f>IFERROR(Table1[[#This Row],[pledged]]/Table1[[#This Row],[backers_count]],0)</f>
        <v>50</v>
      </c>
      <c r="R3229" s="19">
        <f>(((J3229/60)/60)/24)+DATE(1970,1,1)</f>
        <v>42722.882361111115</v>
      </c>
      <c r="S3229" s="19">
        <f>(((I3229/60)/60)/24)+DATE(1970,1,1)</f>
        <v>42752.882361111115</v>
      </c>
    </row>
    <row r="3230" spans="1:19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1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8273</v>
      </c>
      <c r="O3230" t="s">
        <v>8274</v>
      </c>
      <c r="P3230" s="12">
        <f>ROUND(Table1[[#This Row],[pledged]]/Table1[[#This Row],[goal]],2)</f>
        <v>1.02</v>
      </c>
      <c r="Q3230" s="14">
        <f>IFERROR(Table1[[#This Row],[pledged]]/Table1[[#This Row],[backers_count]],0)</f>
        <v>193.62162162162161</v>
      </c>
      <c r="R3230" s="19">
        <f>(((J3230/60)/60)/24)+DATE(1970,1,1)</f>
        <v>42323.70930555556</v>
      </c>
      <c r="S3230" s="19">
        <f>(((I3230/60)/60)/24)+DATE(1970,1,1)</f>
        <v>42355.207638888889</v>
      </c>
    </row>
    <row r="3231" spans="1:19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1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8273</v>
      </c>
      <c r="O3231" t="s">
        <v>8274</v>
      </c>
      <c r="P3231" s="12">
        <f>ROUND(Table1[[#This Row],[pledged]]/Table1[[#This Row],[goal]],2)</f>
        <v>1.08</v>
      </c>
      <c r="Q3231" s="14">
        <f>IFERROR(Table1[[#This Row],[pledged]]/Table1[[#This Row],[backers_count]],0)</f>
        <v>106.79702970297029</v>
      </c>
      <c r="R3231" s="19">
        <f>(((J3231/60)/60)/24)+DATE(1970,1,1)</f>
        <v>41933.291643518518</v>
      </c>
      <c r="S3231" s="19">
        <f>(((I3231/60)/60)/24)+DATE(1970,1,1)</f>
        <v>41963.333310185189</v>
      </c>
    </row>
    <row r="3232" spans="1:19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1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8273</v>
      </c>
      <c r="O3232" t="s">
        <v>8274</v>
      </c>
      <c r="P3232" s="12">
        <f>ROUND(Table1[[#This Row],[pledged]]/Table1[[#This Row],[goal]],2)</f>
        <v>1.1000000000000001</v>
      </c>
      <c r="Q3232" s="14">
        <f>IFERROR(Table1[[#This Row],[pledged]]/Table1[[#This Row],[backers_count]],0)</f>
        <v>77.21621621621621</v>
      </c>
      <c r="R3232" s="19">
        <f>(((J3232/60)/60)/24)+DATE(1970,1,1)</f>
        <v>41898.168125000004</v>
      </c>
      <c r="S3232" s="19">
        <f>(((I3232/60)/60)/24)+DATE(1970,1,1)</f>
        <v>41913.165972222225</v>
      </c>
    </row>
    <row r="3233" spans="1:19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1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8273</v>
      </c>
      <c r="O3233" t="s">
        <v>8274</v>
      </c>
      <c r="P3233" s="12">
        <f>ROUND(Table1[[#This Row],[pledged]]/Table1[[#This Row],[goal]],2)</f>
        <v>1.61</v>
      </c>
      <c r="Q3233" s="14">
        <f>IFERROR(Table1[[#This Row],[pledged]]/Table1[[#This Row],[backers_count]],0)</f>
        <v>57.5</v>
      </c>
      <c r="R3233" s="19">
        <f>(((J3233/60)/60)/24)+DATE(1970,1,1)</f>
        <v>42446.943831018521</v>
      </c>
      <c r="S3233" s="19">
        <f>(((I3233/60)/60)/24)+DATE(1970,1,1)</f>
        <v>42476.943831018521</v>
      </c>
    </row>
    <row r="3234" spans="1:19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1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8273</v>
      </c>
      <c r="O3234" t="s">
        <v>8274</v>
      </c>
      <c r="P3234" s="12">
        <f>ROUND(Table1[[#This Row],[pledged]]/Table1[[#This Row],[goal]],2)</f>
        <v>1.31</v>
      </c>
      <c r="Q3234" s="14">
        <f>IFERROR(Table1[[#This Row],[pledged]]/Table1[[#This Row],[backers_count]],0)</f>
        <v>50.46153846153846</v>
      </c>
      <c r="R3234" s="19">
        <f>(((J3234/60)/60)/24)+DATE(1970,1,1)</f>
        <v>42463.81385416667</v>
      </c>
      <c r="S3234" s="19">
        <f>(((I3234/60)/60)/24)+DATE(1970,1,1)</f>
        <v>42494.165972222225</v>
      </c>
    </row>
    <row r="3235" spans="1:19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1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8273</v>
      </c>
      <c r="O3235" t="s">
        <v>8274</v>
      </c>
      <c r="P3235" s="12">
        <f>ROUND(Table1[[#This Row],[pledged]]/Table1[[#This Row],[goal]],2)</f>
        <v>1.19</v>
      </c>
      <c r="Q3235" s="14">
        <f>IFERROR(Table1[[#This Row],[pledged]]/Table1[[#This Row],[backers_count]],0)</f>
        <v>97.377049180327873</v>
      </c>
      <c r="R3235" s="19">
        <f>(((J3235/60)/60)/24)+DATE(1970,1,1)</f>
        <v>42766.805034722223</v>
      </c>
      <c r="S3235" s="19">
        <f>(((I3235/60)/60)/24)+DATE(1970,1,1)</f>
        <v>42796.805034722223</v>
      </c>
    </row>
    <row r="3236" spans="1:19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1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8273</v>
      </c>
      <c r="O3236" t="s">
        <v>8274</v>
      </c>
      <c r="P3236" s="12">
        <f>ROUND(Table1[[#This Row],[pledged]]/Table1[[#This Row],[goal]],2)</f>
        <v>1</v>
      </c>
      <c r="Q3236" s="14">
        <f>IFERROR(Table1[[#This Row],[pledged]]/Table1[[#This Row],[backers_count]],0)</f>
        <v>34.91921739130435</v>
      </c>
      <c r="R3236" s="19">
        <f>(((J3236/60)/60)/24)+DATE(1970,1,1)</f>
        <v>42734.789444444439</v>
      </c>
      <c r="S3236" s="19">
        <f>(((I3236/60)/60)/24)+DATE(1970,1,1)</f>
        <v>42767.979861111111</v>
      </c>
    </row>
    <row r="3237" spans="1:19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1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8273</v>
      </c>
      <c r="O3237" t="s">
        <v>8274</v>
      </c>
      <c r="P3237" s="12">
        <f>ROUND(Table1[[#This Row],[pledged]]/Table1[[#This Row],[goal]],2)</f>
        <v>1.03</v>
      </c>
      <c r="Q3237" s="14">
        <f>IFERROR(Table1[[#This Row],[pledged]]/Table1[[#This Row],[backers_count]],0)</f>
        <v>85.530386740331494</v>
      </c>
      <c r="R3237" s="19">
        <f>(((J3237/60)/60)/24)+DATE(1970,1,1)</f>
        <v>42522.347812499997</v>
      </c>
      <c r="S3237" s="19">
        <f>(((I3237/60)/60)/24)+DATE(1970,1,1)</f>
        <v>42552.347812499997</v>
      </c>
    </row>
    <row r="3238" spans="1:19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1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8273</v>
      </c>
      <c r="O3238" t="s">
        <v>8274</v>
      </c>
      <c r="P3238" s="12">
        <f>ROUND(Table1[[#This Row],[pledged]]/Table1[[#This Row],[goal]],2)</f>
        <v>1.01</v>
      </c>
      <c r="Q3238" s="14">
        <f>IFERROR(Table1[[#This Row],[pledged]]/Table1[[#This Row],[backers_count]],0)</f>
        <v>182.90909090909091</v>
      </c>
      <c r="R3238" s="19">
        <f>(((J3238/60)/60)/24)+DATE(1970,1,1)</f>
        <v>42702.917048611111</v>
      </c>
      <c r="S3238" s="19">
        <f>(((I3238/60)/60)/24)+DATE(1970,1,1)</f>
        <v>42732.917048611111</v>
      </c>
    </row>
    <row r="3239" spans="1:19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1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8273</v>
      </c>
      <c r="O3239" t="s">
        <v>8274</v>
      </c>
      <c r="P3239" s="12">
        <f>ROUND(Table1[[#This Row],[pledged]]/Table1[[#This Row],[goal]],2)</f>
        <v>1.01</v>
      </c>
      <c r="Q3239" s="14">
        <f>IFERROR(Table1[[#This Row],[pledged]]/Table1[[#This Row],[backers_count]],0)</f>
        <v>131.13620817843866</v>
      </c>
      <c r="R3239" s="19">
        <f>(((J3239/60)/60)/24)+DATE(1970,1,1)</f>
        <v>42252.474351851852</v>
      </c>
      <c r="S3239" s="19">
        <f>(((I3239/60)/60)/24)+DATE(1970,1,1)</f>
        <v>42276.165972222225</v>
      </c>
    </row>
    <row r="3240" spans="1:19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1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8273</v>
      </c>
      <c r="O3240" t="s">
        <v>8274</v>
      </c>
      <c r="P3240" s="12">
        <f>ROUND(Table1[[#This Row],[pledged]]/Table1[[#This Row],[goal]],2)</f>
        <v>1.1200000000000001</v>
      </c>
      <c r="Q3240" s="14">
        <f>IFERROR(Table1[[#This Row],[pledged]]/Table1[[#This Row],[backers_count]],0)</f>
        <v>39.810126582278478</v>
      </c>
      <c r="R3240" s="19">
        <f>(((J3240/60)/60)/24)+DATE(1970,1,1)</f>
        <v>42156.510393518518</v>
      </c>
      <c r="S3240" s="19">
        <f>(((I3240/60)/60)/24)+DATE(1970,1,1)</f>
        <v>42186.510393518518</v>
      </c>
    </row>
    <row r="3241" spans="1:19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1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8273</v>
      </c>
      <c r="O3241" t="s">
        <v>8274</v>
      </c>
      <c r="P3241" s="12">
        <f>ROUND(Table1[[#This Row],[pledged]]/Table1[[#This Row],[goal]],2)</f>
        <v>1.06</v>
      </c>
      <c r="Q3241" s="14">
        <f>IFERROR(Table1[[#This Row],[pledged]]/Table1[[#This Row],[backers_count]],0)</f>
        <v>59.701730769230764</v>
      </c>
      <c r="R3241" s="19">
        <f>(((J3241/60)/60)/24)+DATE(1970,1,1)</f>
        <v>42278.089039351849</v>
      </c>
      <c r="S3241" s="19">
        <f>(((I3241/60)/60)/24)+DATE(1970,1,1)</f>
        <v>42302.999305555553</v>
      </c>
    </row>
    <row r="3242" spans="1:19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1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8273</v>
      </c>
      <c r="O3242" t="s">
        <v>8274</v>
      </c>
      <c r="P3242" s="12">
        <f>ROUND(Table1[[#This Row],[pledged]]/Table1[[#This Row],[goal]],2)</f>
        <v>1.01</v>
      </c>
      <c r="Q3242" s="14">
        <f>IFERROR(Table1[[#This Row],[pledged]]/Table1[[#This Row],[backers_count]],0)</f>
        <v>88.735294117647058</v>
      </c>
      <c r="R3242" s="19">
        <f>(((J3242/60)/60)/24)+DATE(1970,1,1)</f>
        <v>42754.693842592591</v>
      </c>
      <c r="S3242" s="19">
        <f>(((I3242/60)/60)/24)+DATE(1970,1,1)</f>
        <v>42782.958333333328</v>
      </c>
    </row>
    <row r="3243" spans="1:19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1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8273</v>
      </c>
      <c r="O3243" t="s">
        <v>8274</v>
      </c>
      <c r="P3243" s="12">
        <f>ROUND(Table1[[#This Row],[pledged]]/Table1[[#This Row],[goal]],2)</f>
        <v>1.1499999999999999</v>
      </c>
      <c r="Q3243" s="14">
        <f>IFERROR(Table1[[#This Row],[pledged]]/Table1[[#This Row],[backers_count]],0)</f>
        <v>58.688622754491021</v>
      </c>
      <c r="R3243" s="19">
        <f>(((J3243/60)/60)/24)+DATE(1970,1,1)</f>
        <v>41893.324884259258</v>
      </c>
      <c r="S3243" s="19">
        <f>(((I3243/60)/60)/24)+DATE(1970,1,1)</f>
        <v>41926.290972222225</v>
      </c>
    </row>
    <row r="3244" spans="1:19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1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8273</v>
      </c>
      <c r="O3244" t="s">
        <v>8274</v>
      </c>
      <c r="P3244" s="12">
        <f>ROUND(Table1[[#This Row],[pledged]]/Table1[[#This Row],[goal]],2)</f>
        <v>1.27</v>
      </c>
      <c r="Q3244" s="14">
        <f>IFERROR(Table1[[#This Row],[pledged]]/Table1[[#This Row],[backers_count]],0)</f>
        <v>69.56513661202186</v>
      </c>
      <c r="R3244" s="19">
        <f>(((J3244/60)/60)/24)+DATE(1970,1,1)</f>
        <v>41871.755694444444</v>
      </c>
      <c r="S3244" s="19">
        <f>(((I3244/60)/60)/24)+DATE(1970,1,1)</f>
        <v>41901.755694444444</v>
      </c>
    </row>
    <row r="3245" spans="1:19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1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8273</v>
      </c>
      <c r="O3245" t="s">
        <v>8274</v>
      </c>
      <c r="P3245" s="12">
        <f>ROUND(Table1[[#This Row],[pledged]]/Table1[[#This Row],[goal]],2)</f>
        <v>1.03</v>
      </c>
      <c r="Q3245" s="14">
        <f>IFERROR(Table1[[#This Row],[pledged]]/Table1[[#This Row],[backers_count]],0)</f>
        <v>115.87323943661971</v>
      </c>
      <c r="R3245" s="19">
        <f>(((J3245/60)/60)/24)+DATE(1970,1,1)</f>
        <v>42262.096782407403</v>
      </c>
      <c r="S3245" s="19">
        <f>(((I3245/60)/60)/24)+DATE(1970,1,1)</f>
        <v>42286</v>
      </c>
    </row>
    <row r="3246" spans="1:19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1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8273</v>
      </c>
      <c r="O3246" t="s">
        <v>8274</v>
      </c>
      <c r="P3246" s="12">
        <f>ROUND(Table1[[#This Row],[pledged]]/Table1[[#This Row],[goal]],2)</f>
        <v>1.03</v>
      </c>
      <c r="Q3246" s="14">
        <f>IFERROR(Table1[[#This Row],[pledged]]/Table1[[#This Row],[backers_count]],0)</f>
        <v>23.869565217391305</v>
      </c>
      <c r="R3246" s="19">
        <f>(((J3246/60)/60)/24)+DATE(1970,1,1)</f>
        <v>42675.694236111114</v>
      </c>
      <c r="S3246" s="19">
        <f>(((I3246/60)/60)/24)+DATE(1970,1,1)</f>
        <v>42705.735902777778</v>
      </c>
    </row>
    <row r="3247" spans="1:19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1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8273</v>
      </c>
      <c r="O3247" t="s">
        <v>8274</v>
      </c>
      <c r="P3247" s="12">
        <f>ROUND(Table1[[#This Row],[pledged]]/Table1[[#This Row],[goal]],2)</f>
        <v>1.04</v>
      </c>
      <c r="Q3247" s="14">
        <f>IFERROR(Table1[[#This Row],[pledged]]/Table1[[#This Row],[backers_count]],0)</f>
        <v>81.125925925925927</v>
      </c>
      <c r="R3247" s="19">
        <f>(((J3247/60)/60)/24)+DATE(1970,1,1)</f>
        <v>42135.60020833333</v>
      </c>
      <c r="S3247" s="19">
        <f>(((I3247/60)/60)/24)+DATE(1970,1,1)</f>
        <v>42167.083333333328</v>
      </c>
    </row>
    <row r="3248" spans="1:19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1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8273</v>
      </c>
      <c r="O3248" t="s">
        <v>8274</v>
      </c>
      <c r="P3248" s="12">
        <f>ROUND(Table1[[#This Row],[pledged]]/Table1[[#This Row],[goal]],2)</f>
        <v>1.1100000000000001</v>
      </c>
      <c r="Q3248" s="14">
        <f>IFERROR(Table1[[#This Row],[pledged]]/Table1[[#This Row],[backers_count]],0)</f>
        <v>57.626943005181346</v>
      </c>
      <c r="R3248" s="19">
        <f>(((J3248/60)/60)/24)+DATE(1970,1,1)</f>
        <v>42230.472222222219</v>
      </c>
      <c r="S3248" s="19">
        <f>(((I3248/60)/60)/24)+DATE(1970,1,1)</f>
        <v>42259.165972222225</v>
      </c>
    </row>
    <row r="3249" spans="1:19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1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8273</v>
      </c>
      <c r="O3249" t="s">
        <v>8274</v>
      </c>
      <c r="P3249" s="12">
        <f>ROUND(Table1[[#This Row],[pledged]]/Table1[[#This Row],[goal]],2)</f>
        <v>1.06</v>
      </c>
      <c r="Q3249" s="14">
        <f>IFERROR(Table1[[#This Row],[pledged]]/Table1[[#This Row],[backers_count]],0)</f>
        <v>46.429824561403507</v>
      </c>
      <c r="R3249" s="19">
        <f>(((J3249/60)/60)/24)+DATE(1970,1,1)</f>
        <v>42167.434166666666</v>
      </c>
      <c r="S3249" s="19">
        <f>(((I3249/60)/60)/24)+DATE(1970,1,1)</f>
        <v>42197.434166666666</v>
      </c>
    </row>
    <row r="3250" spans="1:19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1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8273</v>
      </c>
      <c r="O3250" t="s">
        <v>8274</v>
      </c>
      <c r="P3250" s="12">
        <f>ROUND(Table1[[#This Row],[pledged]]/Table1[[#This Row],[goal]],2)</f>
        <v>1.01</v>
      </c>
      <c r="Q3250" s="14">
        <f>IFERROR(Table1[[#This Row],[pledged]]/Table1[[#This Row],[backers_count]],0)</f>
        <v>60.475000000000001</v>
      </c>
      <c r="R3250" s="19">
        <f>(((J3250/60)/60)/24)+DATE(1970,1,1)</f>
        <v>42068.888391203705</v>
      </c>
      <c r="S3250" s="19">
        <f>(((I3250/60)/60)/24)+DATE(1970,1,1)</f>
        <v>42098.846724537041</v>
      </c>
    </row>
    <row r="3251" spans="1:19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1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8273</v>
      </c>
      <c r="O3251" t="s">
        <v>8274</v>
      </c>
      <c r="P3251" s="12">
        <f>ROUND(Table1[[#This Row],[pledged]]/Table1[[#This Row],[goal]],2)</f>
        <v>1.05</v>
      </c>
      <c r="Q3251" s="14">
        <f>IFERROR(Table1[[#This Row],[pledged]]/Table1[[#This Row],[backers_count]],0)</f>
        <v>65.579545454545453</v>
      </c>
      <c r="R3251" s="19">
        <f>(((J3251/60)/60)/24)+DATE(1970,1,1)</f>
        <v>42145.746689814812</v>
      </c>
      <c r="S3251" s="19">
        <f>(((I3251/60)/60)/24)+DATE(1970,1,1)</f>
        <v>42175.746689814812</v>
      </c>
    </row>
    <row r="3252" spans="1:19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1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8273</v>
      </c>
      <c r="O3252" t="s">
        <v>8274</v>
      </c>
      <c r="P3252" s="12">
        <f>ROUND(Table1[[#This Row],[pledged]]/Table1[[#This Row],[goal]],2)</f>
        <v>1.02</v>
      </c>
      <c r="Q3252" s="14">
        <f>IFERROR(Table1[[#This Row],[pledged]]/Table1[[#This Row],[backers_count]],0)</f>
        <v>119.1924882629108</v>
      </c>
      <c r="R3252" s="19">
        <f>(((J3252/60)/60)/24)+DATE(1970,1,1)</f>
        <v>41918.742175925923</v>
      </c>
      <c r="S3252" s="19">
        <f>(((I3252/60)/60)/24)+DATE(1970,1,1)</f>
        <v>41948.783842592595</v>
      </c>
    </row>
    <row r="3253" spans="1:19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1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8273</v>
      </c>
      <c r="O3253" t="s">
        <v>8274</v>
      </c>
      <c r="P3253" s="12">
        <f>ROUND(Table1[[#This Row],[pledged]]/Table1[[#This Row],[goal]],2)</f>
        <v>1.1100000000000001</v>
      </c>
      <c r="Q3253" s="14">
        <f>IFERROR(Table1[[#This Row],[pledged]]/Table1[[#This Row],[backers_count]],0)</f>
        <v>83.05</v>
      </c>
      <c r="R3253" s="19">
        <f>(((J3253/60)/60)/24)+DATE(1970,1,1)</f>
        <v>42146.731087962966</v>
      </c>
      <c r="S3253" s="19">
        <f>(((I3253/60)/60)/24)+DATE(1970,1,1)</f>
        <v>42176.731087962966</v>
      </c>
    </row>
    <row r="3254" spans="1:19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1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8273</v>
      </c>
      <c r="O3254" t="s">
        <v>8274</v>
      </c>
      <c r="P3254" s="12">
        <f>ROUND(Table1[[#This Row],[pledged]]/Table1[[#This Row],[goal]],2)</f>
        <v>1.28</v>
      </c>
      <c r="Q3254" s="14">
        <f>IFERROR(Table1[[#This Row],[pledged]]/Table1[[#This Row],[backers_count]],0)</f>
        <v>57.52</v>
      </c>
      <c r="R3254" s="19">
        <f>(((J3254/60)/60)/24)+DATE(1970,1,1)</f>
        <v>42590.472685185188</v>
      </c>
      <c r="S3254" s="19">
        <f>(((I3254/60)/60)/24)+DATE(1970,1,1)</f>
        <v>42620.472685185188</v>
      </c>
    </row>
    <row r="3255" spans="1:19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1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8273</v>
      </c>
      <c r="O3255" t="s">
        <v>8274</v>
      </c>
      <c r="P3255" s="12">
        <f>ROUND(Table1[[#This Row],[pledged]]/Table1[[#This Row],[goal]],2)</f>
        <v>1.02</v>
      </c>
      <c r="Q3255" s="14">
        <f>IFERROR(Table1[[#This Row],[pledged]]/Table1[[#This Row],[backers_count]],0)</f>
        <v>177.08695652173913</v>
      </c>
      <c r="R3255" s="19">
        <f>(((J3255/60)/60)/24)+DATE(1970,1,1)</f>
        <v>42602.576712962968</v>
      </c>
      <c r="S3255" s="19">
        <f>(((I3255/60)/60)/24)+DATE(1970,1,1)</f>
        <v>42621.15625</v>
      </c>
    </row>
    <row r="3256" spans="1:19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1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8273</v>
      </c>
      <c r="O3256" t="s">
        <v>8274</v>
      </c>
      <c r="P3256" s="12">
        <f>ROUND(Table1[[#This Row],[pledged]]/Table1[[#This Row],[goal]],2)</f>
        <v>1.01</v>
      </c>
      <c r="Q3256" s="14">
        <f>IFERROR(Table1[[#This Row],[pledged]]/Table1[[#This Row],[backers_count]],0)</f>
        <v>70.771505376344081</v>
      </c>
      <c r="R3256" s="19">
        <f>(((J3256/60)/60)/24)+DATE(1970,1,1)</f>
        <v>42059.085752314815</v>
      </c>
      <c r="S3256" s="19">
        <f>(((I3256/60)/60)/24)+DATE(1970,1,1)</f>
        <v>42089.044085648144</v>
      </c>
    </row>
    <row r="3257" spans="1:19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1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8273</v>
      </c>
      <c r="O3257" t="s">
        <v>8274</v>
      </c>
      <c r="P3257" s="12">
        <f>ROUND(Table1[[#This Row],[pledged]]/Table1[[#This Row],[goal]],2)</f>
        <v>1.75</v>
      </c>
      <c r="Q3257" s="14">
        <f>IFERROR(Table1[[#This Row],[pledged]]/Table1[[#This Row],[backers_count]],0)</f>
        <v>29.166666666666668</v>
      </c>
      <c r="R3257" s="19">
        <f>(((J3257/60)/60)/24)+DATE(1970,1,1)</f>
        <v>41889.768229166664</v>
      </c>
      <c r="S3257" s="19">
        <f>(((I3257/60)/60)/24)+DATE(1970,1,1)</f>
        <v>41919.768229166664</v>
      </c>
    </row>
    <row r="3258" spans="1:19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1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8273</v>
      </c>
      <c r="O3258" t="s">
        <v>8274</v>
      </c>
      <c r="P3258" s="12">
        <f>ROUND(Table1[[#This Row],[pledged]]/Table1[[#This Row],[goal]],2)</f>
        <v>1.28</v>
      </c>
      <c r="Q3258" s="14">
        <f>IFERROR(Table1[[#This Row],[pledged]]/Table1[[#This Row],[backers_count]],0)</f>
        <v>72.76136363636364</v>
      </c>
      <c r="R3258" s="19">
        <f>(((J3258/60)/60)/24)+DATE(1970,1,1)</f>
        <v>42144.573807870373</v>
      </c>
      <c r="S3258" s="19">
        <f>(((I3258/60)/60)/24)+DATE(1970,1,1)</f>
        <v>42166.165972222225</v>
      </c>
    </row>
    <row r="3259" spans="1:19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1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8273</v>
      </c>
      <c r="O3259" t="s">
        <v>8274</v>
      </c>
      <c r="P3259" s="12">
        <f>ROUND(Table1[[#This Row],[pledged]]/Table1[[#This Row],[goal]],2)</f>
        <v>1.06</v>
      </c>
      <c r="Q3259" s="14">
        <f>IFERROR(Table1[[#This Row],[pledged]]/Table1[[#This Row],[backers_count]],0)</f>
        <v>51.853414634146333</v>
      </c>
      <c r="R3259" s="19">
        <f>(((J3259/60)/60)/24)+DATE(1970,1,1)</f>
        <v>42758.559629629628</v>
      </c>
      <c r="S3259" s="19">
        <f>(((I3259/60)/60)/24)+DATE(1970,1,1)</f>
        <v>42788.559629629628</v>
      </c>
    </row>
    <row r="3260" spans="1:19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1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8273</v>
      </c>
      <c r="O3260" t="s">
        <v>8274</v>
      </c>
      <c r="P3260" s="12">
        <f>ROUND(Table1[[#This Row],[pledged]]/Table1[[#This Row],[goal]],2)</f>
        <v>1.05</v>
      </c>
      <c r="Q3260" s="14">
        <f>IFERROR(Table1[[#This Row],[pledged]]/Table1[[#This Row],[backers_count]],0)</f>
        <v>98.2</v>
      </c>
      <c r="R3260" s="19">
        <f>(((J3260/60)/60)/24)+DATE(1970,1,1)</f>
        <v>41982.887280092589</v>
      </c>
      <c r="S3260" s="19">
        <f>(((I3260/60)/60)/24)+DATE(1970,1,1)</f>
        <v>42012.887280092589</v>
      </c>
    </row>
    <row r="3261" spans="1:19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1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8273</v>
      </c>
      <c r="O3261" t="s">
        <v>8274</v>
      </c>
      <c r="P3261" s="12">
        <f>ROUND(Table1[[#This Row],[pledged]]/Table1[[#This Row],[goal]],2)</f>
        <v>1.06</v>
      </c>
      <c r="Q3261" s="14">
        <f>IFERROR(Table1[[#This Row],[pledged]]/Table1[[#This Row],[backers_count]],0)</f>
        <v>251.7381443298969</v>
      </c>
      <c r="R3261" s="19">
        <f>(((J3261/60)/60)/24)+DATE(1970,1,1)</f>
        <v>42614.760937500003</v>
      </c>
      <c r="S3261" s="19">
        <f>(((I3261/60)/60)/24)+DATE(1970,1,1)</f>
        <v>42644.165972222225</v>
      </c>
    </row>
    <row r="3262" spans="1:19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1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8273</v>
      </c>
      <c r="O3262" t="s">
        <v>8274</v>
      </c>
      <c r="P3262" s="12">
        <f>ROUND(Table1[[#This Row],[pledged]]/Table1[[#This Row],[goal]],2)</f>
        <v>1.0900000000000001</v>
      </c>
      <c r="Q3262" s="14">
        <f>IFERROR(Table1[[#This Row],[pledged]]/Table1[[#This Row],[backers_count]],0)</f>
        <v>74.821917808219183</v>
      </c>
      <c r="R3262" s="19">
        <f>(((J3262/60)/60)/24)+DATE(1970,1,1)</f>
        <v>42303.672662037032</v>
      </c>
      <c r="S3262" s="19">
        <f>(((I3262/60)/60)/24)+DATE(1970,1,1)</f>
        <v>42338.714328703703</v>
      </c>
    </row>
    <row r="3263" spans="1:19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1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8273</v>
      </c>
      <c r="O3263" t="s">
        <v>8274</v>
      </c>
      <c r="P3263" s="12">
        <f>ROUND(Table1[[#This Row],[pledged]]/Table1[[#This Row],[goal]],2)</f>
        <v>1</v>
      </c>
      <c r="Q3263" s="14">
        <f>IFERROR(Table1[[#This Row],[pledged]]/Table1[[#This Row],[backers_count]],0)</f>
        <v>67.65306122448979</v>
      </c>
      <c r="R3263" s="19">
        <f>(((J3263/60)/60)/24)+DATE(1970,1,1)</f>
        <v>42171.725416666668</v>
      </c>
      <c r="S3263" s="19">
        <f>(((I3263/60)/60)/24)+DATE(1970,1,1)</f>
        <v>42201.725416666668</v>
      </c>
    </row>
    <row r="3264" spans="1:19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1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8273</v>
      </c>
      <c r="O3264" t="s">
        <v>8274</v>
      </c>
      <c r="P3264" s="12">
        <f>ROUND(Table1[[#This Row],[pledged]]/Table1[[#This Row],[goal]],2)</f>
        <v>1.03</v>
      </c>
      <c r="Q3264" s="14">
        <f>IFERROR(Table1[[#This Row],[pledged]]/Table1[[#This Row],[backers_count]],0)</f>
        <v>93.81343283582089</v>
      </c>
      <c r="R3264" s="19">
        <f>(((J3264/60)/60)/24)+DATE(1970,1,1)</f>
        <v>41964.315532407403</v>
      </c>
      <c r="S3264" s="19">
        <f>(((I3264/60)/60)/24)+DATE(1970,1,1)</f>
        <v>41995.166666666672</v>
      </c>
    </row>
    <row r="3265" spans="1:19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1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8273</v>
      </c>
      <c r="O3265" t="s">
        <v>8274</v>
      </c>
      <c r="P3265" s="12">
        <f>ROUND(Table1[[#This Row],[pledged]]/Table1[[#This Row],[goal]],2)</f>
        <v>1.1200000000000001</v>
      </c>
      <c r="Q3265" s="14">
        <f>IFERROR(Table1[[#This Row],[pledged]]/Table1[[#This Row],[backers_count]],0)</f>
        <v>41.237647058823526</v>
      </c>
      <c r="R3265" s="19">
        <f>(((J3265/60)/60)/24)+DATE(1970,1,1)</f>
        <v>42284.516064814816</v>
      </c>
      <c r="S3265" s="19">
        <f>(((I3265/60)/60)/24)+DATE(1970,1,1)</f>
        <v>42307.875</v>
      </c>
    </row>
    <row r="3266" spans="1:19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1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8273</v>
      </c>
      <c r="O3266" t="s">
        <v>8274</v>
      </c>
      <c r="P3266" s="12">
        <f>ROUND(Table1[[#This Row],[pledged]]/Table1[[#This Row],[goal]],2)</f>
        <v>1.03</v>
      </c>
      <c r="Q3266" s="14">
        <f>IFERROR(Table1[[#This Row],[pledged]]/Table1[[#This Row],[backers_count]],0)</f>
        <v>52.551020408163268</v>
      </c>
      <c r="R3266" s="19">
        <f>(((J3266/60)/60)/24)+DATE(1970,1,1)</f>
        <v>42016.800208333334</v>
      </c>
      <c r="S3266" s="19">
        <f>(((I3266/60)/60)/24)+DATE(1970,1,1)</f>
        <v>42032.916666666672</v>
      </c>
    </row>
    <row r="3267" spans="1:19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1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8273</v>
      </c>
      <c r="O3267" t="s">
        <v>8274</v>
      </c>
      <c r="P3267" s="12">
        <f>ROUND(Table1[[#This Row],[pledged]]/Table1[[#This Row],[goal]],2)</f>
        <v>1.64</v>
      </c>
      <c r="Q3267" s="14">
        <f>IFERROR(Table1[[#This Row],[pledged]]/Table1[[#This Row],[backers_count]],0)</f>
        <v>70.285714285714292</v>
      </c>
      <c r="R3267" s="19">
        <f>(((J3267/60)/60)/24)+DATE(1970,1,1)</f>
        <v>42311.711979166663</v>
      </c>
      <c r="S3267" s="19">
        <f>(((I3267/60)/60)/24)+DATE(1970,1,1)</f>
        <v>42341.708333333328</v>
      </c>
    </row>
    <row r="3268" spans="1:19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1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8273</v>
      </c>
      <c r="O3268" t="s">
        <v>8274</v>
      </c>
      <c r="P3268" s="12">
        <f>ROUND(Table1[[#This Row],[pledged]]/Table1[[#This Row],[goal]],2)</f>
        <v>1.31</v>
      </c>
      <c r="Q3268" s="14">
        <f>IFERROR(Table1[[#This Row],[pledged]]/Table1[[#This Row],[backers_count]],0)</f>
        <v>48.325153374233132</v>
      </c>
      <c r="R3268" s="19">
        <f>(((J3268/60)/60)/24)+DATE(1970,1,1)</f>
        <v>42136.536134259266</v>
      </c>
      <c r="S3268" s="19">
        <f>(((I3268/60)/60)/24)+DATE(1970,1,1)</f>
        <v>42167.875</v>
      </c>
    </row>
    <row r="3269" spans="1:19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1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8273</v>
      </c>
      <c r="O3269" t="s">
        <v>8274</v>
      </c>
      <c r="P3269" s="12">
        <f>ROUND(Table1[[#This Row],[pledged]]/Table1[[#This Row],[goal]],2)</f>
        <v>1.02</v>
      </c>
      <c r="Q3269" s="14">
        <f>IFERROR(Table1[[#This Row],[pledged]]/Table1[[#This Row],[backers_count]],0)</f>
        <v>53.177083333333336</v>
      </c>
      <c r="R3269" s="19">
        <f>(((J3269/60)/60)/24)+DATE(1970,1,1)</f>
        <v>42172.757638888885</v>
      </c>
      <c r="S3269" s="19">
        <f>(((I3269/60)/60)/24)+DATE(1970,1,1)</f>
        <v>42202.757638888885</v>
      </c>
    </row>
    <row r="3270" spans="1:19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1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8273</v>
      </c>
      <c r="O3270" t="s">
        <v>8274</v>
      </c>
      <c r="P3270" s="12">
        <f>ROUND(Table1[[#This Row],[pledged]]/Table1[[#This Row],[goal]],2)</f>
        <v>1.28</v>
      </c>
      <c r="Q3270" s="14">
        <f>IFERROR(Table1[[#This Row],[pledged]]/Table1[[#This Row],[backers_count]],0)</f>
        <v>60.952380952380949</v>
      </c>
      <c r="R3270" s="19">
        <f>(((J3270/60)/60)/24)+DATE(1970,1,1)</f>
        <v>42590.90425925926</v>
      </c>
      <c r="S3270" s="19">
        <f>(((I3270/60)/60)/24)+DATE(1970,1,1)</f>
        <v>42606.90425925926</v>
      </c>
    </row>
    <row r="3271" spans="1:19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1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8273</v>
      </c>
      <c r="O3271" t="s">
        <v>8274</v>
      </c>
      <c r="P3271" s="12">
        <f>ROUND(Table1[[#This Row],[pledged]]/Table1[[#This Row],[goal]],2)</f>
        <v>1.02</v>
      </c>
      <c r="Q3271" s="14">
        <f>IFERROR(Table1[[#This Row],[pledged]]/Table1[[#This Row],[backers_count]],0)</f>
        <v>116</v>
      </c>
      <c r="R3271" s="19">
        <f>(((J3271/60)/60)/24)+DATE(1970,1,1)</f>
        <v>42137.395798611105</v>
      </c>
      <c r="S3271" s="19">
        <f>(((I3271/60)/60)/24)+DATE(1970,1,1)</f>
        <v>42171.458333333328</v>
      </c>
    </row>
    <row r="3272" spans="1:19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1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8273</v>
      </c>
      <c r="O3272" t="s">
        <v>8274</v>
      </c>
      <c r="P3272" s="12">
        <f>ROUND(Table1[[#This Row],[pledged]]/Table1[[#This Row],[goal]],2)</f>
        <v>1.02</v>
      </c>
      <c r="Q3272" s="14">
        <f>IFERROR(Table1[[#This Row],[pledged]]/Table1[[#This Row],[backers_count]],0)</f>
        <v>61</v>
      </c>
      <c r="R3272" s="19">
        <f>(((J3272/60)/60)/24)+DATE(1970,1,1)</f>
        <v>42167.533159722225</v>
      </c>
      <c r="S3272" s="19">
        <f>(((I3272/60)/60)/24)+DATE(1970,1,1)</f>
        <v>42197.533159722225</v>
      </c>
    </row>
    <row r="3273" spans="1:19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1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8273</v>
      </c>
      <c r="O3273" t="s">
        <v>8274</v>
      </c>
      <c r="P3273" s="12">
        <f>ROUND(Table1[[#This Row],[pledged]]/Table1[[#This Row],[goal]],2)</f>
        <v>1.3</v>
      </c>
      <c r="Q3273" s="14">
        <f>IFERROR(Table1[[#This Row],[pledged]]/Table1[[#This Row],[backers_count]],0)</f>
        <v>38.235294117647058</v>
      </c>
      <c r="R3273" s="19">
        <f>(((J3273/60)/60)/24)+DATE(1970,1,1)</f>
        <v>41915.437210648146</v>
      </c>
      <c r="S3273" s="19">
        <f>(((I3273/60)/60)/24)+DATE(1970,1,1)</f>
        <v>41945.478877314818</v>
      </c>
    </row>
    <row r="3274" spans="1:19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1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8273</v>
      </c>
      <c r="O3274" t="s">
        <v>8274</v>
      </c>
      <c r="P3274" s="12">
        <f>ROUND(Table1[[#This Row],[pledged]]/Table1[[#This Row],[goal]],2)</f>
        <v>1.54</v>
      </c>
      <c r="Q3274" s="14">
        <f>IFERROR(Table1[[#This Row],[pledged]]/Table1[[#This Row],[backers_count]],0)</f>
        <v>106.50344827586207</v>
      </c>
      <c r="R3274" s="19">
        <f>(((J3274/60)/60)/24)+DATE(1970,1,1)</f>
        <v>42284.500104166669</v>
      </c>
      <c r="S3274" s="19">
        <f>(((I3274/60)/60)/24)+DATE(1970,1,1)</f>
        <v>42314.541770833333</v>
      </c>
    </row>
    <row r="3275" spans="1:19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1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8273</v>
      </c>
      <c r="O3275" t="s">
        <v>8274</v>
      </c>
      <c r="P3275" s="12">
        <f>ROUND(Table1[[#This Row],[pledged]]/Table1[[#This Row],[goal]],2)</f>
        <v>1.07</v>
      </c>
      <c r="Q3275" s="14">
        <f>IFERROR(Table1[[#This Row],[pledged]]/Table1[[#This Row],[backers_count]],0)</f>
        <v>204.57142857142858</v>
      </c>
      <c r="R3275" s="19">
        <f>(((J3275/60)/60)/24)+DATE(1970,1,1)</f>
        <v>42611.801412037035</v>
      </c>
      <c r="S3275" s="19">
        <f>(((I3275/60)/60)/24)+DATE(1970,1,1)</f>
        <v>42627.791666666672</v>
      </c>
    </row>
    <row r="3276" spans="1:19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1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8273</v>
      </c>
      <c r="O3276" t="s">
        <v>8274</v>
      </c>
      <c r="P3276" s="12">
        <f>ROUND(Table1[[#This Row],[pledged]]/Table1[[#This Row],[goal]],2)</f>
        <v>1.01</v>
      </c>
      <c r="Q3276" s="14">
        <f>IFERROR(Table1[[#This Row],[pledged]]/Table1[[#This Row],[backers_count]],0)</f>
        <v>54.912587412587413</v>
      </c>
      <c r="R3276" s="19">
        <f>(((J3276/60)/60)/24)+DATE(1970,1,1)</f>
        <v>42400.704537037032</v>
      </c>
      <c r="S3276" s="19">
        <f>(((I3276/60)/60)/24)+DATE(1970,1,1)</f>
        <v>42444.875</v>
      </c>
    </row>
    <row r="3277" spans="1:19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1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8273</v>
      </c>
      <c r="O3277" t="s">
        <v>8274</v>
      </c>
      <c r="P3277" s="12">
        <f>ROUND(Table1[[#This Row],[pledged]]/Table1[[#This Row],[goal]],2)</f>
        <v>1</v>
      </c>
      <c r="Q3277" s="14">
        <f>IFERROR(Table1[[#This Row],[pledged]]/Table1[[#This Row],[backers_count]],0)</f>
        <v>150.41666666666666</v>
      </c>
      <c r="R3277" s="19">
        <f>(((J3277/60)/60)/24)+DATE(1970,1,1)</f>
        <v>42017.88045138889</v>
      </c>
      <c r="S3277" s="19">
        <f>(((I3277/60)/60)/24)+DATE(1970,1,1)</f>
        <v>42044.1875</v>
      </c>
    </row>
    <row r="3278" spans="1:19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1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8273</v>
      </c>
      <c r="O3278" t="s">
        <v>8274</v>
      </c>
      <c r="P3278" s="12">
        <f>ROUND(Table1[[#This Row],[pledged]]/Table1[[#This Row],[goal]],2)</f>
        <v>1.17</v>
      </c>
      <c r="Q3278" s="14">
        <f>IFERROR(Table1[[#This Row],[pledged]]/Table1[[#This Row],[backers_count]],0)</f>
        <v>52.58</v>
      </c>
      <c r="R3278" s="19">
        <f>(((J3278/60)/60)/24)+DATE(1970,1,1)</f>
        <v>42426.949988425928</v>
      </c>
      <c r="S3278" s="19">
        <f>(((I3278/60)/60)/24)+DATE(1970,1,1)</f>
        <v>42461.165972222225</v>
      </c>
    </row>
    <row r="3279" spans="1:19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1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8273</v>
      </c>
      <c r="O3279" t="s">
        <v>8274</v>
      </c>
      <c r="P3279" s="12">
        <f>ROUND(Table1[[#This Row],[pledged]]/Table1[[#This Row],[goal]],2)</f>
        <v>1.0900000000000001</v>
      </c>
      <c r="Q3279" s="14">
        <f>IFERROR(Table1[[#This Row],[pledged]]/Table1[[#This Row],[backers_count]],0)</f>
        <v>54.3</v>
      </c>
      <c r="R3279" s="19">
        <f>(((J3279/60)/60)/24)+DATE(1970,1,1)</f>
        <v>41931.682939814818</v>
      </c>
      <c r="S3279" s="19">
        <f>(((I3279/60)/60)/24)+DATE(1970,1,1)</f>
        <v>41961.724606481483</v>
      </c>
    </row>
    <row r="3280" spans="1:19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1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8273</v>
      </c>
      <c r="O3280" t="s">
        <v>8274</v>
      </c>
      <c r="P3280" s="12">
        <f>ROUND(Table1[[#This Row],[pledged]]/Table1[[#This Row],[goal]],2)</f>
        <v>1.03</v>
      </c>
      <c r="Q3280" s="14">
        <f>IFERROR(Table1[[#This Row],[pledged]]/Table1[[#This Row],[backers_count]],0)</f>
        <v>76.029411764705884</v>
      </c>
      <c r="R3280" s="19">
        <f>(((J3280/60)/60)/24)+DATE(1970,1,1)</f>
        <v>42124.848414351851</v>
      </c>
      <c r="S3280" s="19">
        <f>(((I3280/60)/60)/24)+DATE(1970,1,1)</f>
        <v>42154.848414351851</v>
      </c>
    </row>
    <row r="3281" spans="1:19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1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8273</v>
      </c>
      <c r="O3281" t="s">
        <v>8274</v>
      </c>
      <c r="P3281" s="12">
        <f>ROUND(Table1[[#This Row],[pledged]]/Table1[[#This Row],[goal]],2)</f>
        <v>1.1399999999999999</v>
      </c>
      <c r="Q3281" s="14">
        <f>IFERROR(Table1[[#This Row],[pledged]]/Table1[[#This Row],[backers_count]],0)</f>
        <v>105.2063492063492</v>
      </c>
      <c r="R3281" s="19">
        <f>(((J3281/60)/60)/24)+DATE(1970,1,1)</f>
        <v>42431.102534722217</v>
      </c>
      <c r="S3281" s="19">
        <f>(((I3281/60)/60)/24)+DATE(1970,1,1)</f>
        <v>42461.06086805556</v>
      </c>
    </row>
    <row r="3282" spans="1:19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1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8273</v>
      </c>
      <c r="O3282" t="s">
        <v>8274</v>
      </c>
      <c r="P3282" s="12">
        <f>ROUND(Table1[[#This Row],[pledged]]/Table1[[#This Row],[goal]],2)</f>
        <v>1.03</v>
      </c>
      <c r="Q3282" s="14">
        <f>IFERROR(Table1[[#This Row],[pledged]]/Table1[[#This Row],[backers_count]],0)</f>
        <v>68.666666666666671</v>
      </c>
      <c r="R3282" s="19">
        <f>(((J3282/60)/60)/24)+DATE(1970,1,1)</f>
        <v>42121.756921296299</v>
      </c>
      <c r="S3282" s="19">
        <f>(((I3282/60)/60)/24)+DATE(1970,1,1)</f>
        <v>42156.208333333328</v>
      </c>
    </row>
    <row r="3283" spans="1:19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1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8273</v>
      </c>
      <c r="O3283" t="s">
        <v>8274</v>
      </c>
      <c r="P3283" s="12">
        <f>ROUND(Table1[[#This Row],[pledged]]/Table1[[#This Row],[goal]],2)</f>
        <v>1.22</v>
      </c>
      <c r="Q3283" s="14">
        <f>IFERROR(Table1[[#This Row],[pledged]]/Table1[[#This Row],[backers_count]],0)</f>
        <v>129.36170212765958</v>
      </c>
      <c r="R3283" s="19">
        <f>(((J3283/60)/60)/24)+DATE(1970,1,1)</f>
        <v>42219.019733796296</v>
      </c>
      <c r="S3283" s="19">
        <f>(((I3283/60)/60)/24)+DATE(1970,1,1)</f>
        <v>42249.019733796296</v>
      </c>
    </row>
    <row r="3284" spans="1:19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1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8273</v>
      </c>
      <c r="O3284" t="s">
        <v>8274</v>
      </c>
      <c r="P3284" s="12">
        <f>ROUND(Table1[[#This Row],[pledged]]/Table1[[#This Row],[goal]],2)</f>
        <v>1.03</v>
      </c>
      <c r="Q3284" s="14">
        <f>IFERROR(Table1[[#This Row],[pledged]]/Table1[[#This Row],[backers_count]],0)</f>
        <v>134.26371308016877</v>
      </c>
      <c r="R3284" s="19">
        <f>(((J3284/60)/60)/24)+DATE(1970,1,1)</f>
        <v>42445.19430555556</v>
      </c>
      <c r="S3284" s="19">
        <f>(((I3284/60)/60)/24)+DATE(1970,1,1)</f>
        <v>42489.19430555556</v>
      </c>
    </row>
    <row r="3285" spans="1:19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1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8273</v>
      </c>
      <c r="O3285" t="s">
        <v>8274</v>
      </c>
      <c r="P3285" s="12">
        <f>ROUND(Table1[[#This Row],[pledged]]/Table1[[#This Row],[goal]],2)</f>
        <v>1.05</v>
      </c>
      <c r="Q3285" s="14">
        <f>IFERROR(Table1[[#This Row],[pledged]]/Table1[[#This Row],[backers_count]],0)</f>
        <v>17.829787234042552</v>
      </c>
      <c r="R3285" s="19">
        <f>(((J3285/60)/60)/24)+DATE(1970,1,1)</f>
        <v>42379.74418981481</v>
      </c>
      <c r="S3285" s="19">
        <f>(((I3285/60)/60)/24)+DATE(1970,1,1)</f>
        <v>42410.875</v>
      </c>
    </row>
    <row r="3286" spans="1:19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1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8273</v>
      </c>
      <c r="O3286" t="s">
        <v>8274</v>
      </c>
      <c r="P3286" s="12">
        <f>ROUND(Table1[[#This Row],[pledged]]/Table1[[#This Row],[goal]],2)</f>
        <v>1.02</v>
      </c>
      <c r="Q3286" s="14">
        <f>IFERROR(Table1[[#This Row],[pledged]]/Table1[[#This Row],[backers_count]],0)</f>
        <v>203.2</v>
      </c>
      <c r="R3286" s="19">
        <f>(((J3286/60)/60)/24)+DATE(1970,1,1)</f>
        <v>42380.884872685187</v>
      </c>
      <c r="S3286" s="19">
        <f>(((I3286/60)/60)/24)+DATE(1970,1,1)</f>
        <v>42398.249305555553</v>
      </c>
    </row>
    <row r="3287" spans="1:19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1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8273</v>
      </c>
      <c r="O3287" t="s">
        <v>8274</v>
      </c>
      <c r="P3287" s="12">
        <f>ROUND(Table1[[#This Row],[pledged]]/Table1[[#This Row],[goal]],2)</f>
        <v>1.1200000000000001</v>
      </c>
      <c r="Q3287" s="14">
        <f>IFERROR(Table1[[#This Row],[pledged]]/Table1[[#This Row],[backers_count]],0)</f>
        <v>69.18518518518519</v>
      </c>
      <c r="R3287" s="19">
        <f>(((J3287/60)/60)/24)+DATE(1970,1,1)</f>
        <v>42762.942430555559</v>
      </c>
      <c r="S3287" s="19">
        <f>(((I3287/60)/60)/24)+DATE(1970,1,1)</f>
        <v>42794.208333333328</v>
      </c>
    </row>
    <row r="3288" spans="1:19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1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8273</v>
      </c>
      <c r="O3288" t="s">
        <v>8274</v>
      </c>
      <c r="P3288" s="12">
        <f>ROUND(Table1[[#This Row],[pledged]]/Table1[[#This Row],[goal]],2)</f>
        <v>1.02</v>
      </c>
      <c r="Q3288" s="14">
        <f>IFERROR(Table1[[#This Row],[pledged]]/Table1[[#This Row],[backers_count]],0)</f>
        <v>125.12295081967213</v>
      </c>
      <c r="R3288" s="19">
        <f>(((J3288/60)/60)/24)+DATE(1970,1,1)</f>
        <v>42567.840069444443</v>
      </c>
      <c r="S3288" s="19">
        <f>(((I3288/60)/60)/24)+DATE(1970,1,1)</f>
        <v>42597.840069444443</v>
      </c>
    </row>
    <row r="3289" spans="1:19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1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8273</v>
      </c>
      <c r="O3289" t="s">
        <v>8274</v>
      </c>
      <c r="P3289" s="12">
        <f>ROUND(Table1[[#This Row],[pledged]]/Table1[[#This Row],[goal]],2)</f>
        <v>1</v>
      </c>
      <c r="Q3289" s="14">
        <f>IFERROR(Table1[[#This Row],[pledged]]/Table1[[#This Row],[backers_count]],0)</f>
        <v>73.529411764705884</v>
      </c>
      <c r="R3289" s="19">
        <f>(((J3289/60)/60)/24)+DATE(1970,1,1)</f>
        <v>42311.750324074077</v>
      </c>
      <c r="S3289" s="19">
        <f>(((I3289/60)/60)/24)+DATE(1970,1,1)</f>
        <v>42336.750324074077</v>
      </c>
    </row>
    <row r="3290" spans="1:19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1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8273</v>
      </c>
      <c r="O3290" t="s">
        <v>8274</v>
      </c>
      <c r="P3290" s="12">
        <f>ROUND(Table1[[#This Row],[pledged]]/Table1[[#This Row],[goal]],2)</f>
        <v>1</v>
      </c>
      <c r="Q3290" s="14">
        <f>IFERROR(Table1[[#This Row],[pledged]]/Table1[[#This Row],[backers_count]],0)</f>
        <v>48.437149758454105</v>
      </c>
      <c r="R3290" s="19">
        <f>(((J3290/60)/60)/24)+DATE(1970,1,1)</f>
        <v>42505.774479166663</v>
      </c>
      <c r="S3290" s="19">
        <f>(((I3290/60)/60)/24)+DATE(1970,1,1)</f>
        <v>42541.958333333328</v>
      </c>
    </row>
    <row r="3291" spans="1:19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1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8273</v>
      </c>
      <c r="O3291" t="s">
        <v>8274</v>
      </c>
      <c r="P3291" s="12">
        <f>ROUND(Table1[[#This Row],[pledged]]/Table1[[#This Row],[goal]],2)</f>
        <v>1.33</v>
      </c>
      <c r="Q3291" s="14">
        <f>IFERROR(Table1[[#This Row],[pledged]]/Table1[[#This Row],[backers_count]],0)</f>
        <v>26.608400000000003</v>
      </c>
      <c r="R3291" s="19">
        <f>(((J3291/60)/60)/24)+DATE(1970,1,1)</f>
        <v>42758.368078703701</v>
      </c>
      <c r="S3291" s="19">
        <f>(((I3291/60)/60)/24)+DATE(1970,1,1)</f>
        <v>42786.368078703701</v>
      </c>
    </row>
    <row r="3292" spans="1:19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1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8273</v>
      </c>
      <c r="O3292" t="s">
        <v>8274</v>
      </c>
      <c r="P3292" s="12">
        <f>ROUND(Table1[[#This Row],[pledged]]/Table1[[#This Row],[goal]],2)</f>
        <v>1.21</v>
      </c>
      <c r="Q3292" s="14">
        <f>IFERROR(Table1[[#This Row],[pledged]]/Table1[[#This Row],[backers_count]],0)</f>
        <v>33.666666666666664</v>
      </c>
      <c r="R3292" s="19">
        <f>(((J3292/60)/60)/24)+DATE(1970,1,1)</f>
        <v>42775.51494212963</v>
      </c>
      <c r="S3292" s="19">
        <f>(((I3292/60)/60)/24)+DATE(1970,1,1)</f>
        <v>42805.51494212963</v>
      </c>
    </row>
    <row r="3293" spans="1:19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1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8273</v>
      </c>
      <c r="O3293" t="s">
        <v>8274</v>
      </c>
      <c r="P3293" s="12">
        <f>ROUND(Table1[[#This Row],[pledged]]/Table1[[#This Row],[goal]],2)</f>
        <v>1.1399999999999999</v>
      </c>
      <c r="Q3293" s="14">
        <f>IFERROR(Table1[[#This Row],[pledged]]/Table1[[#This Row],[backers_count]],0)</f>
        <v>40.714285714285715</v>
      </c>
      <c r="R3293" s="19">
        <f>(((J3293/60)/60)/24)+DATE(1970,1,1)</f>
        <v>42232.702546296292</v>
      </c>
      <c r="S3293" s="19">
        <f>(((I3293/60)/60)/24)+DATE(1970,1,1)</f>
        <v>42264.165972222225</v>
      </c>
    </row>
    <row r="3294" spans="1:19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1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8273</v>
      </c>
      <c r="O3294" t="s">
        <v>8274</v>
      </c>
      <c r="P3294" s="12">
        <f>ROUND(Table1[[#This Row],[pledged]]/Table1[[#This Row],[goal]],2)</f>
        <v>2.86</v>
      </c>
      <c r="Q3294" s="14">
        <f>IFERROR(Table1[[#This Row],[pledged]]/Table1[[#This Row],[backers_count]],0)</f>
        <v>19.266666666666666</v>
      </c>
      <c r="R3294" s="19">
        <f>(((J3294/60)/60)/24)+DATE(1970,1,1)</f>
        <v>42282.770231481481</v>
      </c>
      <c r="S3294" s="19">
        <f>(((I3294/60)/60)/24)+DATE(1970,1,1)</f>
        <v>42342.811898148153</v>
      </c>
    </row>
    <row r="3295" spans="1:19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1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8273</v>
      </c>
      <c r="O3295" t="s">
        <v>8274</v>
      </c>
      <c r="P3295" s="12">
        <f>ROUND(Table1[[#This Row],[pledged]]/Table1[[#This Row],[goal]],2)</f>
        <v>1.7</v>
      </c>
      <c r="Q3295" s="14">
        <f>IFERROR(Table1[[#This Row],[pledged]]/Table1[[#This Row],[backers_count]],0)</f>
        <v>84.285714285714292</v>
      </c>
      <c r="R3295" s="19">
        <f>(((J3295/60)/60)/24)+DATE(1970,1,1)</f>
        <v>42768.425370370373</v>
      </c>
      <c r="S3295" s="19">
        <f>(((I3295/60)/60)/24)+DATE(1970,1,1)</f>
        <v>42798.425370370373</v>
      </c>
    </row>
    <row r="3296" spans="1:19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1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8273</v>
      </c>
      <c r="O3296" t="s">
        <v>8274</v>
      </c>
      <c r="P3296" s="12">
        <f>ROUND(Table1[[#This Row],[pledged]]/Table1[[#This Row],[goal]],2)</f>
        <v>1.18</v>
      </c>
      <c r="Q3296" s="14">
        <f>IFERROR(Table1[[#This Row],[pledged]]/Table1[[#This Row],[backers_count]],0)</f>
        <v>29.583333333333332</v>
      </c>
      <c r="R3296" s="19">
        <f>(((J3296/60)/60)/24)+DATE(1970,1,1)</f>
        <v>42141.541134259256</v>
      </c>
      <c r="S3296" s="19">
        <f>(((I3296/60)/60)/24)+DATE(1970,1,1)</f>
        <v>42171.541134259256</v>
      </c>
    </row>
    <row r="3297" spans="1:19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1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8273</v>
      </c>
      <c r="O3297" t="s">
        <v>8274</v>
      </c>
      <c r="P3297" s="12">
        <f>ROUND(Table1[[#This Row],[pledged]]/Table1[[#This Row],[goal]],2)</f>
        <v>1.03</v>
      </c>
      <c r="Q3297" s="14">
        <f>IFERROR(Table1[[#This Row],[pledged]]/Table1[[#This Row],[backers_count]],0)</f>
        <v>26.667037037037037</v>
      </c>
      <c r="R3297" s="19">
        <f>(((J3297/60)/60)/24)+DATE(1970,1,1)</f>
        <v>42609.442465277782</v>
      </c>
      <c r="S3297" s="19">
        <f>(((I3297/60)/60)/24)+DATE(1970,1,1)</f>
        <v>42639.442465277782</v>
      </c>
    </row>
    <row r="3298" spans="1:19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1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8273</v>
      </c>
      <c r="O3298" t="s">
        <v>8274</v>
      </c>
      <c r="P3298" s="12">
        <f>ROUND(Table1[[#This Row],[pledged]]/Table1[[#This Row],[goal]],2)</f>
        <v>1.44</v>
      </c>
      <c r="Q3298" s="14">
        <f>IFERROR(Table1[[#This Row],[pledged]]/Table1[[#This Row],[backers_count]],0)</f>
        <v>45.978723404255319</v>
      </c>
      <c r="R3298" s="19">
        <f>(((J3298/60)/60)/24)+DATE(1970,1,1)</f>
        <v>42309.756620370375</v>
      </c>
      <c r="S3298" s="19">
        <f>(((I3298/60)/60)/24)+DATE(1970,1,1)</f>
        <v>42330.916666666672</v>
      </c>
    </row>
    <row r="3299" spans="1:19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1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8273</v>
      </c>
      <c r="O3299" t="s">
        <v>8274</v>
      </c>
      <c r="P3299" s="12">
        <f>ROUND(Table1[[#This Row],[pledged]]/Table1[[#This Row],[goal]],2)</f>
        <v>1</v>
      </c>
      <c r="Q3299" s="14">
        <f>IFERROR(Table1[[#This Row],[pledged]]/Table1[[#This Row],[backers_count]],0)</f>
        <v>125.09090909090909</v>
      </c>
      <c r="R3299" s="19">
        <f>(((J3299/60)/60)/24)+DATE(1970,1,1)</f>
        <v>42193.771481481483</v>
      </c>
      <c r="S3299" s="19">
        <f>(((I3299/60)/60)/24)+DATE(1970,1,1)</f>
        <v>42212.957638888889</v>
      </c>
    </row>
    <row r="3300" spans="1:19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1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8273</v>
      </c>
      <c r="O3300" t="s">
        <v>8274</v>
      </c>
      <c r="P3300" s="12">
        <f>ROUND(Table1[[#This Row],[pledged]]/Table1[[#This Row],[goal]],2)</f>
        <v>1.02</v>
      </c>
      <c r="Q3300" s="14">
        <f>IFERROR(Table1[[#This Row],[pledged]]/Table1[[#This Row],[backers_count]],0)</f>
        <v>141.29166666666666</v>
      </c>
      <c r="R3300" s="19">
        <f>(((J3300/60)/60)/24)+DATE(1970,1,1)</f>
        <v>42239.957962962959</v>
      </c>
      <c r="S3300" s="19">
        <f>(((I3300/60)/60)/24)+DATE(1970,1,1)</f>
        <v>42260</v>
      </c>
    </row>
    <row r="3301" spans="1:19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1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8273</v>
      </c>
      <c r="O3301" t="s">
        <v>8274</v>
      </c>
      <c r="P3301" s="12">
        <f>ROUND(Table1[[#This Row],[pledged]]/Table1[[#This Row],[goal]],2)</f>
        <v>1.1599999999999999</v>
      </c>
      <c r="Q3301" s="14">
        <f>IFERROR(Table1[[#This Row],[pledged]]/Table1[[#This Row],[backers_count]],0)</f>
        <v>55.333333333333336</v>
      </c>
      <c r="R3301" s="19">
        <f>(((J3301/60)/60)/24)+DATE(1970,1,1)</f>
        <v>42261.917395833334</v>
      </c>
      <c r="S3301" s="19">
        <f>(((I3301/60)/60)/24)+DATE(1970,1,1)</f>
        <v>42291.917395833334</v>
      </c>
    </row>
    <row r="3302" spans="1:19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1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8273</v>
      </c>
      <c r="O3302" t="s">
        <v>8274</v>
      </c>
      <c r="P3302" s="12">
        <f>ROUND(Table1[[#This Row],[pledged]]/Table1[[#This Row],[goal]],2)</f>
        <v>1.36</v>
      </c>
      <c r="Q3302" s="14">
        <f>IFERROR(Table1[[#This Row],[pledged]]/Table1[[#This Row],[backers_count]],0)</f>
        <v>46.420454545454547</v>
      </c>
      <c r="R3302" s="19">
        <f>(((J3302/60)/60)/24)+DATE(1970,1,1)</f>
        <v>42102.743773148148</v>
      </c>
      <c r="S3302" s="19">
        <f>(((I3302/60)/60)/24)+DATE(1970,1,1)</f>
        <v>42123.743773148148</v>
      </c>
    </row>
    <row r="3303" spans="1:19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1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8273</v>
      </c>
      <c r="O3303" t="s">
        <v>8274</v>
      </c>
      <c r="P3303" s="12">
        <f>ROUND(Table1[[#This Row],[pledged]]/Table1[[#This Row],[goal]],2)</f>
        <v>1.33</v>
      </c>
      <c r="Q3303" s="14">
        <f>IFERROR(Table1[[#This Row],[pledged]]/Table1[[#This Row],[backers_count]],0)</f>
        <v>57.2</v>
      </c>
      <c r="R3303" s="19">
        <f>(((J3303/60)/60)/24)+DATE(1970,1,1)</f>
        <v>42538.73583333334</v>
      </c>
      <c r="S3303" s="19">
        <f>(((I3303/60)/60)/24)+DATE(1970,1,1)</f>
        <v>42583.290972222225</v>
      </c>
    </row>
    <row r="3304" spans="1:19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1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8273</v>
      </c>
      <c r="O3304" t="s">
        <v>8274</v>
      </c>
      <c r="P3304" s="12">
        <f>ROUND(Table1[[#This Row],[pledged]]/Table1[[#This Row],[goal]],2)</f>
        <v>1.03</v>
      </c>
      <c r="Q3304" s="14">
        <f>IFERROR(Table1[[#This Row],[pledged]]/Table1[[#This Row],[backers_count]],0)</f>
        <v>173.7</v>
      </c>
      <c r="R3304" s="19">
        <f>(((J3304/60)/60)/24)+DATE(1970,1,1)</f>
        <v>42681.35157407407</v>
      </c>
      <c r="S3304" s="19">
        <f>(((I3304/60)/60)/24)+DATE(1970,1,1)</f>
        <v>42711.35157407407</v>
      </c>
    </row>
    <row r="3305" spans="1:19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1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8273</v>
      </c>
      <c r="O3305" t="s">
        <v>8274</v>
      </c>
      <c r="P3305" s="12">
        <f>ROUND(Table1[[#This Row],[pledged]]/Table1[[#This Row],[goal]],2)</f>
        <v>1.1599999999999999</v>
      </c>
      <c r="Q3305" s="14">
        <f>IFERROR(Table1[[#This Row],[pledged]]/Table1[[#This Row],[backers_count]],0)</f>
        <v>59.6</v>
      </c>
      <c r="R3305" s="19">
        <f>(((J3305/60)/60)/24)+DATE(1970,1,1)</f>
        <v>42056.65143518518</v>
      </c>
      <c r="S3305" s="19">
        <f>(((I3305/60)/60)/24)+DATE(1970,1,1)</f>
        <v>42091.609768518523</v>
      </c>
    </row>
    <row r="3306" spans="1:19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1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8273</v>
      </c>
      <c r="O3306" t="s">
        <v>8274</v>
      </c>
      <c r="P3306" s="12">
        <f>ROUND(Table1[[#This Row],[pledged]]/Table1[[#This Row],[goal]],2)</f>
        <v>1.05</v>
      </c>
      <c r="Q3306" s="14">
        <f>IFERROR(Table1[[#This Row],[pledged]]/Table1[[#This Row],[backers_count]],0)</f>
        <v>89.585714285714289</v>
      </c>
      <c r="R3306" s="19">
        <f>(((J3306/60)/60)/24)+DATE(1970,1,1)</f>
        <v>42696.624444444446</v>
      </c>
      <c r="S3306" s="19">
        <f>(((I3306/60)/60)/24)+DATE(1970,1,1)</f>
        <v>42726.624444444446</v>
      </c>
    </row>
    <row r="3307" spans="1:19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1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8273</v>
      </c>
      <c r="O3307" t="s">
        <v>8274</v>
      </c>
      <c r="P3307" s="12">
        <f>ROUND(Table1[[#This Row],[pledged]]/Table1[[#This Row],[goal]],2)</f>
        <v>1.02</v>
      </c>
      <c r="Q3307" s="14">
        <f>IFERROR(Table1[[#This Row],[pledged]]/Table1[[#This Row],[backers_count]],0)</f>
        <v>204.05</v>
      </c>
      <c r="R3307" s="19">
        <f>(((J3307/60)/60)/24)+DATE(1970,1,1)</f>
        <v>42186.855879629627</v>
      </c>
      <c r="S3307" s="19">
        <f>(((I3307/60)/60)/24)+DATE(1970,1,1)</f>
        <v>42216.855879629627</v>
      </c>
    </row>
    <row r="3308" spans="1:19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1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8273</v>
      </c>
      <c r="O3308" t="s">
        <v>8274</v>
      </c>
      <c r="P3308" s="12">
        <f>ROUND(Table1[[#This Row],[pledged]]/Table1[[#This Row],[goal]],2)</f>
        <v>1.75</v>
      </c>
      <c r="Q3308" s="14">
        <f>IFERROR(Table1[[#This Row],[pledged]]/Table1[[#This Row],[backers_count]],0)</f>
        <v>48.703703703703702</v>
      </c>
      <c r="R3308" s="19">
        <f>(((J3308/60)/60)/24)+DATE(1970,1,1)</f>
        <v>42493.219236111108</v>
      </c>
      <c r="S3308" s="19">
        <f>(((I3308/60)/60)/24)+DATE(1970,1,1)</f>
        <v>42531.125</v>
      </c>
    </row>
    <row r="3309" spans="1:19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1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8273</v>
      </c>
      <c r="O3309" t="s">
        <v>8274</v>
      </c>
      <c r="P3309" s="12">
        <f>ROUND(Table1[[#This Row],[pledged]]/Table1[[#This Row],[goal]],2)</f>
        <v>1.07</v>
      </c>
      <c r="Q3309" s="14">
        <f>IFERROR(Table1[[#This Row],[pledged]]/Table1[[#This Row],[backers_count]],0)</f>
        <v>53.339999999999996</v>
      </c>
      <c r="R3309" s="19">
        <f>(((J3309/60)/60)/24)+DATE(1970,1,1)</f>
        <v>42475.057164351849</v>
      </c>
      <c r="S3309" s="19">
        <f>(((I3309/60)/60)/24)+DATE(1970,1,1)</f>
        <v>42505.057164351849</v>
      </c>
    </row>
    <row r="3310" spans="1:19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1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8273</v>
      </c>
      <c r="O3310" t="s">
        <v>8274</v>
      </c>
      <c r="P3310" s="12">
        <f>ROUND(Table1[[#This Row],[pledged]]/Table1[[#This Row],[goal]],2)</f>
        <v>1.22</v>
      </c>
      <c r="Q3310" s="14">
        <f>IFERROR(Table1[[#This Row],[pledged]]/Table1[[#This Row],[backers_count]],0)</f>
        <v>75.087719298245617</v>
      </c>
      <c r="R3310" s="19">
        <f>(((J3310/60)/60)/24)+DATE(1970,1,1)</f>
        <v>42452.876909722225</v>
      </c>
      <c r="S3310" s="19">
        <f>(((I3310/60)/60)/24)+DATE(1970,1,1)</f>
        <v>42473.876909722225</v>
      </c>
    </row>
    <row r="3311" spans="1:19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1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8273</v>
      </c>
      <c r="O3311" t="s">
        <v>8274</v>
      </c>
      <c r="P3311" s="12">
        <f>ROUND(Table1[[#This Row],[pledged]]/Table1[[#This Row],[goal]],2)</f>
        <v>1.59</v>
      </c>
      <c r="Q3311" s="14">
        <f>IFERROR(Table1[[#This Row],[pledged]]/Table1[[#This Row],[backers_count]],0)</f>
        <v>18</v>
      </c>
      <c r="R3311" s="19">
        <f>(((J3311/60)/60)/24)+DATE(1970,1,1)</f>
        <v>42628.650208333333</v>
      </c>
      <c r="S3311" s="19">
        <f>(((I3311/60)/60)/24)+DATE(1970,1,1)</f>
        <v>42659.650208333333</v>
      </c>
    </row>
    <row r="3312" spans="1:19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1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8273</v>
      </c>
      <c r="O3312" t="s">
        <v>8274</v>
      </c>
      <c r="P3312" s="12">
        <f>ROUND(Table1[[#This Row],[pledged]]/Table1[[#This Row],[goal]],2)</f>
        <v>1</v>
      </c>
      <c r="Q3312" s="14">
        <f>IFERROR(Table1[[#This Row],[pledged]]/Table1[[#This Row],[backers_count]],0)</f>
        <v>209.83870967741936</v>
      </c>
      <c r="R3312" s="19">
        <f>(((J3312/60)/60)/24)+DATE(1970,1,1)</f>
        <v>42253.928530092591</v>
      </c>
      <c r="S3312" s="19">
        <f>(((I3312/60)/60)/24)+DATE(1970,1,1)</f>
        <v>42283.928530092591</v>
      </c>
    </row>
    <row r="3313" spans="1:19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1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8273</v>
      </c>
      <c r="O3313" t="s">
        <v>8274</v>
      </c>
      <c r="P3313" s="12">
        <f>ROUND(Table1[[#This Row],[pledged]]/Table1[[#This Row],[goal]],2)</f>
        <v>1.1000000000000001</v>
      </c>
      <c r="Q3313" s="14">
        <f>IFERROR(Table1[[#This Row],[pledged]]/Table1[[#This Row],[backers_count]],0)</f>
        <v>61.022222222222226</v>
      </c>
      <c r="R3313" s="19">
        <f>(((J3313/60)/60)/24)+DATE(1970,1,1)</f>
        <v>42264.29178240741</v>
      </c>
      <c r="S3313" s="19">
        <f>(((I3313/60)/60)/24)+DATE(1970,1,1)</f>
        <v>42294.29178240741</v>
      </c>
    </row>
    <row r="3314" spans="1:19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8273</v>
      </c>
      <c r="O3314" t="s">
        <v>8274</v>
      </c>
      <c r="P3314" s="12">
        <f>ROUND(Table1[[#This Row],[pledged]]/Table1[[#This Row],[goal]],2)</f>
        <v>1</v>
      </c>
      <c r="Q3314" s="14">
        <f>IFERROR(Table1[[#This Row],[pledged]]/Table1[[#This Row],[backers_count]],0)</f>
        <v>61</v>
      </c>
      <c r="R3314" s="19">
        <f>(((J3314/60)/60)/24)+DATE(1970,1,1)</f>
        <v>42664.809560185182</v>
      </c>
      <c r="S3314" s="19">
        <f>(((I3314/60)/60)/24)+DATE(1970,1,1)</f>
        <v>42685.916666666672</v>
      </c>
    </row>
    <row r="3315" spans="1:19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1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8273</v>
      </c>
      <c r="O3315" t="s">
        <v>8274</v>
      </c>
      <c r="P3315" s="12">
        <f>ROUND(Table1[[#This Row],[pledged]]/Table1[[#This Row],[goal]],2)</f>
        <v>1.1599999999999999</v>
      </c>
      <c r="Q3315" s="14">
        <f>IFERROR(Table1[[#This Row],[pledged]]/Table1[[#This Row],[backers_count]],0)</f>
        <v>80.034482758620683</v>
      </c>
      <c r="R3315" s="19">
        <f>(((J3315/60)/60)/24)+DATE(1970,1,1)</f>
        <v>42382.244409722218</v>
      </c>
      <c r="S3315" s="19">
        <f>(((I3315/60)/60)/24)+DATE(1970,1,1)</f>
        <v>42396.041666666672</v>
      </c>
    </row>
    <row r="3316" spans="1:19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1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8273</v>
      </c>
      <c r="O3316" t="s">
        <v>8274</v>
      </c>
      <c r="P3316" s="12">
        <f>ROUND(Table1[[#This Row],[pledged]]/Table1[[#This Row],[goal]],2)</f>
        <v>2.11</v>
      </c>
      <c r="Q3316" s="14">
        <f>IFERROR(Table1[[#This Row],[pledged]]/Table1[[#This Row],[backers_count]],0)</f>
        <v>29.068965517241381</v>
      </c>
      <c r="R3316" s="19">
        <f>(((J3316/60)/60)/24)+DATE(1970,1,1)</f>
        <v>42105.267488425925</v>
      </c>
      <c r="S3316" s="19">
        <f>(((I3316/60)/60)/24)+DATE(1970,1,1)</f>
        <v>42132.836805555555</v>
      </c>
    </row>
    <row r="3317" spans="1:19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1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8273</v>
      </c>
      <c r="O3317" t="s">
        <v>8274</v>
      </c>
      <c r="P3317" s="12">
        <f>ROUND(Table1[[#This Row],[pledged]]/Table1[[#This Row],[goal]],2)</f>
        <v>1.1000000000000001</v>
      </c>
      <c r="Q3317" s="14">
        <f>IFERROR(Table1[[#This Row],[pledged]]/Table1[[#This Row],[backers_count]],0)</f>
        <v>49.438202247191015</v>
      </c>
      <c r="R3317" s="19">
        <f>(((J3317/60)/60)/24)+DATE(1970,1,1)</f>
        <v>42466.303715277783</v>
      </c>
      <c r="S3317" s="19">
        <f>(((I3317/60)/60)/24)+DATE(1970,1,1)</f>
        <v>42496.303715277783</v>
      </c>
    </row>
    <row r="3318" spans="1:19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1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8273</v>
      </c>
      <c r="O3318" t="s">
        <v>8274</v>
      </c>
      <c r="P3318" s="12">
        <f>ROUND(Table1[[#This Row],[pledged]]/Table1[[#This Row],[goal]],2)</f>
        <v>1</v>
      </c>
      <c r="Q3318" s="14">
        <f>IFERROR(Table1[[#This Row],[pledged]]/Table1[[#This Row],[backers_count]],0)</f>
        <v>93.977440000000001</v>
      </c>
      <c r="R3318" s="19">
        <f>(((J3318/60)/60)/24)+DATE(1970,1,1)</f>
        <v>41826.871238425927</v>
      </c>
      <c r="S3318" s="19">
        <f>(((I3318/60)/60)/24)+DATE(1970,1,1)</f>
        <v>41859.57916666667</v>
      </c>
    </row>
    <row r="3319" spans="1:19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1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8273</v>
      </c>
      <c r="O3319" t="s">
        <v>8274</v>
      </c>
      <c r="P3319" s="12">
        <f>ROUND(Table1[[#This Row],[pledged]]/Table1[[#This Row],[goal]],2)</f>
        <v>1.06</v>
      </c>
      <c r="Q3319" s="14">
        <f>IFERROR(Table1[[#This Row],[pledged]]/Table1[[#This Row],[backers_count]],0)</f>
        <v>61.944444444444443</v>
      </c>
      <c r="R3319" s="19">
        <f>(((J3319/60)/60)/24)+DATE(1970,1,1)</f>
        <v>42499.039629629624</v>
      </c>
      <c r="S3319" s="19">
        <f>(((I3319/60)/60)/24)+DATE(1970,1,1)</f>
        <v>42529.039629629624</v>
      </c>
    </row>
    <row r="3320" spans="1:19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1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8273</v>
      </c>
      <c r="O3320" t="s">
        <v>8274</v>
      </c>
      <c r="P3320" s="12">
        <f>ROUND(Table1[[#This Row],[pledged]]/Table1[[#This Row],[goal]],2)</f>
        <v>1.26</v>
      </c>
      <c r="Q3320" s="14">
        <f>IFERROR(Table1[[#This Row],[pledged]]/Table1[[#This Row],[backers_count]],0)</f>
        <v>78.5</v>
      </c>
      <c r="R3320" s="19">
        <f>(((J3320/60)/60)/24)+DATE(1970,1,1)</f>
        <v>42431.302002314813</v>
      </c>
      <c r="S3320" s="19">
        <f>(((I3320/60)/60)/24)+DATE(1970,1,1)</f>
        <v>42471.104166666672</v>
      </c>
    </row>
    <row r="3321" spans="1:19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1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8273</v>
      </c>
      <c r="O3321" t="s">
        <v>8274</v>
      </c>
      <c r="P3321" s="12">
        <f>ROUND(Table1[[#This Row],[pledged]]/Table1[[#This Row],[goal]],2)</f>
        <v>1.08</v>
      </c>
      <c r="Q3321" s="14">
        <f>IFERROR(Table1[[#This Row],[pledged]]/Table1[[#This Row],[backers_count]],0)</f>
        <v>33.75</v>
      </c>
      <c r="R3321" s="19">
        <f>(((J3321/60)/60)/24)+DATE(1970,1,1)</f>
        <v>41990.585486111115</v>
      </c>
      <c r="S3321" s="19">
        <f>(((I3321/60)/60)/24)+DATE(1970,1,1)</f>
        <v>42035.585486111115</v>
      </c>
    </row>
    <row r="3322" spans="1:19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1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8273</v>
      </c>
      <c r="O3322" t="s">
        <v>8274</v>
      </c>
      <c r="P3322" s="12">
        <f>ROUND(Table1[[#This Row],[pledged]]/Table1[[#This Row],[goal]],2)</f>
        <v>1.01</v>
      </c>
      <c r="Q3322" s="14">
        <f>IFERROR(Table1[[#This Row],[pledged]]/Table1[[#This Row],[backers_count]],0)</f>
        <v>66.44736842105263</v>
      </c>
      <c r="R3322" s="19">
        <f>(((J3322/60)/60)/24)+DATE(1970,1,1)</f>
        <v>42513.045798611114</v>
      </c>
      <c r="S3322" s="19">
        <f>(((I3322/60)/60)/24)+DATE(1970,1,1)</f>
        <v>42543.045798611114</v>
      </c>
    </row>
    <row r="3323" spans="1:19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1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8273</v>
      </c>
      <c r="O3323" t="s">
        <v>8274</v>
      </c>
      <c r="P3323" s="12">
        <f>ROUND(Table1[[#This Row],[pledged]]/Table1[[#This Row],[goal]],2)</f>
        <v>1.07</v>
      </c>
      <c r="Q3323" s="14">
        <f>IFERROR(Table1[[#This Row],[pledged]]/Table1[[#This Row],[backers_count]],0)</f>
        <v>35.799999999999997</v>
      </c>
      <c r="R3323" s="19">
        <f>(((J3323/60)/60)/24)+DATE(1970,1,1)</f>
        <v>41914.100289351853</v>
      </c>
      <c r="S3323" s="19">
        <f>(((I3323/60)/60)/24)+DATE(1970,1,1)</f>
        <v>41928.165972222225</v>
      </c>
    </row>
    <row r="3324" spans="1:19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1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8273</v>
      </c>
      <c r="O3324" t="s">
        <v>8274</v>
      </c>
      <c r="P3324" s="12">
        <f>ROUND(Table1[[#This Row],[pledged]]/Table1[[#This Row],[goal]],2)</f>
        <v>1.02</v>
      </c>
      <c r="Q3324" s="14">
        <f>IFERROR(Table1[[#This Row],[pledged]]/Table1[[#This Row],[backers_count]],0)</f>
        <v>145.65217391304347</v>
      </c>
      <c r="R3324" s="19">
        <f>(((J3324/60)/60)/24)+DATE(1970,1,1)</f>
        <v>42521.010370370372</v>
      </c>
      <c r="S3324" s="19">
        <f>(((I3324/60)/60)/24)+DATE(1970,1,1)</f>
        <v>42543.163194444445</v>
      </c>
    </row>
    <row r="3325" spans="1:19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1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8273</v>
      </c>
      <c r="O3325" t="s">
        <v>8274</v>
      </c>
      <c r="P3325" s="12">
        <f>ROUND(Table1[[#This Row],[pledged]]/Table1[[#This Row],[goal]],2)</f>
        <v>1.26</v>
      </c>
      <c r="Q3325" s="14">
        <f>IFERROR(Table1[[#This Row],[pledged]]/Table1[[#This Row],[backers_count]],0)</f>
        <v>25.693877551020407</v>
      </c>
      <c r="R3325" s="19">
        <f>(((J3325/60)/60)/24)+DATE(1970,1,1)</f>
        <v>42608.36583333333</v>
      </c>
      <c r="S3325" s="19">
        <f>(((I3325/60)/60)/24)+DATE(1970,1,1)</f>
        <v>42638.36583333333</v>
      </c>
    </row>
    <row r="3326" spans="1:19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1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8273</v>
      </c>
      <c r="O3326" t="s">
        <v>8274</v>
      </c>
      <c r="P3326" s="12">
        <f>ROUND(Table1[[#This Row],[pledged]]/Table1[[#This Row],[goal]],2)</f>
        <v>1.02</v>
      </c>
      <c r="Q3326" s="14">
        <f>IFERROR(Table1[[#This Row],[pledged]]/Table1[[#This Row],[backers_count]],0)</f>
        <v>152.5</v>
      </c>
      <c r="R3326" s="19">
        <f>(((J3326/60)/60)/24)+DATE(1970,1,1)</f>
        <v>42512.58321759259</v>
      </c>
      <c r="S3326" s="19">
        <f>(((I3326/60)/60)/24)+DATE(1970,1,1)</f>
        <v>42526.58321759259</v>
      </c>
    </row>
    <row r="3327" spans="1:19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1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8273</v>
      </c>
      <c r="O3327" t="s">
        <v>8274</v>
      </c>
      <c r="P3327" s="12">
        <f>ROUND(Table1[[#This Row],[pledged]]/Table1[[#This Row],[goal]],2)</f>
        <v>1.1299999999999999</v>
      </c>
      <c r="Q3327" s="14">
        <f>IFERROR(Table1[[#This Row],[pledged]]/Table1[[#This Row],[backers_count]],0)</f>
        <v>30</v>
      </c>
      <c r="R3327" s="19">
        <f>(((J3327/60)/60)/24)+DATE(1970,1,1)</f>
        <v>42064.785613425927</v>
      </c>
      <c r="S3327" s="19">
        <f>(((I3327/60)/60)/24)+DATE(1970,1,1)</f>
        <v>42099.743946759263</v>
      </c>
    </row>
    <row r="3328" spans="1:19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1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8273</v>
      </c>
      <c r="O3328" t="s">
        <v>8274</v>
      </c>
      <c r="P3328" s="12">
        <f>ROUND(Table1[[#This Row],[pledged]]/Table1[[#This Row],[goal]],2)</f>
        <v>1.01</v>
      </c>
      <c r="Q3328" s="14">
        <f>IFERROR(Table1[[#This Row],[pledged]]/Table1[[#This Row],[backers_count]],0)</f>
        <v>142.28070175438597</v>
      </c>
      <c r="R3328" s="19">
        <f>(((J3328/60)/60)/24)+DATE(1970,1,1)</f>
        <v>42041.714178240742</v>
      </c>
      <c r="S3328" s="19">
        <f>(((I3328/60)/60)/24)+DATE(1970,1,1)</f>
        <v>42071.67251157407</v>
      </c>
    </row>
    <row r="3329" spans="1:19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1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8273</v>
      </c>
      <c r="O3329" t="s">
        <v>8274</v>
      </c>
      <c r="P3329" s="12">
        <f>ROUND(Table1[[#This Row],[pledged]]/Table1[[#This Row],[goal]],2)</f>
        <v>1.01</v>
      </c>
      <c r="Q3329" s="14">
        <f>IFERROR(Table1[[#This Row],[pledged]]/Table1[[#This Row],[backers_count]],0)</f>
        <v>24.545454545454547</v>
      </c>
      <c r="R3329" s="19">
        <f>(((J3329/60)/60)/24)+DATE(1970,1,1)</f>
        <v>42468.374606481477</v>
      </c>
      <c r="S3329" s="19">
        <f>(((I3329/60)/60)/24)+DATE(1970,1,1)</f>
        <v>42498.374606481477</v>
      </c>
    </row>
    <row r="3330" spans="1:19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1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8273</v>
      </c>
      <c r="O3330" t="s">
        <v>8274</v>
      </c>
      <c r="P3330" s="12">
        <f>ROUND(Table1[[#This Row],[pledged]]/Table1[[#This Row],[goal]],2)</f>
        <v>1.46</v>
      </c>
      <c r="Q3330" s="14">
        <f>IFERROR(Table1[[#This Row],[pledged]]/Table1[[#This Row],[backers_count]],0)</f>
        <v>292.77777777777777</v>
      </c>
      <c r="R3330" s="19">
        <f>(((J3330/60)/60)/24)+DATE(1970,1,1)</f>
        <v>41822.57503472222</v>
      </c>
      <c r="S3330" s="19">
        <f>(((I3330/60)/60)/24)+DATE(1970,1,1)</f>
        <v>41825.041666666664</v>
      </c>
    </row>
    <row r="3331" spans="1:19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1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8273</v>
      </c>
      <c r="O3331" t="s">
        <v>8274</v>
      </c>
      <c r="P3331" s="12">
        <f>ROUND(Table1[[#This Row],[pledged]]/Table1[[#This Row],[goal]],2)</f>
        <v>1.17</v>
      </c>
      <c r="Q3331" s="14">
        <f>IFERROR(Table1[[#This Row],[pledged]]/Table1[[#This Row],[backers_count]],0)</f>
        <v>44.92307692307692</v>
      </c>
      <c r="R3331" s="19">
        <f>(((J3331/60)/60)/24)+DATE(1970,1,1)</f>
        <v>41837.323009259257</v>
      </c>
      <c r="S3331" s="19">
        <f>(((I3331/60)/60)/24)+DATE(1970,1,1)</f>
        <v>41847.958333333336</v>
      </c>
    </row>
    <row r="3332" spans="1:19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1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8273</v>
      </c>
      <c r="O3332" t="s">
        <v>8274</v>
      </c>
      <c r="P3332" s="12">
        <f>ROUND(Table1[[#This Row],[pledged]]/Table1[[#This Row],[goal]],2)</f>
        <v>1.06</v>
      </c>
      <c r="Q3332" s="14">
        <f>IFERROR(Table1[[#This Row],[pledged]]/Table1[[#This Row],[backers_count]],0)</f>
        <v>23.10144927536232</v>
      </c>
      <c r="R3332" s="19">
        <f>(((J3332/60)/60)/24)+DATE(1970,1,1)</f>
        <v>42065.887361111112</v>
      </c>
      <c r="S3332" s="19">
        <f>(((I3332/60)/60)/24)+DATE(1970,1,1)</f>
        <v>42095.845694444448</v>
      </c>
    </row>
    <row r="3333" spans="1:19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1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8273</v>
      </c>
      <c r="O3333" t="s">
        <v>8274</v>
      </c>
      <c r="P3333" s="12">
        <f>ROUND(Table1[[#This Row],[pledged]]/Table1[[#This Row],[goal]],2)</f>
        <v>1.05</v>
      </c>
      <c r="Q3333" s="14">
        <f>IFERROR(Table1[[#This Row],[pledged]]/Table1[[#This Row],[backers_count]],0)</f>
        <v>80.400000000000006</v>
      </c>
      <c r="R3333" s="19">
        <f>(((J3333/60)/60)/24)+DATE(1970,1,1)</f>
        <v>42248.697754629626</v>
      </c>
      <c r="S3333" s="19">
        <f>(((I3333/60)/60)/24)+DATE(1970,1,1)</f>
        <v>42283.697754629626</v>
      </c>
    </row>
    <row r="3334" spans="1:19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1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8273</v>
      </c>
      <c r="O3334" t="s">
        <v>8274</v>
      </c>
      <c r="P3334" s="12">
        <f>ROUND(Table1[[#This Row],[pledged]]/Table1[[#This Row],[goal]],2)</f>
        <v>1</v>
      </c>
      <c r="Q3334" s="14">
        <f>IFERROR(Table1[[#This Row],[pledged]]/Table1[[#This Row],[backers_count]],0)</f>
        <v>72.289156626506028</v>
      </c>
      <c r="R3334" s="19">
        <f>(((J3334/60)/60)/24)+DATE(1970,1,1)</f>
        <v>41809.860300925924</v>
      </c>
      <c r="S3334" s="19">
        <f>(((I3334/60)/60)/24)+DATE(1970,1,1)</f>
        <v>41839.860300925924</v>
      </c>
    </row>
    <row r="3335" spans="1:19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1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8273</v>
      </c>
      <c r="O3335" t="s">
        <v>8274</v>
      </c>
      <c r="P3335" s="12">
        <f>ROUND(Table1[[#This Row],[pledged]]/Table1[[#This Row],[goal]],2)</f>
        <v>1.05</v>
      </c>
      <c r="Q3335" s="14">
        <f>IFERROR(Table1[[#This Row],[pledged]]/Table1[[#This Row],[backers_count]],0)</f>
        <v>32.972972972972975</v>
      </c>
      <c r="R3335" s="19">
        <f>(((J3335/60)/60)/24)+DATE(1970,1,1)</f>
        <v>42148.676851851851</v>
      </c>
      <c r="S3335" s="19">
        <f>(((I3335/60)/60)/24)+DATE(1970,1,1)</f>
        <v>42170.676851851851</v>
      </c>
    </row>
    <row r="3336" spans="1:19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1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8273</v>
      </c>
      <c r="O3336" t="s">
        <v>8274</v>
      </c>
      <c r="P3336" s="12">
        <f>ROUND(Table1[[#This Row],[pledged]]/Table1[[#This Row],[goal]],2)</f>
        <v>1.39</v>
      </c>
      <c r="Q3336" s="14">
        <f>IFERROR(Table1[[#This Row],[pledged]]/Table1[[#This Row],[backers_count]],0)</f>
        <v>116.65217391304348</v>
      </c>
      <c r="R3336" s="19">
        <f>(((J3336/60)/60)/24)+DATE(1970,1,1)</f>
        <v>42185.521087962959</v>
      </c>
      <c r="S3336" s="19">
        <f>(((I3336/60)/60)/24)+DATE(1970,1,1)</f>
        <v>42215.521087962959</v>
      </c>
    </row>
    <row r="3337" spans="1:19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1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8273</v>
      </c>
      <c r="O3337" t="s">
        <v>8274</v>
      </c>
      <c r="P3337" s="12">
        <f>ROUND(Table1[[#This Row],[pledged]]/Table1[[#This Row],[goal]],2)</f>
        <v>1</v>
      </c>
      <c r="Q3337" s="14">
        <f>IFERROR(Table1[[#This Row],[pledged]]/Table1[[#This Row],[backers_count]],0)</f>
        <v>79.61904761904762</v>
      </c>
      <c r="R3337" s="19">
        <f>(((J3337/60)/60)/24)+DATE(1970,1,1)</f>
        <v>41827.674143518518</v>
      </c>
      <c r="S3337" s="19">
        <f>(((I3337/60)/60)/24)+DATE(1970,1,1)</f>
        <v>41854.958333333336</v>
      </c>
    </row>
    <row r="3338" spans="1:19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1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8273</v>
      </c>
      <c r="O3338" t="s">
        <v>8274</v>
      </c>
      <c r="P3338" s="12">
        <f>ROUND(Table1[[#This Row],[pledged]]/Table1[[#This Row],[goal]],2)</f>
        <v>1</v>
      </c>
      <c r="Q3338" s="14">
        <f>IFERROR(Table1[[#This Row],[pledged]]/Table1[[#This Row],[backers_count]],0)</f>
        <v>27.777777777777779</v>
      </c>
      <c r="R3338" s="19">
        <f>(((J3338/60)/60)/24)+DATE(1970,1,1)</f>
        <v>42437.398680555561</v>
      </c>
      <c r="S3338" s="19">
        <f>(((I3338/60)/60)/24)+DATE(1970,1,1)</f>
        <v>42465.35701388889</v>
      </c>
    </row>
    <row r="3339" spans="1:19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1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8273</v>
      </c>
      <c r="O3339" t="s">
        <v>8274</v>
      </c>
      <c r="P3339" s="12">
        <f>ROUND(Table1[[#This Row],[pledged]]/Table1[[#This Row],[goal]],2)</f>
        <v>1.1000000000000001</v>
      </c>
      <c r="Q3339" s="14">
        <f>IFERROR(Table1[[#This Row],[pledged]]/Table1[[#This Row],[backers_count]],0)</f>
        <v>81.029411764705884</v>
      </c>
      <c r="R3339" s="19">
        <f>(((J3339/60)/60)/24)+DATE(1970,1,1)</f>
        <v>41901.282025462962</v>
      </c>
      <c r="S3339" s="19">
        <f>(((I3339/60)/60)/24)+DATE(1970,1,1)</f>
        <v>41922.875</v>
      </c>
    </row>
    <row r="3340" spans="1:19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1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8273</v>
      </c>
      <c r="O3340" t="s">
        <v>8274</v>
      </c>
      <c r="P3340" s="12">
        <f>ROUND(Table1[[#This Row],[pledged]]/Table1[[#This Row],[goal]],2)</f>
        <v>1.02</v>
      </c>
      <c r="Q3340" s="14">
        <f>IFERROR(Table1[[#This Row],[pledged]]/Table1[[#This Row],[backers_count]],0)</f>
        <v>136.84821428571428</v>
      </c>
      <c r="R3340" s="19">
        <f>(((J3340/60)/60)/24)+DATE(1970,1,1)</f>
        <v>42769.574999999997</v>
      </c>
      <c r="S3340" s="19">
        <f>(((I3340/60)/60)/24)+DATE(1970,1,1)</f>
        <v>42790.574999999997</v>
      </c>
    </row>
    <row r="3341" spans="1:19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1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8273</v>
      </c>
      <c r="O3341" t="s">
        <v>8274</v>
      </c>
      <c r="P3341" s="12">
        <f>ROUND(Table1[[#This Row],[pledged]]/Table1[[#This Row],[goal]],2)</f>
        <v>1.04</v>
      </c>
      <c r="Q3341" s="14">
        <f>IFERROR(Table1[[#This Row],[pledged]]/Table1[[#This Row],[backers_count]],0)</f>
        <v>177.61702127659575</v>
      </c>
      <c r="R3341" s="19">
        <f>(((J3341/60)/60)/24)+DATE(1970,1,1)</f>
        <v>42549.665717592594</v>
      </c>
      <c r="S3341" s="19">
        <f>(((I3341/60)/60)/24)+DATE(1970,1,1)</f>
        <v>42579.665717592594</v>
      </c>
    </row>
    <row r="3342" spans="1:19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1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8273</v>
      </c>
      <c r="O3342" t="s">
        <v>8274</v>
      </c>
      <c r="P3342" s="12">
        <f>ROUND(Table1[[#This Row],[pledged]]/Table1[[#This Row],[goal]],2)</f>
        <v>1.38</v>
      </c>
      <c r="Q3342" s="14">
        <f>IFERROR(Table1[[#This Row],[pledged]]/Table1[[#This Row],[backers_count]],0)</f>
        <v>109.07894736842105</v>
      </c>
      <c r="R3342" s="19">
        <f>(((J3342/60)/60)/24)+DATE(1970,1,1)</f>
        <v>42685.974004629628</v>
      </c>
      <c r="S3342" s="19">
        <f>(((I3342/60)/60)/24)+DATE(1970,1,1)</f>
        <v>42710.974004629628</v>
      </c>
    </row>
    <row r="3343" spans="1:19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1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8273</v>
      </c>
      <c r="O3343" t="s">
        <v>8274</v>
      </c>
      <c r="P3343" s="12">
        <f>ROUND(Table1[[#This Row],[pledged]]/Table1[[#This Row],[goal]],2)</f>
        <v>1</v>
      </c>
      <c r="Q3343" s="14">
        <f>IFERROR(Table1[[#This Row],[pledged]]/Table1[[#This Row],[backers_count]],0)</f>
        <v>119.64285714285714</v>
      </c>
      <c r="R3343" s="19">
        <f>(((J3343/60)/60)/24)+DATE(1970,1,1)</f>
        <v>42510.798854166671</v>
      </c>
      <c r="S3343" s="19">
        <f>(((I3343/60)/60)/24)+DATE(1970,1,1)</f>
        <v>42533.708333333328</v>
      </c>
    </row>
    <row r="3344" spans="1:19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1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8273</v>
      </c>
      <c r="O3344" t="s">
        <v>8274</v>
      </c>
      <c r="P3344" s="12">
        <f>ROUND(Table1[[#This Row],[pledged]]/Table1[[#This Row],[goal]],2)</f>
        <v>1.02</v>
      </c>
      <c r="Q3344" s="14">
        <f>IFERROR(Table1[[#This Row],[pledged]]/Table1[[#This Row],[backers_count]],0)</f>
        <v>78.205128205128204</v>
      </c>
      <c r="R3344" s="19">
        <f>(((J3344/60)/60)/24)+DATE(1970,1,1)</f>
        <v>42062.296412037031</v>
      </c>
      <c r="S3344" s="19">
        <f>(((I3344/60)/60)/24)+DATE(1970,1,1)</f>
        <v>42095.207638888889</v>
      </c>
    </row>
    <row r="3345" spans="1:19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1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8273</v>
      </c>
      <c r="O3345" t="s">
        <v>8274</v>
      </c>
      <c r="P3345" s="12">
        <f>ROUND(Table1[[#This Row],[pledged]]/Table1[[#This Row],[goal]],2)</f>
        <v>1.71</v>
      </c>
      <c r="Q3345" s="14">
        <f>IFERROR(Table1[[#This Row],[pledged]]/Table1[[#This Row],[backers_count]],0)</f>
        <v>52.173913043478258</v>
      </c>
      <c r="R3345" s="19">
        <f>(((J3345/60)/60)/24)+DATE(1970,1,1)</f>
        <v>42452.916481481487</v>
      </c>
      <c r="S3345" s="19">
        <f>(((I3345/60)/60)/24)+DATE(1970,1,1)</f>
        <v>42473.554166666669</v>
      </c>
    </row>
    <row r="3346" spans="1:19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1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8273</v>
      </c>
      <c r="O3346" t="s">
        <v>8274</v>
      </c>
      <c r="P3346" s="12">
        <f>ROUND(Table1[[#This Row],[pledged]]/Table1[[#This Row],[goal]],2)</f>
        <v>1.01</v>
      </c>
      <c r="Q3346" s="14">
        <f>IFERROR(Table1[[#This Row],[pledged]]/Table1[[#This Row],[backers_count]],0)</f>
        <v>114.125</v>
      </c>
      <c r="R3346" s="19">
        <f>(((J3346/60)/60)/24)+DATE(1970,1,1)</f>
        <v>41851.200150462959</v>
      </c>
      <c r="S3346" s="19">
        <f>(((I3346/60)/60)/24)+DATE(1970,1,1)</f>
        <v>41881.200150462959</v>
      </c>
    </row>
    <row r="3347" spans="1:19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1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8273</v>
      </c>
      <c r="O3347" t="s">
        <v>8274</v>
      </c>
      <c r="P3347" s="12">
        <f>ROUND(Table1[[#This Row],[pledged]]/Table1[[#This Row],[goal]],2)</f>
        <v>1.3</v>
      </c>
      <c r="Q3347" s="14">
        <f>IFERROR(Table1[[#This Row],[pledged]]/Table1[[#This Row],[backers_count]],0)</f>
        <v>50</v>
      </c>
      <c r="R3347" s="19">
        <f>(((J3347/60)/60)/24)+DATE(1970,1,1)</f>
        <v>42053.106111111112</v>
      </c>
      <c r="S3347" s="19">
        <f>(((I3347/60)/60)/24)+DATE(1970,1,1)</f>
        <v>42112.025694444441</v>
      </c>
    </row>
    <row r="3348" spans="1:19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1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8273</v>
      </c>
      <c r="O3348" t="s">
        <v>8274</v>
      </c>
      <c r="P3348" s="12">
        <f>ROUND(Table1[[#This Row],[pledged]]/Table1[[#This Row],[goal]],2)</f>
        <v>1.1000000000000001</v>
      </c>
      <c r="Q3348" s="14">
        <f>IFERROR(Table1[[#This Row],[pledged]]/Table1[[#This Row],[backers_count]],0)</f>
        <v>91.666666666666671</v>
      </c>
      <c r="R3348" s="19">
        <f>(((J3348/60)/60)/24)+DATE(1970,1,1)</f>
        <v>42054.024421296301</v>
      </c>
      <c r="S3348" s="19">
        <f>(((I3348/60)/60)/24)+DATE(1970,1,1)</f>
        <v>42061.024421296301</v>
      </c>
    </row>
    <row r="3349" spans="1:19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1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8273</v>
      </c>
      <c r="O3349" t="s">
        <v>8274</v>
      </c>
      <c r="P3349" s="12">
        <f>ROUND(Table1[[#This Row],[pledged]]/Table1[[#This Row],[goal]],2)</f>
        <v>1.19</v>
      </c>
      <c r="Q3349" s="14">
        <f>IFERROR(Table1[[#This Row],[pledged]]/Table1[[#This Row],[backers_count]],0)</f>
        <v>108.59090909090909</v>
      </c>
      <c r="R3349" s="19">
        <f>(((J3349/60)/60)/24)+DATE(1970,1,1)</f>
        <v>42484.551550925928</v>
      </c>
      <c r="S3349" s="19">
        <f>(((I3349/60)/60)/24)+DATE(1970,1,1)</f>
        <v>42498.875</v>
      </c>
    </row>
    <row r="3350" spans="1:19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1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8273</v>
      </c>
      <c r="O3350" t="s">
        <v>8274</v>
      </c>
      <c r="P3350" s="12">
        <f>ROUND(Table1[[#This Row],[pledged]]/Table1[[#This Row],[goal]],2)</f>
        <v>1</v>
      </c>
      <c r="Q3350" s="14">
        <f>IFERROR(Table1[[#This Row],[pledged]]/Table1[[#This Row],[backers_count]],0)</f>
        <v>69.822784810126578</v>
      </c>
      <c r="R3350" s="19">
        <f>(((J3350/60)/60)/24)+DATE(1970,1,1)</f>
        <v>42466.558796296296</v>
      </c>
      <c r="S3350" s="19">
        <f>(((I3350/60)/60)/24)+DATE(1970,1,1)</f>
        <v>42490.165972222225</v>
      </c>
    </row>
    <row r="3351" spans="1:19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1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8273</v>
      </c>
      <c r="O3351" t="s">
        <v>8274</v>
      </c>
      <c r="P3351" s="12">
        <f>ROUND(Table1[[#This Row],[pledged]]/Table1[[#This Row],[goal]],2)</f>
        <v>1.53</v>
      </c>
      <c r="Q3351" s="14">
        <f>IFERROR(Table1[[#This Row],[pledged]]/Table1[[#This Row],[backers_count]],0)</f>
        <v>109.57142857142857</v>
      </c>
      <c r="R3351" s="19">
        <f>(((J3351/60)/60)/24)+DATE(1970,1,1)</f>
        <v>42513.110787037032</v>
      </c>
      <c r="S3351" s="19">
        <f>(((I3351/60)/60)/24)+DATE(1970,1,1)</f>
        <v>42534.708333333328</v>
      </c>
    </row>
    <row r="3352" spans="1:19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1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8273</v>
      </c>
      <c r="O3352" t="s">
        <v>8274</v>
      </c>
      <c r="P3352" s="12">
        <f>ROUND(Table1[[#This Row],[pledged]]/Table1[[#This Row],[goal]],2)</f>
        <v>1.04</v>
      </c>
      <c r="Q3352" s="14">
        <f>IFERROR(Table1[[#This Row],[pledged]]/Table1[[#This Row],[backers_count]],0)</f>
        <v>71.666666666666671</v>
      </c>
      <c r="R3352" s="19">
        <f>(((J3352/60)/60)/24)+DATE(1970,1,1)</f>
        <v>42302.701516203699</v>
      </c>
      <c r="S3352" s="19">
        <f>(((I3352/60)/60)/24)+DATE(1970,1,1)</f>
        <v>42337.958333333328</v>
      </c>
    </row>
    <row r="3353" spans="1:19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1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8273</v>
      </c>
      <c r="O3353" t="s">
        <v>8274</v>
      </c>
      <c r="P3353" s="12">
        <f>ROUND(Table1[[#This Row],[pledged]]/Table1[[#This Row],[goal]],2)</f>
        <v>1.01</v>
      </c>
      <c r="Q3353" s="14">
        <f>IFERROR(Table1[[#This Row],[pledged]]/Table1[[#This Row],[backers_count]],0)</f>
        <v>93.611111111111114</v>
      </c>
      <c r="R3353" s="19">
        <f>(((J3353/60)/60)/24)+DATE(1970,1,1)</f>
        <v>41806.395428240743</v>
      </c>
      <c r="S3353" s="19">
        <f>(((I3353/60)/60)/24)+DATE(1970,1,1)</f>
        <v>41843.458333333336</v>
      </c>
    </row>
    <row r="3354" spans="1:19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1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8273</v>
      </c>
      <c r="O3354" t="s">
        <v>8274</v>
      </c>
      <c r="P3354" s="12">
        <f>ROUND(Table1[[#This Row],[pledged]]/Table1[[#This Row],[goal]],2)</f>
        <v>1.08</v>
      </c>
      <c r="Q3354" s="14">
        <f>IFERROR(Table1[[#This Row],[pledged]]/Table1[[#This Row],[backers_count]],0)</f>
        <v>76.8</v>
      </c>
      <c r="R3354" s="19">
        <f>(((J3354/60)/60)/24)+DATE(1970,1,1)</f>
        <v>42495.992800925931</v>
      </c>
      <c r="S3354" s="19">
        <f>(((I3354/60)/60)/24)+DATE(1970,1,1)</f>
        <v>42552.958333333328</v>
      </c>
    </row>
    <row r="3355" spans="1:19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1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8273</v>
      </c>
      <c r="O3355" t="s">
        <v>8274</v>
      </c>
      <c r="P3355" s="12">
        <f>ROUND(Table1[[#This Row],[pledged]]/Table1[[#This Row],[goal]],2)</f>
        <v>3.15</v>
      </c>
      <c r="Q3355" s="14">
        <f>IFERROR(Table1[[#This Row],[pledged]]/Table1[[#This Row],[backers_count]],0)</f>
        <v>35.795454545454547</v>
      </c>
      <c r="R3355" s="19">
        <f>(((J3355/60)/60)/24)+DATE(1970,1,1)</f>
        <v>42479.432291666672</v>
      </c>
      <c r="S3355" s="19">
        <f>(((I3355/60)/60)/24)+DATE(1970,1,1)</f>
        <v>42492.958333333328</v>
      </c>
    </row>
    <row r="3356" spans="1:19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1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8273</v>
      </c>
      <c r="O3356" t="s">
        <v>8274</v>
      </c>
      <c r="P3356" s="12">
        <f>ROUND(Table1[[#This Row],[pledged]]/Table1[[#This Row],[goal]],2)</f>
        <v>1.02</v>
      </c>
      <c r="Q3356" s="14">
        <f>IFERROR(Table1[[#This Row],[pledged]]/Table1[[#This Row],[backers_count]],0)</f>
        <v>55.6</v>
      </c>
      <c r="R3356" s="19">
        <f>(((J3356/60)/60)/24)+DATE(1970,1,1)</f>
        <v>42270.7269212963</v>
      </c>
      <c r="S3356" s="19">
        <f>(((I3356/60)/60)/24)+DATE(1970,1,1)</f>
        <v>42306.167361111111</v>
      </c>
    </row>
    <row r="3357" spans="1:19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1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8273</v>
      </c>
      <c r="O3357" t="s">
        <v>8274</v>
      </c>
      <c r="P3357" s="12">
        <f>ROUND(Table1[[#This Row],[pledged]]/Table1[[#This Row],[goal]],2)</f>
        <v>1.26</v>
      </c>
      <c r="Q3357" s="14">
        <f>IFERROR(Table1[[#This Row],[pledged]]/Table1[[#This Row],[backers_count]],0)</f>
        <v>147.33333333333334</v>
      </c>
      <c r="R3357" s="19">
        <f>(((J3357/60)/60)/24)+DATE(1970,1,1)</f>
        <v>42489.619525462964</v>
      </c>
      <c r="S3357" s="19">
        <f>(((I3357/60)/60)/24)+DATE(1970,1,1)</f>
        <v>42500.470138888893</v>
      </c>
    </row>
    <row r="3358" spans="1:19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1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8273</v>
      </c>
      <c r="O3358" t="s">
        <v>8274</v>
      </c>
      <c r="P3358" s="12">
        <f>ROUND(Table1[[#This Row],[pledged]]/Table1[[#This Row],[goal]],2)</f>
        <v>1.01</v>
      </c>
      <c r="Q3358" s="14">
        <f>IFERROR(Table1[[#This Row],[pledged]]/Table1[[#This Row],[backers_count]],0)</f>
        <v>56.333333333333336</v>
      </c>
      <c r="R3358" s="19">
        <f>(((J3358/60)/60)/24)+DATE(1970,1,1)</f>
        <v>42536.815648148149</v>
      </c>
      <c r="S3358" s="19">
        <f>(((I3358/60)/60)/24)+DATE(1970,1,1)</f>
        <v>42566.815648148149</v>
      </c>
    </row>
    <row r="3359" spans="1:19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1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8273</v>
      </c>
      <c r="O3359" t="s">
        <v>8274</v>
      </c>
      <c r="P3359" s="12">
        <f>ROUND(Table1[[#This Row],[pledged]]/Table1[[#This Row],[goal]],2)</f>
        <v>1.01</v>
      </c>
      <c r="Q3359" s="14">
        <f>IFERROR(Table1[[#This Row],[pledged]]/Table1[[#This Row],[backers_count]],0)</f>
        <v>96.19047619047619</v>
      </c>
      <c r="R3359" s="19">
        <f>(((J3359/60)/60)/24)+DATE(1970,1,1)</f>
        <v>41822.417939814812</v>
      </c>
      <c r="S3359" s="19">
        <f>(((I3359/60)/60)/24)+DATE(1970,1,1)</f>
        <v>41852.417939814812</v>
      </c>
    </row>
    <row r="3360" spans="1:19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1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8273</v>
      </c>
      <c r="O3360" t="s">
        <v>8274</v>
      </c>
      <c r="P3360" s="12">
        <f>ROUND(Table1[[#This Row],[pledged]]/Table1[[#This Row],[goal]],2)</f>
        <v>1.03</v>
      </c>
      <c r="Q3360" s="14">
        <f>IFERROR(Table1[[#This Row],[pledged]]/Table1[[#This Row],[backers_count]],0)</f>
        <v>63.574074074074076</v>
      </c>
      <c r="R3360" s="19">
        <f>(((J3360/60)/60)/24)+DATE(1970,1,1)</f>
        <v>41932.311099537037</v>
      </c>
      <c r="S3360" s="19">
        <f>(((I3360/60)/60)/24)+DATE(1970,1,1)</f>
        <v>41962.352766203709</v>
      </c>
    </row>
    <row r="3361" spans="1:19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1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8273</v>
      </c>
      <c r="O3361" t="s">
        <v>8274</v>
      </c>
      <c r="P3361" s="12">
        <f>ROUND(Table1[[#This Row],[pledged]]/Table1[[#This Row],[goal]],2)</f>
        <v>1.06</v>
      </c>
      <c r="Q3361" s="14">
        <f>IFERROR(Table1[[#This Row],[pledged]]/Table1[[#This Row],[backers_count]],0)</f>
        <v>184.78260869565219</v>
      </c>
      <c r="R3361" s="19">
        <f>(((J3361/60)/60)/24)+DATE(1970,1,1)</f>
        <v>42746.057106481487</v>
      </c>
      <c r="S3361" s="19">
        <f>(((I3361/60)/60)/24)+DATE(1970,1,1)</f>
        <v>42791.057106481487</v>
      </c>
    </row>
    <row r="3362" spans="1:19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1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8273</v>
      </c>
      <c r="O3362" t="s">
        <v>8274</v>
      </c>
      <c r="P3362" s="12">
        <f>ROUND(Table1[[#This Row],[pledged]]/Table1[[#This Row],[goal]],2)</f>
        <v>1.01</v>
      </c>
      <c r="Q3362" s="14">
        <f>IFERROR(Table1[[#This Row],[pledged]]/Table1[[#This Row],[backers_count]],0)</f>
        <v>126.72222222222223</v>
      </c>
      <c r="R3362" s="19">
        <f>(((J3362/60)/60)/24)+DATE(1970,1,1)</f>
        <v>42697.082673611112</v>
      </c>
      <c r="S3362" s="19">
        <f>(((I3362/60)/60)/24)+DATE(1970,1,1)</f>
        <v>42718.665972222225</v>
      </c>
    </row>
    <row r="3363" spans="1:19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1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8273</v>
      </c>
      <c r="O3363" t="s">
        <v>8274</v>
      </c>
      <c r="P3363" s="12">
        <f>ROUND(Table1[[#This Row],[pledged]]/Table1[[#This Row],[goal]],2)</f>
        <v>1.1299999999999999</v>
      </c>
      <c r="Q3363" s="14">
        <f>IFERROR(Table1[[#This Row],[pledged]]/Table1[[#This Row],[backers_count]],0)</f>
        <v>83.42647058823529</v>
      </c>
      <c r="R3363" s="19">
        <f>(((J3363/60)/60)/24)+DATE(1970,1,1)</f>
        <v>41866.025347222225</v>
      </c>
      <c r="S3363" s="19">
        <f>(((I3363/60)/60)/24)+DATE(1970,1,1)</f>
        <v>41883.665972222225</v>
      </c>
    </row>
    <row r="3364" spans="1:19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1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8273</v>
      </c>
      <c r="O3364" t="s">
        <v>8274</v>
      </c>
      <c r="P3364" s="12">
        <f>ROUND(Table1[[#This Row],[pledged]]/Table1[[#This Row],[goal]],2)</f>
        <v>2.1800000000000002</v>
      </c>
      <c r="Q3364" s="14">
        <f>IFERROR(Table1[[#This Row],[pledged]]/Table1[[#This Row],[backers_count]],0)</f>
        <v>54.5</v>
      </c>
      <c r="R3364" s="19">
        <f>(((J3364/60)/60)/24)+DATE(1970,1,1)</f>
        <v>42056.091631944444</v>
      </c>
      <c r="S3364" s="19">
        <f>(((I3364/60)/60)/24)+DATE(1970,1,1)</f>
        <v>42070.204861111109</v>
      </c>
    </row>
    <row r="3365" spans="1:19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1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8273</v>
      </c>
      <c r="O3365" t="s">
        <v>8274</v>
      </c>
      <c r="P3365" s="12">
        <f>ROUND(Table1[[#This Row],[pledged]]/Table1[[#This Row],[goal]],2)</f>
        <v>1.01</v>
      </c>
      <c r="Q3365" s="14">
        <f>IFERROR(Table1[[#This Row],[pledged]]/Table1[[#This Row],[backers_count]],0)</f>
        <v>302.30769230769232</v>
      </c>
      <c r="R3365" s="19">
        <f>(((J3365/60)/60)/24)+DATE(1970,1,1)</f>
        <v>41851.771354166667</v>
      </c>
      <c r="S3365" s="19">
        <f>(((I3365/60)/60)/24)+DATE(1970,1,1)</f>
        <v>41870.666666666664</v>
      </c>
    </row>
    <row r="3366" spans="1:19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1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8273</v>
      </c>
      <c r="O3366" t="s">
        <v>8274</v>
      </c>
      <c r="P3366" s="12">
        <f>ROUND(Table1[[#This Row],[pledged]]/Table1[[#This Row],[goal]],2)</f>
        <v>1.06</v>
      </c>
      <c r="Q3366" s="14">
        <f>IFERROR(Table1[[#This Row],[pledged]]/Table1[[#This Row],[backers_count]],0)</f>
        <v>44.138888888888886</v>
      </c>
      <c r="R3366" s="19">
        <f>(((J3366/60)/60)/24)+DATE(1970,1,1)</f>
        <v>42422.977418981478</v>
      </c>
      <c r="S3366" s="19">
        <f>(((I3366/60)/60)/24)+DATE(1970,1,1)</f>
        <v>42444.875</v>
      </c>
    </row>
    <row r="3367" spans="1:19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1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8273</v>
      </c>
      <c r="O3367" t="s">
        <v>8274</v>
      </c>
      <c r="P3367" s="12">
        <f>ROUND(Table1[[#This Row],[pledged]]/Table1[[#This Row],[goal]],2)</f>
        <v>1.04</v>
      </c>
      <c r="Q3367" s="14">
        <f>IFERROR(Table1[[#This Row],[pledged]]/Table1[[#This Row],[backers_count]],0)</f>
        <v>866.66666666666663</v>
      </c>
      <c r="R3367" s="19">
        <f>(((J3367/60)/60)/24)+DATE(1970,1,1)</f>
        <v>42321.101759259262</v>
      </c>
      <c r="S3367" s="19">
        <f>(((I3367/60)/60)/24)+DATE(1970,1,1)</f>
        <v>42351.101759259262</v>
      </c>
    </row>
    <row r="3368" spans="1:19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1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8273</v>
      </c>
      <c r="O3368" t="s">
        <v>8274</v>
      </c>
      <c r="P3368" s="12">
        <f>ROUND(Table1[[#This Row],[pledged]]/Table1[[#This Row],[goal]],2)</f>
        <v>2.21</v>
      </c>
      <c r="Q3368" s="14">
        <f>IFERROR(Table1[[#This Row],[pledged]]/Table1[[#This Row],[backers_count]],0)</f>
        <v>61.388888888888886</v>
      </c>
      <c r="R3368" s="19">
        <f>(((J3368/60)/60)/24)+DATE(1970,1,1)</f>
        <v>42107.067557870367</v>
      </c>
      <c r="S3368" s="19">
        <f>(((I3368/60)/60)/24)+DATE(1970,1,1)</f>
        <v>42137.067557870367</v>
      </c>
    </row>
    <row r="3369" spans="1:19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1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8273</v>
      </c>
      <c r="O3369" t="s">
        <v>8274</v>
      </c>
      <c r="P3369" s="12">
        <f>ROUND(Table1[[#This Row],[pledged]]/Table1[[#This Row],[goal]],2)</f>
        <v>1.19</v>
      </c>
      <c r="Q3369" s="14">
        <f>IFERROR(Table1[[#This Row],[pledged]]/Table1[[#This Row],[backers_count]],0)</f>
        <v>29.666666666666668</v>
      </c>
      <c r="R3369" s="19">
        <f>(((J3369/60)/60)/24)+DATE(1970,1,1)</f>
        <v>42192.933958333335</v>
      </c>
      <c r="S3369" s="19">
        <f>(((I3369/60)/60)/24)+DATE(1970,1,1)</f>
        <v>42217.933958333335</v>
      </c>
    </row>
    <row r="3370" spans="1:19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1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8273</v>
      </c>
      <c r="O3370" t="s">
        <v>8274</v>
      </c>
      <c r="P3370" s="12">
        <f>ROUND(Table1[[#This Row],[pledged]]/Table1[[#This Row],[goal]],2)</f>
        <v>1.05</v>
      </c>
      <c r="Q3370" s="14">
        <f>IFERROR(Table1[[#This Row],[pledged]]/Table1[[#This Row],[backers_count]],0)</f>
        <v>45.478260869565219</v>
      </c>
      <c r="R3370" s="19">
        <f>(((J3370/60)/60)/24)+DATE(1970,1,1)</f>
        <v>41969.199756944443</v>
      </c>
      <c r="S3370" s="19">
        <f>(((I3370/60)/60)/24)+DATE(1970,1,1)</f>
        <v>42005.208333333328</v>
      </c>
    </row>
    <row r="3371" spans="1:19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1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8273</v>
      </c>
      <c r="O3371" t="s">
        <v>8274</v>
      </c>
      <c r="P3371" s="12">
        <f>ROUND(Table1[[#This Row],[pledged]]/Table1[[#This Row],[goal]],2)</f>
        <v>1.04</v>
      </c>
      <c r="Q3371" s="14">
        <f>IFERROR(Table1[[#This Row],[pledged]]/Table1[[#This Row],[backers_count]],0)</f>
        <v>96.203703703703709</v>
      </c>
      <c r="R3371" s="19">
        <f>(((J3371/60)/60)/24)+DATE(1970,1,1)</f>
        <v>42690.041435185187</v>
      </c>
      <c r="S3371" s="19">
        <f>(((I3371/60)/60)/24)+DATE(1970,1,1)</f>
        <v>42750.041435185187</v>
      </c>
    </row>
    <row r="3372" spans="1:19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1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8273</v>
      </c>
      <c r="O3372" t="s">
        <v>8274</v>
      </c>
      <c r="P3372" s="12">
        <f>ROUND(Table1[[#This Row],[pledged]]/Table1[[#This Row],[goal]],2)</f>
        <v>1.18</v>
      </c>
      <c r="Q3372" s="14">
        <f>IFERROR(Table1[[#This Row],[pledged]]/Table1[[#This Row],[backers_count]],0)</f>
        <v>67.92307692307692</v>
      </c>
      <c r="R3372" s="19">
        <f>(((J3372/60)/60)/24)+DATE(1970,1,1)</f>
        <v>42690.334317129629</v>
      </c>
      <c r="S3372" s="19">
        <f>(((I3372/60)/60)/24)+DATE(1970,1,1)</f>
        <v>42721.333333333328</v>
      </c>
    </row>
    <row r="3373" spans="1:19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1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8273</v>
      </c>
      <c r="O3373" t="s">
        <v>8274</v>
      </c>
      <c r="P3373" s="12">
        <f>ROUND(Table1[[#This Row],[pledged]]/Table1[[#This Row],[goal]],2)</f>
        <v>1.39</v>
      </c>
      <c r="Q3373" s="14">
        <f>IFERROR(Table1[[#This Row],[pledged]]/Table1[[#This Row],[backers_count]],0)</f>
        <v>30.777777777777779</v>
      </c>
      <c r="R3373" s="19">
        <f>(((J3373/60)/60)/24)+DATE(1970,1,1)</f>
        <v>42312.874594907407</v>
      </c>
      <c r="S3373" s="19">
        <f>(((I3373/60)/60)/24)+DATE(1970,1,1)</f>
        <v>42340.874594907407</v>
      </c>
    </row>
    <row r="3374" spans="1:19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1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8273</v>
      </c>
      <c r="O3374" t="s">
        <v>8274</v>
      </c>
      <c r="P3374" s="12">
        <f>ROUND(Table1[[#This Row],[pledged]]/Table1[[#This Row],[goal]],2)</f>
        <v>1.04</v>
      </c>
      <c r="Q3374" s="14">
        <f>IFERROR(Table1[[#This Row],[pledged]]/Table1[[#This Row],[backers_count]],0)</f>
        <v>38.333333333333336</v>
      </c>
      <c r="R3374" s="19">
        <f>(((J3374/60)/60)/24)+DATE(1970,1,1)</f>
        <v>41855.548101851848</v>
      </c>
      <c r="S3374" s="19">
        <f>(((I3374/60)/60)/24)+DATE(1970,1,1)</f>
        <v>41876.207638888889</v>
      </c>
    </row>
    <row r="3375" spans="1:19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1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8273</v>
      </c>
      <c r="O3375" t="s">
        <v>8274</v>
      </c>
      <c r="P3375" s="12">
        <f>ROUND(Table1[[#This Row],[pledged]]/Table1[[#This Row],[goal]],2)</f>
        <v>1</v>
      </c>
      <c r="Q3375" s="14">
        <f>IFERROR(Table1[[#This Row],[pledged]]/Table1[[#This Row],[backers_count]],0)</f>
        <v>66.833333333333329</v>
      </c>
      <c r="R3375" s="19">
        <f>(((J3375/60)/60)/24)+DATE(1970,1,1)</f>
        <v>42179.854629629626</v>
      </c>
      <c r="S3375" s="19">
        <f>(((I3375/60)/60)/24)+DATE(1970,1,1)</f>
        <v>42203.666666666672</v>
      </c>
    </row>
    <row r="3376" spans="1:19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1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8273</v>
      </c>
      <c r="O3376" t="s">
        <v>8274</v>
      </c>
      <c r="P3376" s="12">
        <f>ROUND(Table1[[#This Row],[pledged]]/Table1[[#This Row],[goal]],2)</f>
        <v>1.07</v>
      </c>
      <c r="Q3376" s="14">
        <f>IFERROR(Table1[[#This Row],[pledged]]/Table1[[#This Row],[backers_count]],0)</f>
        <v>71.730769230769226</v>
      </c>
      <c r="R3376" s="19">
        <f>(((J3376/60)/60)/24)+DATE(1970,1,1)</f>
        <v>42275.731666666667</v>
      </c>
      <c r="S3376" s="19">
        <f>(((I3376/60)/60)/24)+DATE(1970,1,1)</f>
        <v>42305.731666666667</v>
      </c>
    </row>
    <row r="3377" spans="1:19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1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8273</v>
      </c>
      <c r="O3377" t="s">
        <v>8274</v>
      </c>
      <c r="P3377" s="12">
        <f>ROUND(Table1[[#This Row],[pledged]]/Table1[[#This Row],[goal]],2)</f>
        <v>1</v>
      </c>
      <c r="Q3377" s="14">
        <f>IFERROR(Table1[[#This Row],[pledged]]/Table1[[#This Row],[backers_count]],0)</f>
        <v>176.47058823529412</v>
      </c>
      <c r="R3377" s="19">
        <f>(((J3377/60)/60)/24)+DATE(1970,1,1)</f>
        <v>41765.610798611109</v>
      </c>
      <c r="S3377" s="19">
        <f>(((I3377/60)/60)/24)+DATE(1970,1,1)</f>
        <v>41777.610798611109</v>
      </c>
    </row>
    <row r="3378" spans="1:19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1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8273</v>
      </c>
      <c r="O3378" t="s">
        <v>8274</v>
      </c>
      <c r="P3378" s="12">
        <f>ROUND(Table1[[#This Row],[pledged]]/Table1[[#This Row],[goal]],2)</f>
        <v>1</v>
      </c>
      <c r="Q3378" s="14">
        <f>IFERROR(Table1[[#This Row],[pledged]]/Table1[[#This Row],[backers_count]],0)</f>
        <v>421.10526315789474</v>
      </c>
      <c r="R3378" s="19">
        <f>(((J3378/60)/60)/24)+DATE(1970,1,1)</f>
        <v>42059.701319444444</v>
      </c>
      <c r="S3378" s="19">
        <f>(((I3378/60)/60)/24)+DATE(1970,1,1)</f>
        <v>42119.659652777773</v>
      </c>
    </row>
    <row r="3379" spans="1:19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1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8273</v>
      </c>
      <c r="O3379" t="s">
        <v>8274</v>
      </c>
      <c r="P3379" s="12">
        <f>ROUND(Table1[[#This Row],[pledged]]/Table1[[#This Row],[goal]],2)</f>
        <v>1.01</v>
      </c>
      <c r="Q3379" s="14">
        <f>IFERROR(Table1[[#This Row],[pledged]]/Table1[[#This Row],[backers_count]],0)</f>
        <v>104.98701298701299</v>
      </c>
      <c r="R3379" s="19">
        <f>(((J3379/60)/60)/24)+DATE(1970,1,1)</f>
        <v>42053.732627314821</v>
      </c>
      <c r="S3379" s="19">
        <f>(((I3379/60)/60)/24)+DATE(1970,1,1)</f>
        <v>42083.705555555556</v>
      </c>
    </row>
    <row r="3380" spans="1:19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1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8273</v>
      </c>
      <c r="O3380" t="s">
        <v>8274</v>
      </c>
      <c r="P3380" s="12">
        <f>ROUND(Table1[[#This Row],[pledged]]/Table1[[#This Row],[goal]],2)</f>
        <v>1.08</v>
      </c>
      <c r="Q3380" s="14">
        <f>IFERROR(Table1[[#This Row],[pledged]]/Table1[[#This Row],[backers_count]],0)</f>
        <v>28.19047619047619</v>
      </c>
      <c r="R3380" s="19">
        <f>(((J3380/60)/60)/24)+DATE(1970,1,1)</f>
        <v>41858.355393518519</v>
      </c>
      <c r="S3380" s="19">
        <f>(((I3380/60)/60)/24)+DATE(1970,1,1)</f>
        <v>41882.547222222223</v>
      </c>
    </row>
    <row r="3381" spans="1:19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1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8273</v>
      </c>
      <c r="O3381" t="s">
        <v>8274</v>
      </c>
      <c r="P3381" s="12">
        <f>ROUND(Table1[[#This Row],[pledged]]/Table1[[#This Row],[goal]],2)</f>
        <v>1.04</v>
      </c>
      <c r="Q3381" s="14">
        <f>IFERROR(Table1[[#This Row],[pledged]]/Table1[[#This Row],[backers_count]],0)</f>
        <v>54.55263157894737</v>
      </c>
      <c r="R3381" s="19">
        <f>(((J3381/60)/60)/24)+DATE(1970,1,1)</f>
        <v>42225.513888888891</v>
      </c>
      <c r="S3381" s="19">
        <f>(((I3381/60)/60)/24)+DATE(1970,1,1)</f>
        <v>42242.958333333328</v>
      </c>
    </row>
    <row r="3382" spans="1:19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1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8273</v>
      </c>
      <c r="O3382" t="s">
        <v>8274</v>
      </c>
      <c r="P3382" s="12">
        <f>ROUND(Table1[[#This Row],[pledged]]/Table1[[#This Row],[goal]],2)</f>
        <v>1.04</v>
      </c>
      <c r="Q3382" s="14">
        <f>IFERROR(Table1[[#This Row],[pledged]]/Table1[[#This Row],[backers_count]],0)</f>
        <v>111.89285714285714</v>
      </c>
      <c r="R3382" s="19">
        <f>(((J3382/60)/60)/24)+DATE(1970,1,1)</f>
        <v>41937.95344907407</v>
      </c>
      <c r="S3382" s="19">
        <f>(((I3382/60)/60)/24)+DATE(1970,1,1)</f>
        <v>41972.995115740734</v>
      </c>
    </row>
    <row r="3383" spans="1:19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1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8273</v>
      </c>
      <c r="O3383" t="s">
        <v>8274</v>
      </c>
      <c r="P3383" s="12">
        <f>ROUND(Table1[[#This Row],[pledged]]/Table1[[#This Row],[goal]],2)</f>
        <v>1.02</v>
      </c>
      <c r="Q3383" s="14">
        <f>IFERROR(Table1[[#This Row],[pledged]]/Table1[[#This Row],[backers_count]],0)</f>
        <v>85.208333333333329</v>
      </c>
      <c r="R3383" s="19">
        <f>(((J3383/60)/60)/24)+DATE(1970,1,1)</f>
        <v>42044.184988425928</v>
      </c>
      <c r="S3383" s="19">
        <f>(((I3383/60)/60)/24)+DATE(1970,1,1)</f>
        <v>42074.143321759257</v>
      </c>
    </row>
    <row r="3384" spans="1:19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1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8273</v>
      </c>
      <c r="O3384" t="s">
        <v>8274</v>
      </c>
      <c r="P3384" s="12">
        <f>ROUND(Table1[[#This Row],[pledged]]/Table1[[#This Row],[goal]],2)</f>
        <v>1.01</v>
      </c>
      <c r="Q3384" s="14">
        <f>IFERROR(Table1[[#This Row],[pledged]]/Table1[[#This Row],[backers_count]],0)</f>
        <v>76.652173913043484</v>
      </c>
      <c r="R3384" s="19">
        <f>(((J3384/60)/60)/24)+DATE(1970,1,1)</f>
        <v>42559.431203703702</v>
      </c>
      <c r="S3384" s="19">
        <f>(((I3384/60)/60)/24)+DATE(1970,1,1)</f>
        <v>42583.957638888889</v>
      </c>
    </row>
    <row r="3385" spans="1:19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1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8273</v>
      </c>
      <c r="O3385" t="s">
        <v>8274</v>
      </c>
      <c r="P3385" s="12">
        <f>ROUND(Table1[[#This Row],[pledged]]/Table1[[#This Row],[goal]],2)</f>
        <v>1.1200000000000001</v>
      </c>
      <c r="Q3385" s="14">
        <f>IFERROR(Table1[[#This Row],[pledged]]/Table1[[#This Row],[backers_count]],0)</f>
        <v>65.166666666666671</v>
      </c>
      <c r="R3385" s="19">
        <f>(((J3385/60)/60)/24)+DATE(1970,1,1)</f>
        <v>42524.782638888893</v>
      </c>
      <c r="S3385" s="19">
        <f>(((I3385/60)/60)/24)+DATE(1970,1,1)</f>
        <v>42544.782638888893</v>
      </c>
    </row>
    <row r="3386" spans="1:19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1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8273</v>
      </c>
      <c r="O3386" t="s">
        <v>8274</v>
      </c>
      <c r="P3386" s="12">
        <f>ROUND(Table1[[#This Row],[pledged]]/Table1[[#This Row],[goal]],2)</f>
        <v>1</v>
      </c>
      <c r="Q3386" s="14">
        <f>IFERROR(Table1[[#This Row],[pledged]]/Table1[[#This Row],[backers_count]],0)</f>
        <v>93.760312499999998</v>
      </c>
      <c r="R3386" s="19">
        <f>(((J3386/60)/60)/24)+DATE(1970,1,1)</f>
        <v>42292.087592592594</v>
      </c>
      <c r="S3386" s="19">
        <f>(((I3386/60)/60)/24)+DATE(1970,1,1)</f>
        <v>42329.125</v>
      </c>
    </row>
    <row r="3387" spans="1:19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1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8273</v>
      </c>
      <c r="O3387" t="s">
        <v>8274</v>
      </c>
      <c r="P3387" s="12">
        <f>ROUND(Table1[[#This Row],[pledged]]/Table1[[#This Row],[goal]],2)</f>
        <v>1</v>
      </c>
      <c r="Q3387" s="14">
        <f>IFERROR(Table1[[#This Row],[pledged]]/Table1[[#This Row],[backers_count]],0)</f>
        <v>133.33333333333334</v>
      </c>
      <c r="R3387" s="19">
        <f>(((J3387/60)/60)/24)+DATE(1970,1,1)</f>
        <v>41953.8675</v>
      </c>
      <c r="S3387" s="19">
        <f>(((I3387/60)/60)/24)+DATE(1970,1,1)</f>
        <v>41983.8675</v>
      </c>
    </row>
    <row r="3388" spans="1:19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1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8273</v>
      </c>
      <c r="O3388" t="s">
        <v>8274</v>
      </c>
      <c r="P3388" s="12">
        <f>ROUND(Table1[[#This Row],[pledged]]/Table1[[#This Row],[goal]],2)</f>
        <v>1.05</v>
      </c>
      <c r="Q3388" s="14">
        <f>IFERROR(Table1[[#This Row],[pledged]]/Table1[[#This Row],[backers_count]],0)</f>
        <v>51.219512195121951</v>
      </c>
      <c r="R3388" s="19">
        <f>(((J3388/60)/60)/24)+DATE(1970,1,1)</f>
        <v>41946.644745370373</v>
      </c>
      <c r="S3388" s="19">
        <f>(((I3388/60)/60)/24)+DATE(1970,1,1)</f>
        <v>41976.644745370373</v>
      </c>
    </row>
    <row r="3389" spans="1:19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1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8273</v>
      </c>
      <c r="O3389" t="s">
        <v>8274</v>
      </c>
      <c r="P3389" s="12">
        <f>ROUND(Table1[[#This Row],[pledged]]/Table1[[#This Row],[goal]],2)</f>
        <v>1.17</v>
      </c>
      <c r="Q3389" s="14">
        <f>IFERROR(Table1[[#This Row],[pledged]]/Table1[[#This Row],[backers_count]],0)</f>
        <v>100.17142857142858</v>
      </c>
      <c r="R3389" s="19">
        <f>(((J3389/60)/60)/24)+DATE(1970,1,1)</f>
        <v>41947.762592592589</v>
      </c>
      <c r="S3389" s="19">
        <f>(((I3389/60)/60)/24)+DATE(1970,1,1)</f>
        <v>41987.762592592597</v>
      </c>
    </row>
    <row r="3390" spans="1:19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1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8273</v>
      </c>
      <c r="O3390" t="s">
        <v>8274</v>
      </c>
      <c r="P3390" s="12">
        <f>ROUND(Table1[[#This Row],[pledged]]/Table1[[#This Row],[goal]],2)</f>
        <v>1.04</v>
      </c>
      <c r="Q3390" s="14">
        <f>IFERROR(Table1[[#This Row],[pledged]]/Table1[[#This Row],[backers_count]],0)</f>
        <v>34.6</v>
      </c>
      <c r="R3390" s="19">
        <f>(((J3390/60)/60)/24)+DATE(1970,1,1)</f>
        <v>42143.461122685185</v>
      </c>
      <c r="S3390" s="19">
        <f>(((I3390/60)/60)/24)+DATE(1970,1,1)</f>
        <v>42173.461122685185</v>
      </c>
    </row>
    <row r="3391" spans="1:19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1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8273</v>
      </c>
      <c r="O3391" t="s">
        <v>8274</v>
      </c>
      <c r="P3391" s="12">
        <f>ROUND(Table1[[#This Row],[pledged]]/Table1[[#This Row],[goal]],2)</f>
        <v>1.1499999999999999</v>
      </c>
      <c r="Q3391" s="14">
        <f>IFERROR(Table1[[#This Row],[pledged]]/Table1[[#This Row],[backers_count]],0)</f>
        <v>184.67741935483872</v>
      </c>
      <c r="R3391" s="19">
        <f>(((J3391/60)/60)/24)+DATE(1970,1,1)</f>
        <v>42494.563449074078</v>
      </c>
      <c r="S3391" s="19">
        <f>(((I3391/60)/60)/24)+DATE(1970,1,1)</f>
        <v>42524.563449074078</v>
      </c>
    </row>
    <row r="3392" spans="1:19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1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8273</v>
      </c>
      <c r="O3392" t="s">
        <v>8274</v>
      </c>
      <c r="P3392" s="12">
        <f>ROUND(Table1[[#This Row],[pledged]]/Table1[[#This Row],[goal]],2)</f>
        <v>1.02</v>
      </c>
      <c r="Q3392" s="14">
        <f>IFERROR(Table1[[#This Row],[pledged]]/Table1[[#This Row],[backers_count]],0)</f>
        <v>69.818181818181813</v>
      </c>
      <c r="R3392" s="19">
        <f>(((J3392/60)/60)/24)+DATE(1970,1,1)</f>
        <v>41815.774826388886</v>
      </c>
      <c r="S3392" s="19">
        <f>(((I3392/60)/60)/24)+DATE(1970,1,1)</f>
        <v>41830.774826388886</v>
      </c>
    </row>
    <row r="3393" spans="1:19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1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8273</v>
      </c>
      <c r="O3393" t="s">
        <v>8274</v>
      </c>
      <c r="P3393" s="12">
        <f>ROUND(Table1[[#This Row],[pledged]]/Table1[[#This Row],[goal]],2)</f>
        <v>2.23</v>
      </c>
      <c r="Q3393" s="14">
        <f>IFERROR(Table1[[#This Row],[pledged]]/Table1[[#This Row],[backers_count]],0)</f>
        <v>61.944444444444443</v>
      </c>
      <c r="R3393" s="19">
        <f>(((J3393/60)/60)/24)+DATE(1970,1,1)</f>
        <v>41830.545694444445</v>
      </c>
      <c r="S3393" s="19">
        <f>(((I3393/60)/60)/24)+DATE(1970,1,1)</f>
        <v>41859.936111111114</v>
      </c>
    </row>
    <row r="3394" spans="1:19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1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8273</v>
      </c>
      <c r="O3394" t="s">
        <v>8274</v>
      </c>
      <c r="P3394" s="12">
        <f>ROUND(Table1[[#This Row],[pledged]]/Table1[[#This Row],[goal]],2)</f>
        <v>1</v>
      </c>
      <c r="Q3394" s="14">
        <f>IFERROR(Table1[[#This Row],[pledged]]/Table1[[#This Row],[backers_count]],0)</f>
        <v>41.666666666666664</v>
      </c>
      <c r="R3394" s="19">
        <f>(((J3394/60)/60)/24)+DATE(1970,1,1)</f>
        <v>42446.845543981486</v>
      </c>
      <c r="S3394" s="19">
        <f>(((I3394/60)/60)/24)+DATE(1970,1,1)</f>
        <v>42496.845543981486</v>
      </c>
    </row>
    <row r="3395" spans="1:19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1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8273</v>
      </c>
      <c r="O3395" t="s">
        <v>8274</v>
      </c>
      <c r="P3395" s="12">
        <f>ROUND(Table1[[#This Row],[pledged]]/Table1[[#This Row],[goal]],2)</f>
        <v>1.06</v>
      </c>
      <c r="Q3395" s="14">
        <f>IFERROR(Table1[[#This Row],[pledged]]/Table1[[#This Row],[backers_count]],0)</f>
        <v>36.06818181818182</v>
      </c>
      <c r="R3395" s="19">
        <f>(((J3395/60)/60)/24)+DATE(1970,1,1)</f>
        <v>41923.921643518523</v>
      </c>
      <c r="S3395" s="19">
        <f>(((I3395/60)/60)/24)+DATE(1970,1,1)</f>
        <v>41949.031944444447</v>
      </c>
    </row>
    <row r="3396" spans="1:19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1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8273</v>
      </c>
      <c r="O3396" t="s">
        <v>8274</v>
      </c>
      <c r="P3396" s="12">
        <f>ROUND(Table1[[#This Row],[pledged]]/Table1[[#This Row],[goal]],2)</f>
        <v>1.42</v>
      </c>
      <c r="Q3396" s="14">
        <f>IFERROR(Table1[[#This Row],[pledged]]/Table1[[#This Row],[backers_count]],0)</f>
        <v>29</v>
      </c>
      <c r="R3396" s="19">
        <f>(((J3396/60)/60)/24)+DATE(1970,1,1)</f>
        <v>41817.59542824074</v>
      </c>
      <c r="S3396" s="19">
        <f>(((I3396/60)/60)/24)+DATE(1970,1,1)</f>
        <v>41847.59542824074</v>
      </c>
    </row>
    <row r="3397" spans="1:19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1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8273</v>
      </c>
      <c r="O3397" t="s">
        <v>8274</v>
      </c>
      <c r="P3397" s="12">
        <f>ROUND(Table1[[#This Row],[pledged]]/Table1[[#This Row],[goal]],2)</f>
        <v>1.84</v>
      </c>
      <c r="Q3397" s="14">
        <f>IFERROR(Table1[[#This Row],[pledged]]/Table1[[#This Row],[backers_count]],0)</f>
        <v>24.210526315789473</v>
      </c>
      <c r="R3397" s="19">
        <f>(((J3397/60)/60)/24)+DATE(1970,1,1)</f>
        <v>42140.712314814817</v>
      </c>
      <c r="S3397" s="19">
        <f>(((I3397/60)/60)/24)+DATE(1970,1,1)</f>
        <v>42154.756944444445</v>
      </c>
    </row>
    <row r="3398" spans="1:19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1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8273</v>
      </c>
      <c r="O3398" t="s">
        <v>8274</v>
      </c>
      <c r="P3398" s="12">
        <f>ROUND(Table1[[#This Row],[pledged]]/Table1[[#This Row],[goal]],2)</f>
        <v>1.04</v>
      </c>
      <c r="Q3398" s="14">
        <f>IFERROR(Table1[[#This Row],[pledged]]/Table1[[#This Row],[backers_count]],0)</f>
        <v>55.892857142857146</v>
      </c>
      <c r="R3398" s="19">
        <f>(((J3398/60)/60)/24)+DATE(1970,1,1)</f>
        <v>41764.44663194444</v>
      </c>
      <c r="S3398" s="19">
        <f>(((I3398/60)/60)/24)+DATE(1970,1,1)</f>
        <v>41791.165972222225</v>
      </c>
    </row>
    <row r="3399" spans="1:19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1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8273</v>
      </c>
      <c r="O3399" t="s">
        <v>8274</v>
      </c>
      <c r="P3399" s="12">
        <f>ROUND(Table1[[#This Row],[pledged]]/Table1[[#This Row],[goal]],2)</f>
        <v>1.1200000000000001</v>
      </c>
      <c r="Q3399" s="14">
        <f>IFERROR(Table1[[#This Row],[pledged]]/Table1[[#This Row],[backers_count]],0)</f>
        <v>11.666666666666666</v>
      </c>
      <c r="R3399" s="19">
        <f>(((J3399/60)/60)/24)+DATE(1970,1,1)</f>
        <v>42378.478344907402</v>
      </c>
      <c r="S3399" s="19">
        <f>(((I3399/60)/60)/24)+DATE(1970,1,1)</f>
        <v>42418.916666666672</v>
      </c>
    </row>
    <row r="3400" spans="1:19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1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8273</v>
      </c>
      <c r="O3400" t="s">
        <v>8274</v>
      </c>
      <c r="P3400" s="12">
        <f>ROUND(Table1[[#This Row],[pledged]]/Table1[[#This Row],[goal]],2)</f>
        <v>1.1100000000000001</v>
      </c>
      <c r="Q3400" s="14">
        <f>IFERROR(Table1[[#This Row],[pledged]]/Table1[[#This Row],[backers_count]],0)</f>
        <v>68.353846153846149</v>
      </c>
      <c r="R3400" s="19">
        <f>(((J3400/60)/60)/24)+DATE(1970,1,1)</f>
        <v>41941.75203703704</v>
      </c>
      <c r="S3400" s="19">
        <f>(((I3400/60)/60)/24)+DATE(1970,1,1)</f>
        <v>41964.708333333328</v>
      </c>
    </row>
    <row r="3401" spans="1:19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1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8273</v>
      </c>
      <c r="O3401" t="s">
        <v>8274</v>
      </c>
      <c r="P3401" s="12">
        <f>ROUND(Table1[[#This Row],[pledged]]/Table1[[#This Row],[goal]],2)</f>
        <v>1.04</v>
      </c>
      <c r="Q3401" s="14">
        <f>IFERROR(Table1[[#This Row],[pledged]]/Table1[[#This Row],[backers_count]],0)</f>
        <v>27.065217391304348</v>
      </c>
      <c r="R3401" s="19">
        <f>(((J3401/60)/60)/24)+DATE(1970,1,1)</f>
        <v>42026.920428240745</v>
      </c>
      <c r="S3401" s="19">
        <f>(((I3401/60)/60)/24)+DATE(1970,1,1)</f>
        <v>42056.920428240745</v>
      </c>
    </row>
    <row r="3402" spans="1:19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1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8273</v>
      </c>
      <c r="O3402" t="s">
        <v>8274</v>
      </c>
      <c r="P3402" s="12">
        <f>ROUND(Table1[[#This Row],[pledged]]/Table1[[#This Row],[goal]],2)</f>
        <v>1</v>
      </c>
      <c r="Q3402" s="14">
        <f>IFERROR(Table1[[#This Row],[pledged]]/Table1[[#This Row],[backers_count]],0)</f>
        <v>118.12941176470588</v>
      </c>
      <c r="R3402" s="19">
        <f>(((J3402/60)/60)/24)+DATE(1970,1,1)</f>
        <v>41834.953865740739</v>
      </c>
      <c r="S3402" s="19">
        <f>(((I3402/60)/60)/24)+DATE(1970,1,1)</f>
        <v>41879.953865740739</v>
      </c>
    </row>
    <row r="3403" spans="1:19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1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8273</v>
      </c>
      <c r="O3403" t="s">
        <v>8274</v>
      </c>
      <c r="P3403" s="12">
        <f>ROUND(Table1[[#This Row],[pledged]]/Table1[[#This Row],[goal]],2)</f>
        <v>1.02</v>
      </c>
      <c r="Q3403" s="14">
        <f>IFERROR(Table1[[#This Row],[pledged]]/Table1[[#This Row],[backers_count]],0)</f>
        <v>44.757575757575758</v>
      </c>
      <c r="R3403" s="19">
        <f>(((J3403/60)/60)/24)+DATE(1970,1,1)</f>
        <v>42193.723912037036</v>
      </c>
      <c r="S3403" s="19">
        <f>(((I3403/60)/60)/24)+DATE(1970,1,1)</f>
        <v>42223.723912037036</v>
      </c>
    </row>
    <row r="3404" spans="1:19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1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8273</v>
      </c>
      <c r="O3404" t="s">
        <v>8274</v>
      </c>
      <c r="P3404" s="12">
        <f>ROUND(Table1[[#This Row],[pledged]]/Table1[[#This Row],[goal]],2)</f>
        <v>1.1000000000000001</v>
      </c>
      <c r="Q3404" s="14">
        <f>IFERROR(Table1[[#This Row],[pledged]]/Table1[[#This Row],[backers_count]],0)</f>
        <v>99.787878787878782</v>
      </c>
      <c r="R3404" s="19">
        <f>(((J3404/60)/60)/24)+DATE(1970,1,1)</f>
        <v>42290.61855324074</v>
      </c>
      <c r="S3404" s="19">
        <f>(((I3404/60)/60)/24)+DATE(1970,1,1)</f>
        <v>42320.104861111111</v>
      </c>
    </row>
    <row r="3405" spans="1:19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1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8273</v>
      </c>
      <c r="O3405" t="s">
        <v>8274</v>
      </c>
      <c r="P3405" s="12">
        <f>ROUND(Table1[[#This Row],[pledged]]/Table1[[#This Row],[goal]],2)</f>
        <v>1</v>
      </c>
      <c r="Q3405" s="14">
        <f>IFERROR(Table1[[#This Row],[pledged]]/Table1[[#This Row],[backers_count]],0)</f>
        <v>117.64705882352941</v>
      </c>
      <c r="R3405" s="19">
        <f>(((J3405/60)/60)/24)+DATE(1970,1,1)</f>
        <v>42150.462083333332</v>
      </c>
      <c r="S3405" s="19">
        <f>(((I3405/60)/60)/24)+DATE(1970,1,1)</f>
        <v>42180.462083333332</v>
      </c>
    </row>
    <row r="3406" spans="1:19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1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8273</v>
      </c>
      <c r="O3406" t="s">
        <v>8274</v>
      </c>
      <c r="P3406" s="12">
        <f>ROUND(Table1[[#This Row],[pledged]]/Table1[[#This Row],[goal]],2)</f>
        <v>1.22</v>
      </c>
      <c r="Q3406" s="14">
        <f>IFERROR(Table1[[#This Row],[pledged]]/Table1[[#This Row],[backers_count]],0)</f>
        <v>203.33333333333334</v>
      </c>
      <c r="R3406" s="19">
        <f>(((J3406/60)/60)/24)+DATE(1970,1,1)</f>
        <v>42152.503495370373</v>
      </c>
      <c r="S3406" s="19">
        <f>(((I3406/60)/60)/24)+DATE(1970,1,1)</f>
        <v>42172.503495370373</v>
      </c>
    </row>
    <row r="3407" spans="1:19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1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8273</v>
      </c>
      <c r="O3407" t="s">
        <v>8274</v>
      </c>
      <c r="P3407" s="12">
        <f>ROUND(Table1[[#This Row],[pledged]]/Table1[[#This Row],[goal]],2)</f>
        <v>1.38</v>
      </c>
      <c r="Q3407" s="14">
        <f>IFERROR(Table1[[#This Row],[pledged]]/Table1[[#This Row],[backers_count]],0)</f>
        <v>28.323529411764707</v>
      </c>
      <c r="R3407" s="19">
        <f>(((J3407/60)/60)/24)+DATE(1970,1,1)</f>
        <v>42410.017199074078</v>
      </c>
      <c r="S3407" s="19">
        <f>(((I3407/60)/60)/24)+DATE(1970,1,1)</f>
        <v>42430.999305555553</v>
      </c>
    </row>
    <row r="3408" spans="1:19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1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8273</v>
      </c>
      <c r="O3408" t="s">
        <v>8274</v>
      </c>
      <c r="P3408" s="12">
        <f>ROUND(Table1[[#This Row],[pledged]]/Table1[[#This Row],[goal]],2)</f>
        <v>1</v>
      </c>
      <c r="Q3408" s="14">
        <f>IFERROR(Table1[[#This Row],[pledged]]/Table1[[#This Row],[backers_count]],0)</f>
        <v>110.23076923076923</v>
      </c>
      <c r="R3408" s="19">
        <f>(((J3408/60)/60)/24)+DATE(1970,1,1)</f>
        <v>41791.492777777778</v>
      </c>
      <c r="S3408" s="19">
        <f>(((I3408/60)/60)/24)+DATE(1970,1,1)</f>
        <v>41836.492777777778</v>
      </c>
    </row>
    <row r="3409" spans="1:19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1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8273</v>
      </c>
      <c r="O3409" t="s">
        <v>8274</v>
      </c>
      <c r="P3409" s="12">
        <f>ROUND(Table1[[#This Row],[pledged]]/Table1[[#This Row],[goal]],2)</f>
        <v>1.07</v>
      </c>
      <c r="Q3409" s="14">
        <f>IFERROR(Table1[[#This Row],[pledged]]/Table1[[#This Row],[backers_count]],0)</f>
        <v>31.970149253731343</v>
      </c>
      <c r="R3409" s="19">
        <f>(((J3409/60)/60)/24)+DATE(1970,1,1)</f>
        <v>41796.422326388885</v>
      </c>
      <c r="S3409" s="19">
        <f>(((I3409/60)/60)/24)+DATE(1970,1,1)</f>
        <v>41826.422326388885</v>
      </c>
    </row>
    <row r="3410" spans="1:19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1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8273</v>
      </c>
      <c r="O3410" t="s">
        <v>8274</v>
      </c>
      <c r="P3410" s="12">
        <f>ROUND(Table1[[#This Row],[pledged]]/Table1[[#This Row],[goal]],2)</f>
        <v>2.11</v>
      </c>
      <c r="Q3410" s="14">
        <f>IFERROR(Table1[[#This Row],[pledged]]/Table1[[#This Row],[backers_count]],0)</f>
        <v>58.611111111111114</v>
      </c>
      <c r="R3410" s="19">
        <f>(((J3410/60)/60)/24)+DATE(1970,1,1)</f>
        <v>41808.991944444446</v>
      </c>
      <c r="S3410" s="19">
        <f>(((I3410/60)/60)/24)+DATE(1970,1,1)</f>
        <v>41838.991944444446</v>
      </c>
    </row>
    <row r="3411" spans="1:19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1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8273</v>
      </c>
      <c r="O3411" t="s">
        <v>8274</v>
      </c>
      <c r="P3411" s="12">
        <f>ROUND(Table1[[#This Row],[pledged]]/Table1[[#This Row],[goal]],2)</f>
        <v>1.24</v>
      </c>
      <c r="Q3411" s="14">
        <f>IFERROR(Table1[[#This Row],[pledged]]/Table1[[#This Row],[backers_count]],0)</f>
        <v>29.428571428571427</v>
      </c>
      <c r="R3411" s="19">
        <f>(((J3411/60)/60)/24)+DATE(1970,1,1)</f>
        <v>42544.814328703709</v>
      </c>
      <c r="S3411" s="19">
        <f>(((I3411/60)/60)/24)+DATE(1970,1,1)</f>
        <v>42582.873611111107</v>
      </c>
    </row>
    <row r="3412" spans="1:19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1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8273</v>
      </c>
      <c r="O3412" t="s">
        <v>8274</v>
      </c>
      <c r="P3412" s="12">
        <f>ROUND(Table1[[#This Row],[pledged]]/Table1[[#This Row],[goal]],2)</f>
        <v>1.0900000000000001</v>
      </c>
      <c r="Q3412" s="14">
        <f>IFERROR(Table1[[#This Row],[pledged]]/Table1[[#This Row],[backers_count]],0)</f>
        <v>81.375</v>
      </c>
      <c r="R3412" s="19">
        <f>(((J3412/60)/60)/24)+DATE(1970,1,1)</f>
        <v>42500.041550925926</v>
      </c>
      <c r="S3412" s="19">
        <f>(((I3412/60)/60)/24)+DATE(1970,1,1)</f>
        <v>42527.291666666672</v>
      </c>
    </row>
    <row r="3413" spans="1:19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1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8273</v>
      </c>
      <c r="O3413" t="s">
        <v>8274</v>
      </c>
      <c r="P3413" s="12">
        <f>ROUND(Table1[[#This Row],[pledged]]/Table1[[#This Row],[goal]],2)</f>
        <v>1.04</v>
      </c>
      <c r="Q3413" s="14">
        <f>IFERROR(Table1[[#This Row],[pledged]]/Table1[[#This Row],[backers_count]],0)</f>
        <v>199.16666666666666</v>
      </c>
      <c r="R3413" s="19">
        <f>(((J3413/60)/60)/24)+DATE(1970,1,1)</f>
        <v>42265.022824074069</v>
      </c>
      <c r="S3413" s="19">
        <f>(((I3413/60)/60)/24)+DATE(1970,1,1)</f>
        <v>42285.022824074069</v>
      </c>
    </row>
    <row r="3414" spans="1:19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8273</v>
      </c>
      <c r="O3414" t="s">
        <v>8274</v>
      </c>
      <c r="P3414" s="12">
        <f>ROUND(Table1[[#This Row],[pledged]]/Table1[[#This Row],[goal]],2)</f>
        <v>1</v>
      </c>
      <c r="Q3414" s="14">
        <f>IFERROR(Table1[[#This Row],[pledged]]/Table1[[#This Row],[backers_count]],0)</f>
        <v>115.38461538461539</v>
      </c>
      <c r="R3414" s="19">
        <f>(((J3414/60)/60)/24)+DATE(1970,1,1)</f>
        <v>41879.959050925929</v>
      </c>
      <c r="S3414" s="19">
        <f>(((I3414/60)/60)/24)+DATE(1970,1,1)</f>
        <v>41909.959050925929</v>
      </c>
    </row>
    <row r="3415" spans="1:19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1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8273</v>
      </c>
      <c r="O3415" t="s">
        <v>8274</v>
      </c>
      <c r="P3415" s="12">
        <f>ROUND(Table1[[#This Row],[pledged]]/Table1[[#This Row],[goal]],2)</f>
        <v>1.3</v>
      </c>
      <c r="Q3415" s="14">
        <f>IFERROR(Table1[[#This Row],[pledged]]/Table1[[#This Row],[backers_count]],0)</f>
        <v>46.428571428571431</v>
      </c>
      <c r="R3415" s="19">
        <f>(((J3415/60)/60)/24)+DATE(1970,1,1)</f>
        <v>42053.733078703706</v>
      </c>
      <c r="S3415" s="19">
        <f>(((I3415/60)/60)/24)+DATE(1970,1,1)</f>
        <v>42063.207638888889</v>
      </c>
    </row>
    <row r="3416" spans="1:19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1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8273</v>
      </c>
      <c r="O3416" t="s">
        <v>8274</v>
      </c>
      <c r="P3416" s="12">
        <f>ROUND(Table1[[#This Row],[pledged]]/Table1[[#This Row],[goal]],2)</f>
        <v>1.04</v>
      </c>
      <c r="Q3416" s="14">
        <f>IFERROR(Table1[[#This Row],[pledged]]/Table1[[#This Row],[backers_count]],0)</f>
        <v>70.568181818181813</v>
      </c>
      <c r="R3416" s="19">
        <f>(((J3416/60)/60)/24)+DATE(1970,1,1)</f>
        <v>42675.832465277781</v>
      </c>
      <c r="S3416" s="19">
        <f>(((I3416/60)/60)/24)+DATE(1970,1,1)</f>
        <v>42705.332638888889</v>
      </c>
    </row>
    <row r="3417" spans="1:19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1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8273</v>
      </c>
      <c r="O3417" t="s">
        <v>8274</v>
      </c>
      <c r="P3417" s="12">
        <f>ROUND(Table1[[#This Row],[pledged]]/Table1[[#This Row],[goal]],2)</f>
        <v>1</v>
      </c>
      <c r="Q3417" s="14">
        <f>IFERROR(Table1[[#This Row],[pledged]]/Table1[[#This Row],[backers_count]],0)</f>
        <v>22.222222222222221</v>
      </c>
      <c r="R3417" s="19">
        <f>(((J3417/60)/60)/24)+DATE(1970,1,1)</f>
        <v>42467.144166666665</v>
      </c>
      <c r="S3417" s="19">
        <f>(((I3417/60)/60)/24)+DATE(1970,1,1)</f>
        <v>42477.979166666672</v>
      </c>
    </row>
    <row r="3418" spans="1:19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1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8273</v>
      </c>
      <c r="O3418" t="s">
        <v>8274</v>
      </c>
      <c r="P3418" s="12">
        <f>ROUND(Table1[[#This Row],[pledged]]/Table1[[#This Row],[goal]],2)</f>
        <v>1.2</v>
      </c>
      <c r="Q3418" s="14">
        <f>IFERROR(Table1[[#This Row],[pledged]]/Table1[[#This Row],[backers_count]],0)</f>
        <v>159.46666666666667</v>
      </c>
      <c r="R3418" s="19">
        <f>(((J3418/60)/60)/24)+DATE(1970,1,1)</f>
        <v>42089.412557870368</v>
      </c>
      <c r="S3418" s="19">
        <f>(((I3418/60)/60)/24)+DATE(1970,1,1)</f>
        <v>42117.770833333328</v>
      </c>
    </row>
    <row r="3419" spans="1:19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1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8273</v>
      </c>
      <c r="O3419" t="s">
        <v>8274</v>
      </c>
      <c r="P3419" s="12">
        <f>ROUND(Table1[[#This Row],[pledged]]/Table1[[#This Row],[goal]],2)</f>
        <v>1</v>
      </c>
      <c r="Q3419" s="14">
        <f>IFERROR(Table1[[#This Row],[pledged]]/Table1[[#This Row],[backers_count]],0)</f>
        <v>37.777999999999999</v>
      </c>
      <c r="R3419" s="19">
        <f>(((J3419/60)/60)/24)+DATE(1970,1,1)</f>
        <v>41894.91375</v>
      </c>
      <c r="S3419" s="19">
        <f>(((I3419/60)/60)/24)+DATE(1970,1,1)</f>
        <v>41938.029861111114</v>
      </c>
    </row>
    <row r="3420" spans="1:19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1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8273</v>
      </c>
      <c r="O3420" t="s">
        <v>8274</v>
      </c>
      <c r="P3420" s="12">
        <f>ROUND(Table1[[#This Row],[pledged]]/Table1[[#This Row],[goal]],2)</f>
        <v>1.01</v>
      </c>
      <c r="Q3420" s="14">
        <f>IFERROR(Table1[[#This Row],[pledged]]/Table1[[#This Row],[backers_count]],0)</f>
        <v>72.053571428571431</v>
      </c>
      <c r="R3420" s="19">
        <f>(((J3420/60)/60)/24)+DATE(1970,1,1)</f>
        <v>41752.83457175926</v>
      </c>
      <c r="S3420" s="19">
        <f>(((I3420/60)/60)/24)+DATE(1970,1,1)</f>
        <v>41782.83457175926</v>
      </c>
    </row>
    <row r="3421" spans="1:19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1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8273</v>
      </c>
      <c r="O3421" t="s">
        <v>8274</v>
      </c>
      <c r="P3421" s="12">
        <f>ROUND(Table1[[#This Row],[pledged]]/Table1[[#This Row],[goal]],2)</f>
        <v>1.07</v>
      </c>
      <c r="Q3421" s="14">
        <f>IFERROR(Table1[[#This Row],[pledged]]/Table1[[#This Row],[backers_count]],0)</f>
        <v>63.695652173913047</v>
      </c>
      <c r="R3421" s="19">
        <f>(((J3421/60)/60)/24)+DATE(1970,1,1)</f>
        <v>42448.821585648147</v>
      </c>
      <c r="S3421" s="19">
        <f>(((I3421/60)/60)/24)+DATE(1970,1,1)</f>
        <v>42466.895833333328</v>
      </c>
    </row>
    <row r="3422" spans="1:19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1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8273</v>
      </c>
      <c r="O3422" t="s">
        <v>8274</v>
      </c>
      <c r="P3422" s="12">
        <f>ROUND(Table1[[#This Row],[pledged]]/Table1[[#This Row],[goal]],2)</f>
        <v>1.38</v>
      </c>
      <c r="Q3422" s="14">
        <f>IFERROR(Table1[[#This Row],[pledged]]/Table1[[#This Row],[backers_count]],0)</f>
        <v>28.411764705882351</v>
      </c>
      <c r="R3422" s="19">
        <f>(((J3422/60)/60)/24)+DATE(1970,1,1)</f>
        <v>42405.090300925927</v>
      </c>
      <c r="S3422" s="19">
        <f>(((I3422/60)/60)/24)+DATE(1970,1,1)</f>
        <v>42414</v>
      </c>
    </row>
    <row r="3423" spans="1:19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1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8273</v>
      </c>
      <c r="O3423" t="s">
        <v>8274</v>
      </c>
      <c r="P3423" s="12">
        <f>ROUND(Table1[[#This Row],[pledged]]/Table1[[#This Row],[goal]],2)</f>
        <v>1.01</v>
      </c>
      <c r="Q3423" s="14">
        <f>IFERROR(Table1[[#This Row],[pledged]]/Table1[[#This Row],[backers_count]],0)</f>
        <v>103.21428571428571</v>
      </c>
      <c r="R3423" s="19">
        <f>(((J3423/60)/60)/24)+DATE(1970,1,1)</f>
        <v>42037.791238425925</v>
      </c>
      <c r="S3423" s="19">
        <f>(((I3423/60)/60)/24)+DATE(1970,1,1)</f>
        <v>42067.791238425925</v>
      </c>
    </row>
    <row r="3424" spans="1:19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1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8273</v>
      </c>
      <c r="O3424" t="s">
        <v>8274</v>
      </c>
      <c r="P3424" s="12">
        <f>ROUND(Table1[[#This Row],[pledged]]/Table1[[#This Row],[goal]],2)</f>
        <v>1.0900000000000001</v>
      </c>
      <c r="Q3424" s="14">
        <f>IFERROR(Table1[[#This Row],[pledged]]/Table1[[#This Row],[backers_count]],0)</f>
        <v>71.152173913043484</v>
      </c>
      <c r="R3424" s="19">
        <f>(((J3424/60)/60)/24)+DATE(1970,1,1)</f>
        <v>42323.562222222223</v>
      </c>
      <c r="S3424" s="19">
        <f>(((I3424/60)/60)/24)+DATE(1970,1,1)</f>
        <v>42352</v>
      </c>
    </row>
    <row r="3425" spans="1:19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1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8273</v>
      </c>
      <c r="O3425" t="s">
        <v>8274</v>
      </c>
      <c r="P3425" s="12">
        <f>ROUND(Table1[[#This Row],[pledged]]/Table1[[#This Row],[goal]],2)</f>
        <v>1.4</v>
      </c>
      <c r="Q3425" s="14">
        <f>IFERROR(Table1[[#This Row],[pledged]]/Table1[[#This Row],[backers_count]],0)</f>
        <v>35</v>
      </c>
      <c r="R3425" s="19">
        <f>(((J3425/60)/60)/24)+DATE(1970,1,1)</f>
        <v>42088.911354166667</v>
      </c>
      <c r="S3425" s="19">
        <f>(((I3425/60)/60)/24)+DATE(1970,1,1)</f>
        <v>42118.911354166667</v>
      </c>
    </row>
    <row r="3426" spans="1:19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1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8273</v>
      </c>
      <c r="O3426" t="s">
        <v>8274</v>
      </c>
      <c r="P3426" s="12">
        <f>ROUND(Table1[[#This Row],[pledged]]/Table1[[#This Row],[goal]],2)</f>
        <v>1.04</v>
      </c>
      <c r="Q3426" s="14">
        <f>IFERROR(Table1[[#This Row],[pledged]]/Table1[[#This Row],[backers_count]],0)</f>
        <v>81.776315789473685</v>
      </c>
      <c r="R3426" s="19">
        <f>(((J3426/60)/60)/24)+DATE(1970,1,1)</f>
        <v>42018.676898148144</v>
      </c>
      <c r="S3426" s="19">
        <f>(((I3426/60)/60)/24)+DATE(1970,1,1)</f>
        <v>42040.290972222225</v>
      </c>
    </row>
    <row r="3427" spans="1:19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1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8273</v>
      </c>
      <c r="O3427" t="s">
        <v>8274</v>
      </c>
      <c r="P3427" s="12">
        <f>ROUND(Table1[[#This Row],[pledged]]/Table1[[#This Row],[goal]],2)</f>
        <v>1.03</v>
      </c>
      <c r="Q3427" s="14">
        <f>IFERROR(Table1[[#This Row],[pledged]]/Table1[[#This Row],[backers_count]],0)</f>
        <v>297.02980769230766</v>
      </c>
      <c r="R3427" s="19">
        <f>(((J3427/60)/60)/24)+DATE(1970,1,1)</f>
        <v>41884.617314814815</v>
      </c>
      <c r="S3427" s="19">
        <f>(((I3427/60)/60)/24)+DATE(1970,1,1)</f>
        <v>41916.617314814815</v>
      </c>
    </row>
    <row r="3428" spans="1:19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1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8273</v>
      </c>
      <c r="O3428" t="s">
        <v>8274</v>
      </c>
      <c r="P3428" s="12">
        <f>ROUND(Table1[[#This Row],[pledged]]/Table1[[#This Row],[goal]],2)</f>
        <v>1.08</v>
      </c>
      <c r="Q3428" s="14">
        <f>IFERROR(Table1[[#This Row],[pledged]]/Table1[[#This Row],[backers_count]],0)</f>
        <v>46.609195402298852</v>
      </c>
      <c r="R3428" s="19">
        <f>(((J3428/60)/60)/24)+DATE(1970,1,1)</f>
        <v>41884.056747685187</v>
      </c>
      <c r="S3428" s="19">
        <f>(((I3428/60)/60)/24)+DATE(1970,1,1)</f>
        <v>41903.083333333336</v>
      </c>
    </row>
    <row r="3429" spans="1:19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1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8273</v>
      </c>
      <c r="O3429" t="s">
        <v>8274</v>
      </c>
      <c r="P3429" s="12">
        <f>ROUND(Table1[[#This Row],[pledged]]/Table1[[#This Row],[goal]],2)</f>
        <v>1</v>
      </c>
      <c r="Q3429" s="14">
        <f>IFERROR(Table1[[#This Row],[pledged]]/Table1[[#This Row],[backers_count]],0)</f>
        <v>51.724137931034484</v>
      </c>
      <c r="R3429" s="19">
        <f>(((J3429/60)/60)/24)+DATE(1970,1,1)</f>
        <v>41792.645277777774</v>
      </c>
      <c r="S3429" s="19">
        <f>(((I3429/60)/60)/24)+DATE(1970,1,1)</f>
        <v>41822.645277777774</v>
      </c>
    </row>
    <row r="3430" spans="1:19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1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8273</v>
      </c>
      <c r="O3430" t="s">
        <v>8274</v>
      </c>
      <c r="P3430" s="12">
        <f>ROUND(Table1[[#This Row],[pledged]]/Table1[[#This Row],[goal]],2)</f>
        <v>1.03</v>
      </c>
      <c r="Q3430" s="14">
        <f>IFERROR(Table1[[#This Row],[pledged]]/Table1[[#This Row],[backers_count]],0)</f>
        <v>40.294117647058826</v>
      </c>
      <c r="R3430" s="19">
        <f>(((J3430/60)/60)/24)+DATE(1970,1,1)</f>
        <v>42038.720451388886</v>
      </c>
      <c r="S3430" s="19">
        <f>(((I3430/60)/60)/24)+DATE(1970,1,1)</f>
        <v>42063.708333333328</v>
      </c>
    </row>
    <row r="3431" spans="1:19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1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8273</v>
      </c>
      <c r="O3431" t="s">
        <v>8274</v>
      </c>
      <c r="P3431" s="12">
        <f>ROUND(Table1[[#This Row],[pledged]]/Table1[[#This Row],[goal]],2)</f>
        <v>1.3</v>
      </c>
      <c r="Q3431" s="14">
        <f>IFERROR(Table1[[#This Row],[pledged]]/Table1[[#This Row],[backers_count]],0)</f>
        <v>16.25</v>
      </c>
      <c r="R3431" s="19">
        <f>(((J3431/60)/60)/24)+DATE(1970,1,1)</f>
        <v>42662.021539351852</v>
      </c>
      <c r="S3431" s="19">
        <f>(((I3431/60)/60)/24)+DATE(1970,1,1)</f>
        <v>42676.021539351852</v>
      </c>
    </row>
    <row r="3432" spans="1:19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1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8273</v>
      </c>
      <c r="O3432" t="s">
        <v>8274</v>
      </c>
      <c r="P3432" s="12">
        <f>ROUND(Table1[[#This Row],[pledged]]/Table1[[#This Row],[goal]],2)</f>
        <v>1.0900000000000001</v>
      </c>
      <c r="Q3432" s="14">
        <f>IFERROR(Table1[[#This Row],[pledged]]/Table1[[#This Row],[backers_count]],0)</f>
        <v>30.152638888888887</v>
      </c>
      <c r="R3432" s="19">
        <f>(((J3432/60)/60)/24)+DATE(1970,1,1)</f>
        <v>41820.945613425924</v>
      </c>
      <c r="S3432" s="19">
        <f>(((I3432/60)/60)/24)+DATE(1970,1,1)</f>
        <v>41850.945613425924</v>
      </c>
    </row>
    <row r="3433" spans="1:19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1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8273</v>
      </c>
      <c r="O3433" t="s">
        <v>8274</v>
      </c>
      <c r="P3433" s="12">
        <f>ROUND(Table1[[#This Row],[pledged]]/Table1[[#This Row],[goal]],2)</f>
        <v>1</v>
      </c>
      <c r="Q3433" s="14">
        <f>IFERROR(Table1[[#This Row],[pledged]]/Table1[[#This Row],[backers_count]],0)</f>
        <v>95.238095238095241</v>
      </c>
      <c r="R3433" s="19">
        <f>(((J3433/60)/60)/24)+DATE(1970,1,1)</f>
        <v>41839.730937500004</v>
      </c>
      <c r="S3433" s="19">
        <f>(((I3433/60)/60)/24)+DATE(1970,1,1)</f>
        <v>41869.730937500004</v>
      </c>
    </row>
    <row r="3434" spans="1:19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1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8273</v>
      </c>
      <c r="O3434" t="s">
        <v>8274</v>
      </c>
      <c r="P3434" s="12">
        <f>ROUND(Table1[[#This Row],[pledged]]/Table1[[#This Row],[goal]],2)</f>
        <v>1.1000000000000001</v>
      </c>
      <c r="Q3434" s="14">
        <f>IFERROR(Table1[[#This Row],[pledged]]/Table1[[#This Row],[backers_count]],0)</f>
        <v>52.214285714285715</v>
      </c>
      <c r="R3434" s="19">
        <f>(((J3434/60)/60)/24)+DATE(1970,1,1)</f>
        <v>42380.581180555557</v>
      </c>
      <c r="S3434" s="19">
        <f>(((I3434/60)/60)/24)+DATE(1970,1,1)</f>
        <v>42405.916666666672</v>
      </c>
    </row>
    <row r="3435" spans="1:19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1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8273</v>
      </c>
      <c r="O3435" t="s">
        <v>8274</v>
      </c>
      <c r="P3435" s="12">
        <f>ROUND(Table1[[#This Row],[pledged]]/Table1[[#This Row],[goal]],2)</f>
        <v>1</v>
      </c>
      <c r="Q3435" s="14">
        <f>IFERROR(Table1[[#This Row],[pledged]]/Table1[[#This Row],[backers_count]],0)</f>
        <v>134.1549295774648</v>
      </c>
      <c r="R3435" s="19">
        <f>(((J3435/60)/60)/24)+DATE(1970,1,1)</f>
        <v>41776.063136574077</v>
      </c>
      <c r="S3435" s="19">
        <f>(((I3435/60)/60)/24)+DATE(1970,1,1)</f>
        <v>41807.125</v>
      </c>
    </row>
    <row r="3436" spans="1:19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1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8273</v>
      </c>
      <c r="O3436" t="s">
        <v>8274</v>
      </c>
      <c r="P3436" s="12">
        <f>ROUND(Table1[[#This Row],[pledged]]/Table1[[#This Row],[goal]],2)</f>
        <v>1.06</v>
      </c>
      <c r="Q3436" s="14">
        <f>IFERROR(Table1[[#This Row],[pledged]]/Table1[[#This Row],[backers_count]],0)</f>
        <v>62.827380952380949</v>
      </c>
      <c r="R3436" s="19">
        <f>(((J3436/60)/60)/24)+DATE(1970,1,1)</f>
        <v>41800.380428240744</v>
      </c>
      <c r="S3436" s="19">
        <f>(((I3436/60)/60)/24)+DATE(1970,1,1)</f>
        <v>41830.380428240744</v>
      </c>
    </row>
    <row r="3437" spans="1:19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1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8273</v>
      </c>
      <c r="O3437" t="s">
        <v>8274</v>
      </c>
      <c r="P3437" s="12">
        <f>ROUND(Table1[[#This Row],[pledged]]/Table1[[#This Row],[goal]],2)</f>
        <v>1.1200000000000001</v>
      </c>
      <c r="Q3437" s="14">
        <f>IFERROR(Table1[[#This Row],[pledged]]/Table1[[#This Row],[backers_count]],0)</f>
        <v>58.94736842105263</v>
      </c>
      <c r="R3437" s="19">
        <f>(((J3437/60)/60)/24)+DATE(1970,1,1)</f>
        <v>42572.61681712963</v>
      </c>
      <c r="S3437" s="19">
        <f>(((I3437/60)/60)/24)+DATE(1970,1,1)</f>
        <v>42589.125</v>
      </c>
    </row>
    <row r="3438" spans="1:19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1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8273</v>
      </c>
      <c r="O3438" t="s">
        <v>8274</v>
      </c>
      <c r="P3438" s="12">
        <f>ROUND(Table1[[#This Row],[pledged]]/Table1[[#This Row],[goal]],2)</f>
        <v>1.06</v>
      </c>
      <c r="Q3438" s="14">
        <f>IFERROR(Table1[[#This Row],[pledged]]/Table1[[#This Row],[backers_count]],0)</f>
        <v>143.1081081081081</v>
      </c>
      <c r="R3438" s="19">
        <f>(((J3438/60)/60)/24)+DATE(1970,1,1)</f>
        <v>41851.541585648149</v>
      </c>
      <c r="S3438" s="19">
        <f>(((I3438/60)/60)/24)+DATE(1970,1,1)</f>
        <v>41872.686111111114</v>
      </c>
    </row>
    <row r="3439" spans="1:19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1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8273</v>
      </c>
      <c r="O3439" t="s">
        <v>8274</v>
      </c>
      <c r="P3439" s="12">
        <f>ROUND(Table1[[#This Row],[pledged]]/Table1[[#This Row],[goal]],2)</f>
        <v>1.01</v>
      </c>
      <c r="Q3439" s="14">
        <f>IFERROR(Table1[[#This Row],[pledged]]/Table1[[#This Row],[backers_count]],0)</f>
        <v>84.166666666666671</v>
      </c>
      <c r="R3439" s="19">
        <f>(((J3439/60)/60)/24)+DATE(1970,1,1)</f>
        <v>42205.710879629631</v>
      </c>
      <c r="S3439" s="19">
        <f>(((I3439/60)/60)/24)+DATE(1970,1,1)</f>
        <v>42235.710879629631</v>
      </c>
    </row>
    <row r="3440" spans="1:19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1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8273</v>
      </c>
      <c r="O3440" t="s">
        <v>8274</v>
      </c>
      <c r="P3440" s="12">
        <f>ROUND(Table1[[#This Row],[pledged]]/Table1[[#This Row],[goal]],2)</f>
        <v>1.04</v>
      </c>
      <c r="Q3440" s="14">
        <f>IFERROR(Table1[[#This Row],[pledged]]/Table1[[#This Row],[backers_count]],0)</f>
        <v>186.07142857142858</v>
      </c>
      <c r="R3440" s="19">
        <f>(((J3440/60)/60)/24)+DATE(1970,1,1)</f>
        <v>42100.927858796291</v>
      </c>
      <c r="S3440" s="19">
        <f>(((I3440/60)/60)/24)+DATE(1970,1,1)</f>
        <v>42126.875</v>
      </c>
    </row>
    <row r="3441" spans="1:19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1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8273</v>
      </c>
      <c r="O3441" t="s">
        <v>8274</v>
      </c>
      <c r="P3441" s="12">
        <f>ROUND(Table1[[#This Row],[pledged]]/Table1[[#This Row],[goal]],2)</f>
        <v>1.35</v>
      </c>
      <c r="Q3441" s="14">
        <f>IFERROR(Table1[[#This Row],[pledged]]/Table1[[#This Row],[backers_count]],0)</f>
        <v>89.785555555555561</v>
      </c>
      <c r="R3441" s="19">
        <f>(((J3441/60)/60)/24)+DATE(1970,1,1)</f>
        <v>42374.911226851851</v>
      </c>
      <c r="S3441" s="19">
        <f>(((I3441/60)/60)/24)+DATE(1970,1,1)</f>
        <v>42388.207638888889</v>
      </c>
    </row>
    <row r="3442" spans="1:19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1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8273</v>
      </c>
      <c r="O3442" t="s">
        <v>8274</v>
      </c>
      <c r="P3442" s="12">
        <f>ROUND(Table1[[#This Row],[pledged]]/Table1[[#This Row],[goal]],2)</f>
        <v>1.05</v>
      </c>
      <c r="Q3442" s="14">
        <f>IFERROR(Table1[[#This Row],[pledged]]/Table1[[#This Row],[backers_count]],0)</f>
        <v>64.157560975609755</v>
      </c>
      <c r="R3442" s="19">
        <f>(((J3442/60)/60)/24)+DATE(1970,1,1)</f>
        <v>41809.12300925926</v>
      </c>
      <c r="S3442" s="19">
        <f>(((I3442/60)/60)/24)+DATE(1970,1,1)</f>
        <v>41831.677083333336</v>
      </c>
    </row>
    <row r="3443" spans="1:19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1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8273</v>
      </c>
      <c r="O3443" t="s">
        <v>8274</v>
      </c>
      <c r="P3443" s="12">
        <f>ROUND(Table1[[#This Row],[pledged]]/Table1[[#This Row],[goal]],2)</f>
        <v>1.03</v>
      </c>
      <c r="Q3443" s="14">
        <f>IFERROR(Table1[[#This Row],[pledged]]/Table1[[#This Row],[backers_count]],0)</f>
        <v>59.651162790697676</v>
      </c>
      <c r="R3443" s="19">
        <f>(((J3443/60)/60)/24)+DATE(1970,1,1)</f>
        <v>42294.429641203707</v>
      </c>
      <c r="S3443" s="19">
        <f>(((I3443/60)/60)/24)+DATE(1970,1,1)</f>
        <v>42321.845138888893</v>
      </c>
    </row>
    <row r="3444" spans="1:19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1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8273</v>
      </c>
      <c r="O3444" t="s">
        <v>8274</v>
      </c>
      <c r="P3444" s="12">
        <f>ROUND(Table1[[#This Row],[pledged]]/Table1[[#This Row],[goal]],2)</f>
        <v>1</v>
      </c>
      <c r="Q3444" s="14">
        <f>IFERROR(Table1[[#This Row],[pledged]]/Table1[[#This Row],[backers_count]],0)</f>
        <v>31.25</v>
      </c>
      <c r="R3444" s="19">
        <f>(((J3444/60)/60)/24)+DATE(1970,1,1)</f>
        <v>42124.841111111105</v>
      </c>
      <c r="S3444" s="19">
        <f>(((I3444/60)/60)/24)+DATE(1970,1,1)</f>
        <v>42154.841111111105</v>
      </c>
    </row>
    <row r="3445" spans="1:19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1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8273</v>
      </c>
      <c r="O3445" t="s">
        <v>8274</v>
      </c>
      <c r="P3445" s="12">
        <f>ROUND(Table1[[#This Row],[pledged]]/Table1[[#This Row],[goal]],2)</f>
        <v>1.86</v>
      </c>
      <c r="Q3445" s="14">
        <f>IFERROR(Table1[[#This Row],[pledged]]/Table1[[#This Row],[backers_count]],0)</f>
        <v>41.222222222222221</v>
      </c>
      <c r="R3445" s="19">
        <f>(((J3445/60)/60)/24)+DATE(1970,1,1)</f>
        <v>41861.524837962963</v>
      </c>
      <c r="S3445" s="19">
        <f>(((I3445/60)/60)/24)+DATE(1970,1,1)</f>
        <v>41891.524837962963</v>
      </c>
    </row>
    <row r="3446" spans="1:19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1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8273</v>
      </c>
      <c r="O3446" t="s">
        <v>8274</v>
      </c>
      <c r="P3446" s="12">
        <f>ROUND(Table1[[#This Row],[pledged]]/Table1[[#This Row],[goal]],2)</f>
        <v>2.89</v>
      </c>
      <c r="Q3446" s="14">
        <f>IFERROR(Table1[[#This Row],[pledged]]/Table1[[#This Row],[backers_count]],0)</f>
        <v>43.35</v>
      </c>
      <c r="R3446" s="19">
        <f>(((J3446/60)/60)/24)+DATE(1970,1,1)</f>
        <v>42521.291504629626</v>
      </c>
      <c r="S3446" s="19">
        <f>(((I3446/60)/60)/24)+DATE(1970,1,1)</f>
        <v>42529.582638888889</v>
      </c>
    </row>
    <row r="3447" spans="1:19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1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8273</v>
      </c>
      <c r="O3447" t="s">
        <v>8274</v>
      </c>
      <c r="P3447" s="12">
        <f>ROUND(Table1[[#This Row],[pledged]]/Table1[[#This Row],[goal]],2)</f>
        <v>1</v>
      </c>
      <c r="Q3447" s="14">
        <f>IFERROR(Table1[[#This Row],[pledged]]/Table1[[#This Row],[backers_count]],0)</f>
        <v>64.516129032258064</v>
      </c>
      <c r="R3447" s="19">
        <f>(((J3447/60)/60)/24)+DATE(1970,1,1)</f>
        <v>42272.530509259261</v>
      </c>
      <c r="S3447" s="19">
        <f>(((I3447/60)/60)/24)+DATE(1970,1,1)</f>
        <v>42300.530509259261</v>
      </c>
    </row>
    <row r="3448" spans="1:19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1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8273</v>
      </c>
      <c r="O3448" t="s">
        <v>8274</v>
      </c>
      <c r="P3448" s="12">
        <f>ROUND(Table1[[#This Row],[pledged]]/Table1[[#This Row],[goal]],2)</f>
        <v>1.08</v>
      </c>
      <c r="Q3448" s="14">
        <f>IFERROR(Table1[[#This Row],[pledged]]/Table1[[#This Row],[backers_count]],0)</f>
        <v>43.28</v>
      </c>
      <c r="R3448" s="19">
        <f>(((J3448/60)/60)/24)+DATE(1970,1,1)</f>
        <v>42016.832465277781</v>
      </c>
      <c r="S3448" s="19">
        <f>(((I3448/60)/60)/24)+DATE(1970,1,1)</f>
        <v>42040.513888888891</v>
      </c>
    </row>
    <row r="3449" spans="1:19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1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8273</v>
      </c>
      <c r="O3449" t="s">
        <v>8274</v>
      </c>
      <c r="P3449" s="12">
        <f>ROUND(Table1[[#This Row],[pledged]]/Table1[[#This Row],[goal]],2)</f>
        <v>1.08</v>
      </c>
      <c r="Q3449" s="14">
        <f>IFERROR(Table1[[#This Row],[pledged]]/Table1[[#This Row],[backers_count]],0)</f>
        <v>77</v>
      </c>
      <c r="R3449" s="19">
        <f>(((J3449/60)/60)/24)+DATE(1970,1,1)</f>
        <v>42402.889027777783</v>
      </c>
      <c r="S3449" s="19">
        <f>(((I3449/60)/60)/24)+DATE(1970,1,1)</f>
        <v>42447.847361111111</v>
      </c>
    </row>
    <row r="3450" spans="1:19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1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8273</v>
      </c>
      <c r="O3450" t="s">
        <v>8274</v>
      </c>
      <c r="P3450" s="12">
        <f>ROUND(Table1[[#This Row],[pledged]]/Table1[[#This Row],[goal]],2)</f>
        <v>1.1000000000000001</v>
      </c>
      <c r="Q3450" s="14">
        <f>IFERROR(Table1[[#This Row],[pledged]]/Table1[[#This Row],[backers_count]],0)</f>
        <v>51.222222222222221</v>
      </c>
      <c r="R3450" s="19">
        <f>(((J3450/60)/60)/24)+DATE(1970,1,1)</f>
        <v>41960.119085648148</v>
      </c>
      <c r="S3450" s="19">
        <f>(((I3450/60)/60)/24)+DATE(1970,1,1)</f>
        <v>41990.119085648148</v>
      </c>
    </row>
    <row r="3451" spans="1:19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1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8273</v>
      </c>
      <c r="O3451" t="s">
        <v>8274</v>
      </c>
      <c r="P3451" s="12">
        <f>ROUND(Table1[[#This Row],[pledged]]/Table1[[#This Row],[goal]],2)</f>
        <v>1.71</v>
      </c>
      <c r="Q3451" s="14">
        <f>IFERROR(Table1[[#This Row],[pledged]]/Table1[[#This Row],[backers_count]],0)</f>
        <v>68.25</v>
      </c>
      <c r="R3451" s="19">
        <f>(((J3451/60)/60)/24)+DATE(1970,1,1)</f>
        <v>42532.052523148144</v>
      </c>
      <c r="S3451" s="19">
        <f>(((I3451/60)/60)/24)+DATE(1970,1,1)</f>
        <v>42560.166666666672</v>
      </c>
    </row>
    <row r="3452" spans="1:19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1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8273</v>
      </c>
      <c r="O3452" t="s">
        <v>8274</v>
      </c>
      <c r="P3452" s="12">
        <f>ROUND(Table1[[#This Row],[pledged]]/Table1[[#This Row],[goal]],2)</f>
        <v>1.52</v>
      </c>
      <c r="Q3452" s="14">
        <f>IFERROR(Table1[[#This Row],[pledged]]/Table1[[#This Row],[backers_count]],0)</f>
        <v>19.487179487179485</v>
      </c>
      <c r="R3452" s="19">
        <f>(((J3452/60)/60)/24)+DATE(1970,1,1)</f>
        <v>42036.704525462963</v>
      </c>
      <c r="S3452" s="19">
        <f>(((I3452/60)/60)/24)+DATE(1970,1,1)</f>
        <v>42096.662858796291</v>
      </c>
    </row>
    <row r="3453" spans="1:19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1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8273</v>
      </c>
      <c r="O3453" t="s">
        <v>8274</v>
      </c>
      <c r="P3453" s="12">
        <f>ROUND(Table1[[#This Row],[pledged]]/Table1[[#This Row],[goal]],2)</f>
        <v>1.01</v>
      </c>
      <c r="Q3453" s="14">
        <f>IFERROR(Table1[[#This Row],[pledged]]/Table1[[#This Row],[backers_count]],0)</f>
        <v>41.125</v>
      </c>
      <c r="R3453" s="19">
        <f>(((J3453/60)/60)/24)+DATE(1970,1,1)</f>
        <v>42088.723692129628</v>
      </c>
      <c r="S3453" s="19">
        <f>(((I3453/60)/60)/24)+DATE(1970,1,1)</f>
        <v>42115.723692129628</v>
      </c>
    </row>
    <row r="3454" spans="1:19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1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8273</v>
      </c>
      <c r="O3454" t="s">
        <v>8274</v>
      </c>
      <c r="P3454" s="12">
        <f>ROUND(Table1[[#This Row],[pledged]]/Table1[[#This Row],[goal]],2)</f>
        <v>1.53</v>
      </c>
      <c r="Q3454" s="14">
        <f>IFERROR(Table1[[#This Row],[pledged]]/Table1[[#This Row],[backers_count]],0)</f>
        <v>41.405405405405403</v>
      </c>
      <c r="R3454" s="19">
        <f>(((J3454/60)/60)/24)+DATE(1970,1,1)</f>
        <v>41820.639189814814</v>
      </c>
      <c r="S3454" s="19">
        <f>(((I3454/60)/60)/24)+DATE(1970,1,1)</f>
        <v>41843.165972222225</v>
      </c>
    </row>
    <row r="3455" spans="1:19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1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8273</v>
      </c>
      <c r="O3455" t="s">
        <v>8274</v>
      </c>
      <c r="P3455" s="12">
        <f>ROUND(Table1[[#This Row],[pledged]]/Table1[[#This Row],[goal]],2)</f>
        <v>1.28</v>
      </c>
      <c r="Q3455" s="14">
        <f>IFERROR(Table1[[#This Row],[pledged]]/Table1[[#This Row],[backers_count]],0)</f>
        <v>27.5</v>
      </c>
      <c r="R3455" s="19">
        <f>(((J3455/60)/60)/24)+DATE(1970,1,1)</f>
        <v>42535.97865740741</v>
      </c>
      <c r="S3455" s="19">
        <f>(((I3455/60)/60)/24)+DATE(1970,1,1)</f>
        <v>42595.97865740741</v>
      </c>
    </row>
    <row r="3456" spans="1:19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1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8273</v>
      </c>
      <c r="O3456" t="s">
        <v>8274</v>
      </c>
      <c r="P3456" s="12">
        <f>ROUND(Table1[[#This Row],[pledged]]/Table1[[#This Row],[goal]],2)</f>
        <v>1.01</v>
      </c>
      <c r="Q3456" s="14">
        <f>IFERROR(Table1[[#This Row],[pledged]]/Table1[[#This Row],[backers_count]],0)</f>
        <v>33.571428571428569</v>
      </c>
      <c r="R3456" s="19">
        <f>(((J3456/60)/60)/24)+DATE(1970,1,1)</f>
        <v>41821.698599537034</v>
      </c>
      <c r="S3456" s="19">
        <f>(((I3456/60)/60)/24)+DATE(1970,1,1)</f>
        <v>41851.698599537034</v>
      </c>
    </row>
    <row r="3457" spans="1:19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1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8273</v>
      </c>
      <c r="O3457" t="s">
        <v>8274</v>
      </c>
      <c r="P3457" s="12">
        <f>ROUND(Table1[[#This Row],[pledged]]/Table1[[#This Row],[goal]],2)</f>
        <v>1.01</v>
      </c>
      <c r="Q3457" s="14">
        <f>IFERROR(Table1[[#This Row],[pledged]]/Table1[[#This Row],[backers_count]],0)</f>
        <v>145.86956521739131</v>
      </c>
      <c r="R3457" s="19">
        <f>(((J3457/60)/60)/24)+DATE(1970,1,1)</f>
        <v>42626.7503125</v>
      </c>
      <c r="S3457" s="19">
        <f>(((I3457/60)/60)/24)+DATE(1970,1,1)</f>
        <v>42656.7503125</v>
      </c>
    </row>
    <row r="3458" spans="1:19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1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8273</v>
      </c>
      <c r="O3458" t="s">
        <v>8274</v>
      </c>
      <c r="P3458" s="12">
        <f>ROUND(Table1[[#This Row],[pledged]]/Table1[[#This Row],[goal]],2)</f>
        <v>1.91</v>
      </c>
      <c r="Q3458" s="14">
        <f>IFERROR(Table1[[#This Row],[pledged]]/Table1[[#This Row],[backers_count]],0)</f>
        <v>358.6875</v>
      </c>
      <c r="R3458" s="19">
        <f>(((J3458/60)/60)/24)+DATE(1970,1,1)</f>
        <v>41821.205636574072</v>
      </c>
      <c r="S3458" s="19">
        <f>(((I3458/60)/60)/24)+DATE(1970,1,1)</f>
        <v>41852.290972222225</v>
      </c>
    </row>
    <row r="3459" spans="1:19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1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8273</v>
      </c>
      <c r="O3459" t="s">
        <v>8274</v>
      </c>
      <c r="P3459" s="12">
        <f>ROUND(Table1[[#This Row],[pledged]]/Table1[[#This Row],[goal]],2)</f>
        <v>1.4</v>
      </c>
      <c r="Q3459" s="14">
        <f>IFERROR(Table1[[#This Row],[pledged]]/Table1[[#This Row],[backers_count]],0)</f>
        <v>50.981818181818184</v>
      </c>
      <c r="R3459" s="19">
        <f>(((J3459/60)/60)/24)+DATE(1970,1,1)</f>
        <v>42016.706678240742</v>
      </c>
      <c r="S3459" s="19">
        <f>(((I3459/60)/60)/24)+DATE(1970,1,1)</f>
        <v>42047.249305555553</v>
      </c>
    </row>
    <row r="3460" spans="1:19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1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8273</v>
      </c>
      <c r="O3460" t="s">
        <v>8274</v>
      </c>
      <c r="P3460" s="12">
        <f>ROUND(Table1[[#This Row],[pledged]]/Table1[[#This Row],[goal]],2)</f>
        <v>1.24</v>
      </c>
      <c r="Q3460" s="14">
        <f>IFERROR(Table1[[#This Row],[pledged]]/Table1[[#This Row],[backers_count]],0)</f>
        <v>45.037037037037038</v>
      </c>
      <c r="R3460" s="19">
        <f>(((J3460/60)/60)/24)+DATE(1970,1,1)</f>
        <v>42011.202581018515</v>
      </c>
      <c r="S3460" s="19">
        <f>(((I3460/60)/60)/24)+DATE(1970,1,1)</f>
        <v>42038.185416666667</v>
      </c>
    </row>
    <row r="3461" spans="1:19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1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8273</v>
      </c>
      <c r="O3461" t="s">
        <v>8274</v>
      </c>
      <c r="P3461" s="12">
        <f>ROUND(Table1[[#This Row],[pledged]]/Table1[[#This Row],[goal]],2)</f>
        <v>1.26</v>
      </c>
      <c r="Q3461" s="14">
        <f>IFERROR(Table1[[#This Row],[pledged]]/Table1[[#This Row],[backers_count]],0)</f>
        <v>17.527777777777779</v>
      </c>
      <c r="R3461" s="19">
        <f>(((J3461/60)/60)/24)+DATE(1970,1,1)</f>
        <v>42480.479861111111</v>
      </c>
      <c r="S3461" s="19">
        <f>(((I3461/60)/60)/24)+DATE(1970,1,1)</f>
        <v>42510.479861111111</v>
      </c>
    </row>
    <row r="3462" spans="1:19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1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8273</v>
      </c>
      <c r="O3462" t="s">
        <v>8274</v>
      </c>
      <c r="P3462" s="12">
        <f>ROUND(Table1[[#This Row],[pledged]]/Table1[[#This Row],[goal]],2)</f>
        <v>1.9</v>
      </c>
      <c r="Q3462" s="14">
        <f>IFERROR(Table1[[#This Row],[pledged]]/Table1[[#This Row],[backers_count]],0)</f>
        <v>50</v>
      </c>
      <c r="R3462" s="19">
        <f>(((J3462/60)/60)/24)+DATE(1970,1,1)</f>
        <v>41852.527222222219</v>
      </c>
      <c r="S3462" s="19">
        <f>(((I3462/60)/60)/24)+DATE(1970,1,1)</f>
        <v>41866.527222222219</v>
      </c>
    </row>
    <row r="3463" spans="1:19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1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8273</v>
      </c>
      <c r="O3463" t="s">
        <v>8274</v>
      </c>
      <c r="P3463" s="12">
        <f>ROUND(Table1[[#This Row],[pledged]]/Table1[[#This Row],[goal]],2)</f>
        <v>1.39</v>
      </c>
      <c r="Q3463" s="14">
        <f>IFERROR(Table1[[#This Row],[pledged]]/Table1[[#This Row],[backers_count]],0)</f>
        <v>57.916666666666664</v>
      </c>
      <c r="R3463" s="19">
        <f>(((J3463/60)/60)/24)+DATE(1970,1,1)</f>
        <v>42643.632858796293</v>
      </c>
      <c r="S3463" s="19">
        <f>(((I3463/60)/60)/24)+DATE(1970,1,1)</f>
        <v>42672.125</v>
      </c>
    </row>
    <row r="3464" spans="1:19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1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8273</v>
      </c>
      <c r="O3464" t="s">
        <v>8274</v>
      </c>
      <c r="P3464" s="12">
        <f>ROUND(Table1[[#This Row],[pledged]]/Table1[[#This Row],[goal]],2)</f>
        <v>2.02</v>
      </c>
      <c r="Q3464" s="14">
        <f>IFERROR(Table1[[#This Row],[pledged]]/Table1[[#This Row],[backers_count]],0)</f>
        <v>29.705882352941178</v>
      </c>
      <c r="R3464" s="19">
        <f>(((J3464/60)/60)/24)+DATE(1970,1,1)</f>
        <v>42179.898472222223</v>
      </c>
      <c r="S3464" s="19">
        <f>(((I3464/60)/60)/24)+DATE(1970,1,1)</f>
        <v>42195.75</v>
      </c>
    </row>
    <row r="3465" spans="1:19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1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8273</v>
      </c>
      <c r="O3465" t="s">
        <v>8274</v>
      </c>
      <c r="P3465" s="12">
        <f>ROUND(Table1[[#This Row],[pledged]]/Table1[[#This Row],[goal]],2)</f>
        <v>1.03</v>
      </c>
      <c r="Q3465" s="14">
        <f>IFERROR(Table1[[#This Row],[pledged]]/Table1[[#This Row],[backers_count]],0)</f>
        <v>90.684210526315795</v>
      </c>
      <c r="R3465" s="19">
        <f>(((J3465/60)/60)/24)+DATE(1970,1,1)</f>
        <v>42612.918807870374</v>
      </c>
      <c r="S3465" s="19">
        <f>(((I3465/60)/60)/24)+DATE(1970,1,1)</f>
        <v>42654.165972222225</v>
      </c>
    </row>
    <row r="3466" spans="1:19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1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8273</v>
      </c>
      <c r="O3466" t="s">
        <v>8274</v>
      </c>
      <c r="P3466" s="12">
        <f>ROUND(Table1[[#This Row],[pledged]]/Table1[[#This Row],[goal]],2)</f>
        <v>1.02</v>
      </c>
      <c r="Q3466" s="14">
        <f>IFERROR(Table1[[#This Row],[pledged]]/Table1[[#This Row],[backers_count]],0)</f>
        <v>55.012688172043013</v>
      </c>
      <c r="R3466" s="19">
        <f>(((J3466/60)/60)/24)+DATE(1970,1,1)</f>
        <v>42575.130057870367</v>
      </c>
      <c r="S3466" s="19">
        <f>(((I3466/60)/60)/24)+DATE(1970,1,1)</f>
        <v>42605.130057870367</v>
      </c>
    </row>
    <row r="3467" spans="1:19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1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8273</v>
      </c>
      <c r="O3467" t="s">
        <v>8274</v>
      </c>
      <c r="P3467" s="12">
        <f>ROUND(Table1[[#This Row],[pledged]]/Table1[[#This Row],[goal]],2)</f>
        <v>1.03</v>
      </c>
      <c r="Q3467" s="14">
        <f>IFERROR(Table1[[#This Row],[pledged]]/Table1[[#This Row],[backers_count]],0)</f>
        <v>57.222222222222221</v>
      </c>
      <c r="R3467" s="19">
        <f>(((J3467/60)/60)/24)+DATE(1970,1,1)</f>
        <v>42200.625833333332</v>
      </c>
      <c r="S3467" s="19">
        <f>(((I3467/60)/60)/24)+DATE(1970,1,1)</f>
        <v>42225.666666666672</v>
      </c>
    </row>
    <row r="3468" spans="1:19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1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8273</v>
      </c>
      <c r="O3468" t="s">
        <v>8274</v>
      </c>
      <c r="P3468" s="12">
        <f>ROUND(Table1[[#This Row],[pledged]]/Table1[[#This Row],[goal]],2)</f>
        <v>1.27</v>
      </c>
      <c r="Q3468" s="14">
        <f>IFERROR(Table1[[#This Row],[pledged]]/Table1[[#This Row],[backers_count]],0)</f>
        <v>72.950819672131146</v>
      </c>
      <c r="R3468" s="19">
        <f>(((J3468/60)/60)/24)+DATE(1970,1,1)</f>
        <v>42420.019097222219</v>
      </c>
      <c r="S3468" s="19">
        <f>(((I3468/60)/60)/24)+DATE(1970,1,1)</f>
        <v>42479.977430555555</v>
      </c>
    </row>
    <row r="3469" spans="1:19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1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8273</v>
      </c>
      <c r="O3469" t="s">
        <v>8274</v>
      </c>
      <c r="P3469" s="12">
        <f>ROUND(Table1[[#This Row],[pledged]]/Table1[[#This Row],[goal]],2)</f>
        <v>1.01</v>
      </c>
      <c r="Q3469" s="14">
        <f>IFERROR(Table1[[#This Row],[pledged]]/Table1[[#This Row],[backers_count]],0)</f>
        <v>64.468085106382972</v>
      </c>
      <c r="R3469" s="19">
        <f>(((J3469/60)/60)/24)+DATE(1970,1,1)</f>
        <v>42053.671666666662</v>
      </c>
      <c r="S3469" s="19">
        <f>(((I3469/60)/60)/24)+DATE(1970,1,1)</f>
        <v>42083.630000000005</v>
      </c>
    </row>
    <row r="3470" spans="1:19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1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8273</v>
      </c>
      <c r="O3470" t="s">
        <v>8274</v>
      </c>
      <c r="P3470" s="12">
        <f>ROUND(Table1[[#This Row],[pledged]]/Table1[[#This Row],[goal]],2)</f>
        <v>1.22</v>
      </c>
      <c r="Q3470" s="14">
        <f>IFERROR(Table1[[#This Row],[pledged]]/Table1[[#This Row],[backers_count]],0)</f>
        <v>716.35294117647061</v>
      </c>
      <c r="R3470" s="19">
        <f>(((J3470/60)/60)/24)+DATE(1970,1,1)</f>
        <v>42605.765381944439</v>
      </c>
      <c r="S3470" s="19">
        <f>(((I3470/60)/60)/24)+DATE(1970,1,1)</f>
        <v>42634.125</v>
      </c>
    </row>
    <row r="3471" spans="1:19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1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8273</v>
      </c>
      <c r="O3471" t="s">
        <v>8274</v>
      </c>
      <c r="P3471" s="12">
        <f>ROUND(Table1[[#This Row],[pledged]]/Table1[[#This Row],[goal]],2)</f>
        <v>1.1299999999999999</v>
      </c>
      <c r="Q3471" s="14">
        <f>IFERROR(Table1[[#This Row],[pledged]]/Table1[[#This Row],[backers_count]],0)</f>
        <v>50.396825396825399</v>
      </c>
      <c r="R3471" s="19">
        <f>(((J3471/60)/60)/24)+DATE(1970,1,1)</f>
        <v>42458.641724537039</v>
      </c>
      <c r="S3471" s="19">
        <f>(((I3471/60)/60)/24)+DATE(1970,1,1)</f>
        <v>42488.641724537039</v>
      </c>
    </row>
    <row r="3472" spans="1:19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1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8273</v>
      </c>
      <c r="O3472" t="s">
        <v>8274</v>
      </c>
      <c r="P3472" s="12">
        <f>ROUND(Table1[[#This Row],[pledged]]/Table1[[#This Row],[goal]],2)</f>
        <v>1.5</v>
      </c>
      <c r="Q3472" s="14">
        <f>IFERROR(Table1[[#This Row],[pledged]]/Table1[[#This Row],[backers_count]],0)</f>
        <v>41.666666666666664</v>
      </c>
      <c r="R3472" s="19">
        <f>(((J3472/60)/60)/24)+DATE(1970,1,1)</f>
        <v>42529.022013888884</v>
      </c>
      <c r="S3472" s="19">
        <f>(((I3472/60)/60)/24)+DATE(1970,1,1)</f>
        <v>42566.901388888888</v>
      </c>
    </row>
    <row r="3473" spans="1:19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1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8273</v>
      </c>
      <c r="O3473" t="s">
        <v>8274</v>
      </c>
      <c r="P3473" s="12">
        <f>ROUND(Table1[[#This Row],[pledged]]/Table1[[#This Row],[goal]],2)</f>
        <v>2.15</v>
      </c>
      <c r="Q3473" s="14">
        <f>IFERROR(Table1[[#This Row],[pledged]]/Table1[[#This Row],[backers_count]],0)</f>
        <v>35.766666666666666</v>
      </c>
      <c r="R3473" s="19">
        <f>(((J3473/60)/60)/24)+DATE(1970,1,1)</f>
        <v>41841.820486111108</v>
      </c>
      <c r="S3473" s="19">
        <f>(((I3473/60)/60)/24)+DATE(1970,1,1)</f>
        <v>41882.833333333336</v>
      </c>
    </row>
    <row r="3474" spans="1:19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1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8273</v>
      </c>
      <c r="O3474" t="s">
        <v>8274</v>
      </c>
      <c r="P3474" s="12">
        <f>ROUND(Table1[[#This Row],[pledged]]/Table1[[#This Row],[goal]],2)</f>
        <v>1.02</v>
      </c>
      <c r="Q3474" s="14">
        <f>IFERROR(Table1[[#This Row],[pledged]]/Table1[[#This Row],[backers_count]],0)</f>
        <v>88.739130434782609</v>
      </c>
      <c r="R3474" s="19">
        <f>(((J3474/60)/60)/24)+DATE(1970,1,1)</f>
        <v>41928.170497685183</v>
      </c>
      <c r="S3474" s="19">
        <f>(((I3474/60)/60)/24)+DATE(1970,1,1)</f>
        <v>41949.249305555553</v>
      </c>
    </row>
    <row r="3475" spans="1:19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1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8273</v>
      </c>
      <c r="O3475" t="s">
        <v>8274</v>
      </c>
      <c r="P3475" s="12">
        <f>ROUND(Table1[[#This Row],[pledged]]/Table1[[#This Row],[goal]],2)</f>
        <v>1</v>
      </c>
      <c r="Q3475" s="14">
        <f>IFERROR(Table1[[#This Row],[pledged]]/Table1[[#This Row],[backers_count]],0)</f>
        <v>148.4848484848485</v>
      </c>
      <c r="R3475" s="19">
        <f>(((J3475/60)/60)/24)+DATE(1970,1,1)</f>
        <v>42062.834444444445</v>
      </c>
      <c r="S3475" s="19">
        <f>(((I3475/60)/60)/24)+DATE(1970,1,1)</f>
        <v>42083.852083333331</v>
      </c>
    </row>
    <row r="3476" spans="1:19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1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8273</v>
      </c>
      <c r="O3476" t="s">
        <v>8274</v>
      </c>
      <c r="P3476" s="12">
        <f>ROUND(Table1[[#This Row],[pledged]]/Table1[[#This Row],[goal]],2)</f>
        <v>1.01</v>
      </c>
      <c r="Q3476" s="14">
        <f>IFERROR(Table1[[#This Row],[pledged]]/Table1[[#This Row],[backers_count]],0)</f>
        <v>51.794871794871796</v>
      </c>
      <c r="R3476" s="19">
        <f>(((J3476/60)/60)/24)+DATE(1970,1,1)</f>
        <v>42541.501516203702</v>
      </c>
      <c r="S3476" s="19">
        <f>(((I3476/60)/60)/24)+DATE(1970,1,1)</f>
        <v>42571.501516203702</v>
      </c>
    </row>
    <row r="3477" spans="1:19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1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8273</v>
      </c>
      <c r="O3477" t="s">
        <v>8274</v>
      </c>
      <c r="P3477" s="12">
        <f>ROUND(Table1[[#This Row],[pledged]]/Table1[[#This Row],[goal]],2)</f>
        <v>1.1299999999999999</v>
      </c>
      <c r="Q3477" s="14">
        <f>IFERROR(Table1[[#This Row],[pledged]]/Table1[[#This Row],[backers_count]],0)</f>
        <v>20</v>
      </c>
      <c r="R3477" s="19">
        <f>(((J3477/60)/60)/24)+DATE(1970,1,1)</f>
        <v>41918.880833333329</v>
      </c>
      <c r="S3477" s="19">
        <f>(((I3477/60)/60)/24)+DATE(1970,1,1)</f>
        <v>41946</v>
      </c>
    </row>
    <row r="3478" spans="1:19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1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8273</v>
      </c>
      <c r="O3478" t="s">
        <v>8274</v>
      </c>
      <c r="P3478" s="12">
        <f>ROUND(Table1[[#This Row],[pledged]]/Table1[[#This Row],[goal]],2)</f>
        <v>1.04</v>
      </c>
      <c r="Q3478" s="14">
        <f>IFERROR(Table1[[#This Row],[pledged]]/Table1[[#This Row],[backers_count]],0)</f>
        <v>52</v>
      </c>
      <c r="R3478" s="19">
        <f>(((J3478/60)/60)/24)+DATE(1970,1,1)</f>
        <v>41921.279976851853</v>
      </c>
      <c r="S3478" s="19">
        <f>(((I3478/60)/60)/24)+DATE(1970,1,1)</f>
        <v>41939.125</v>
      </c>
    </row>
    <row r="3479" spans="1:19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1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8273</v>
      </c>
      <c r="O3479" t="s">
        <v>8274</v>
      </c>
      <c r="P3479" s="12">
        <f>ROUND(Table1[[#This Row],[pledged]]/Table1[[#This Row],[goal]],2)</f>
        <v>1.1499999999999999</v>
      </c>
      <c r="Q3479" s="14">
        <f>IFERROR(Table1[[#This Row],[pledged]]/Table1[[#This Row],[backers_count]],0)</f>
        <v>53.230769230769234</v>
      </c>
      <c r="R3479" s="19">
        <f>(((J3479/60)/60)/24)+DATE(1970,1,1)</f>
        <v>42128.736608796295</v>
      </c>
      <c r="S3479" s="19">
        <f>(((I3479/60)/60)/24)+DATE(1970,1,1)</f>
        <v>42141.125</v>
      </c>
    </row>
    <row r="3480" spans="1:19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1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8273</v>
      </c>
      <c r="O3480" t="s">
        <v>8274</v>
      </c>
      <c r="P3480" s="12">
        <f>ROUND(Table1[[#This Row],[pledged]]/Table1[[#This Row],[goal]],2)</f>
        <v>1.1299999999999999</v>
      </c>
      <c r="Q3480" s="14">
        <f>IFERROR(Table1[[#This Row],[pledged]]/Table1[[#This Row],[backers_count]],0)</f>
        <v>39.596491228070178</v>
      </c>
      <c r="R3480" s="19">
        <f>(((J3480/60)/60)/24)+DATE(1970,1,1)</f>
        <v>42053.916921296302</v>
      </c>
      <c r="S3480" s="19">
        <f>(((I3480/60)/60)/24)+DATE(1970,1,1)</f>
        <v>42079.875</v>
      </c>
    </row>
    <row r="3481" spans="1:19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1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8273</v>
      </c>
      <c r="O3481" t="s">
        <v>8274</v>
      </c>
      <c r="P3481" s="12">
        <f>ROUND(Table1[[#This Row],[pledged]]/Table1[[#This Row],[goal]],2)</f>
        <v>1.28</v>
      </c>
      <c r="Q3481" s="14">
        <f>IFERROR(Table1[[#This Row],[pledged]]/Table1[[#This Row],[backers_count]],0)</f>
        <v>34.25</v>
      </c>
      <c r="R3481" s="19">
        <f>(((J3481/60)/60)/24)+DATE(1970,1,1)</f>
        <v>41781.855092592588</v>
      </c>
      <c r="S3481" s="19">
        <f>(((I3481/60)/60)/24)+DATE(1970,1,1)</f>
        <v>41811.855092592588</v>
      </c>
    </row>
    <row r="3482" spans="1:19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1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8273</v>
      </c>
      <c r="O3482" t="s">
        <v>8274</v>
      </c>
      <c r="P3482" s="12">
        <f>ROUND(Table1[[#This Row],[pledged]]/Table1[[#This Row],[goal]],2)</f>
        <v>1.43</v>
      </c>
      <c r="Q3482" s="14">
        <f>IFERROR(Table1[[#This Row],[pledged]]/Table1[[#This Row],[backers_count]],0)</f>
        <v>164.61538461538461</v>
      </c>
      <c r="R3482" s="19">
        <f>(((J3482/60)/60)/24)+DATE(1970,1,1)</f>
        <v>42171.317442129628</v>
      </c>
      <c r="S3482" s="19">
        <f>(((I3482/60)/60)/24)+DATE(1970,1,1)</f>
        <v>42195.875</v>
      </c>
    </row>
    <row r="3483" spans="1:19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1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8273</v>
      </c>
      <c r="O3483" t="s">
        <v>8274</v>
      </c>
      <c r="P3483" s="12">
        <f>ROUND(Table1[[#This Row],[pledged]]/Table1[[#This Row],[goal]],2)</f>
        <v>1.19</v>
      </c>
      <c r="Q3483" s="14">
        <f>IFERROR(Table1[[#This Row],[pledged]]/Table1[[#This Row],[backers_count]],0)</f>
        <v>125.05263157894737</v>
      </c>
      <c r="R3483" s="19">
        <f>(((J3483/60)/60)/24)+DATE(1970,1,1)</f>
        <v>41989.24754629629</v>
      </c>
      <c r="S3483" s="19">
        <f>(((I3483/60)/60)/24)+DATE(1970,1,1)</f>
        <v>42006.24754629629</v>
      </c>
    </row>
    <row r="3484" spans="1:19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1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8273</v>
      </c>
      <c r="O3484" t="s">
        <v>8274</v>
      </c>
      <c r="P3484" s="12">
        <f>ROUND(Table1[[#This Row],[pledged]]/Table1[[#This Row],[goal]],2)</f>
        <v>1.38</v>
      </c>
      <c r="Q3484" s="14">
        <f>IFERROR(Table1[[#This Row],[pledged]]/Table1[[#This Row],[backers_count]],0)</f>
        <v>51.875</v>
      </c>
      <c r="R3484" s="19">
        <f>(((J3484/60)/60)/24)+DATE(1970,1,1)</f>
        <v>41796.771597222221</v>
      </c>
      <c r="S3484" s="19">
        <f>(((I3484/60)/60)/24)+DATE(1970,1,1)</f>
        <v>41826.771597222221</v>
      </c>
    </row>
    <row r="3485" spans="1:19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1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8273</v>
      </c>
      <c r="O3485" t="s">
        <v>8274</v>
      </c>
      <c r="P3485" s="12">
        <f>ROUND(Table1[[#This Row],[pledged]]/Table1[[#This Row],[goal]],2)</f>
        <v>1.6</v>
      </c>
      <c r="Q3485" s="14">
        <f>IFERROR(Table1[[#This Row],[pledged]]/Table1[[#This Row],[backers_count]],0)</f>
        <v>40.285714285714285</v>
      </c>
      <c r="R3485" s="19">
        <f>(((J3485/60)/60)/24)+DATE(1970,1,1)</f>
        <v>41793.668761574074</v>
      </c>
      <c r="S3485" s="19">
        <f>(((I3485/60)/60)/24)+DATE(1970,1,1)</f>
        <v>41823.668761574074</v>
      </c>
    </row>
    <row r="3486" spans="1:19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1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8273</v>
      </c>
      <c r="O3486" t="s">
        <v>8274</v>
      </c>
      <c r="P3486" s="12">
        <f>ROUND(Table1[[#This Row],[pledged]]/Table1[[#This Row],[goal]],2)</f>
        <v>1.1399999999999999</v>
      </c>
      <c r="Q3486" s="14">
        <f>IFERROR(Table1[[#This Row],[pledged]]/Table1[[#This Row],[backers_count]],0)</f>
        <v>64.909090909090907</v>
      </c>
      <c r="R3486" s="19">
        <f>(((J3486/60)/60)/24)+DATE(1970,1,1)</f>
        <v>42506.760405092587</v>
      </c>
      <c r="S3486" s="19">
        <f>(((I3486/60)/60)/24)+DATE(1970,1,1)</f>
        <v>42536.760405092587</v>
      </c>
    </row>
    <row r="3487" spans="1:19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1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8273</v>
      </c>
      <c r="O3487" t="s">
        <v>8274</v>
      </c>
      <c r="P3487" s="12">
        <f>ROUND(Table1[[#This Row],[pledged]]/Table1[[#This Row],[goal]],2)</f>
        <v>1.01</v>
      </c>
      <c r="Q3487" s="14">
        <f>IFERROR(Table1[[#This Row],[pledged]]/Table1[[#This Row],[backers_count]],0)</f>
        <v>55.333333333333336</v>
      </c>
      <c r="R3487" s="19">
        <f>(((J3487/60)/60)/24)+DATE(1970,1,1)</f>
        <v>42372.693055555559</v>
      </c>
      <c r="S3487" s="19">
        <f>(((I3487/60)/60)/24)+DATE(1970,1,1)</f>
        <v>42402.693055555559</v>
      </c>
    </row>
    <row r="3488" spans="1:19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1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8273</v>
      </c>
      <c r="O3488" t="s">
        <v>8274</v>
      </c>
      <c r="P3488" s="12">
        <f>ROUND(Table1[[#This Row],[pledged]]/Table1[[#This Row],[goal]],2)</f>
        <v>1.55</v>
      </c>
      <c r="Q3488" s="14">
        <f>IFERROR(Table1[[#This Row],[pledged]]/Table1[[#This Row],[backers_count]],0)</f>
        <v>83.142857142857139</v>
      </c>
      <c r="R3488" s="19">
        <f>(((J3488/60)/60)/24)+DATE(1970,1,1)</f>
        <v>42126.87501157407</v>
      </c>
      <c r="S3488" s="19">
        <f>(((I3488/60)/60)/24)+DATE(1970,1,1)</f>
        <v>42158.290972222225</v>
      </c>
    </row>
    <row r="3489" spans="1:19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1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8273</v>
      </c>
      <c r="O3489" t="s">
        <v>8274</v>
      </c>
      <c r="P3489" s="12">
        <f>ROUND(Table1[[#This Row],[pledged]]/Table1[[#This Row],[goal]],2)</f>
        <v>1.28</v>
      </c>
      <c r="Q3489" s="14">
        <f>IFERROR(Table1[[#This Row],[pledged]]/Table1[[#This Row],[backers_count]],0)</f>
        <v>38.712121212121211</v>
      </c>
      <c r="R3489" s="19">
        <f>(((J3489/60)/60)/24)+DATE(1970,1,1)</f>
        <v>42149.940416666665</v>
      </c>
      <c r="S3489" s="19">
        <f>(((I3489/60)/60)/24)+DATE(1970,1,1)</f>
        <v>42179.940416666665</v>
      </c>
    </row>
    <row r="3490" spans="1:19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1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8273</v>
      </c>
      <c r="O3490" t="s">
        <v>8274</v>
      </c>
      <c r="P3490" s="12">
        <f>ROUND(Table1[[#This Row],[pledged]]/Table1[[#This Row],[goal]],2)</f>
        <v>1.21</v>
      </c>
      <c r="Q3490" s="14">
        <f>IFERROR(Table1[[#This Row],[pledged]]/Table1[[#This Row],[backers_count]],0)</f>
        <v>125.37931034482759</v>
      </c>
      <c r="R3490" s="19">
        <f>(((J3490/60)/60)/24)+DATE(1970,1,1)</f>
        <v>42087.768055555556</v>
      </c>
      <c r="S3490" s="19">
        <f>(((I3490/60)/60)/24)+DATE(1970,1,1)</f>
        <v>42111.666666666672</v>
      </c>
    </row>
    <row r="3491" spans="1:19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1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8273</v>
      </c>
      <c r="O3491" t="s">
        <v>8274</v>
      </c>
      <c r="P3491" s="12">
        <f>ROUND(Table1[[#This Row],[pledged]]/Table1[[#This Row],[goal]],2)</f>
        <v>1.1299999999999999</v>
      </c>
      <c r="Q3491" s="14">
        <f>IFERROR(Table1[[#This Row],[pledged]]/Table1[[#This Row],[backers_count]],0)</f>
        <v>78.263888888888886</v>
      </c>
      <c r="R3491" s="19">
        <f>(((J3491/60)/60)/24)+DATE(1970,1,1)</f>
        <v>41753.635775462964</v>
      </c>
      <c r="S3491" s="19">
        <f>(((I3491/60)/60)/24)+DATE(1970,1,1)</f>
        <v>41783.875</v>
      </c>
    </row>
    <row r="3492" spans="1:19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1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8273</v>
      </c>
      <c r="O3492" t="s">
        <v>8274</v>
      </c>
      <c r="P3492" s="12">
        <f>ROUND(Table1[[#This Row],[pledged]]/Table1[[#This Row],[goal]],2)</f>
        <v>1.28</v>
      </c>
      <c r="Q3492" s="14">
        <f>IFERROR(Table1[[#This Row],[pledged]]/Table1[[#This Row],[backers_count]],0)</f>
        <v>47.222222222222221</v>
      </c>
      <c r="R3492" s="19">
        <f>(((J3492/60)/60)/24)+DATE(1970,1,1)</f>
        <v>42443.802361111113</v>
      </c>
      <c r="S3492" s="19">
        <f>(((I3492/60)/60)/24)+DATE(1970,1,1)</f>
        <v>42473.802361111113</v>
      </c>
    </row>
    <row r="3493" spans="1:19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1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8273</v>
      </c>
      <c r="O3493" t="s">
        <v>8274</v>
      </c>
      <c r="P3493" s="12">
        <f>ROUND(Table1[[#This Row],[pledged]]/Table1[[#This Row],[goal]],2)</f>
        <v>1.58</v>
      </c>
      <c r="Q3493" s="14">
        <f>IFERROR(Table1[[#This Row],[pledged]]/Table1[[#This Row],[backers_count]],0)</f>
        <v>79.099999999999994</v>
      </c>
      <c r="R3493" s="19">
        <f>(((J3493/60)/60)/24)+DATE(1970,1,1)</f>
        <v>42121.249814814815</v>
      </c>
      <c r="S3493" s="19">
        <f>(((I3493/60)/60)/24)+DATE(1970,1,1)</f>
        <v>42142.249814814815</v>
      </c>
    </row>
    <row r="3494" spans="1:19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1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8273</v>
      </c>
      <c r="O3494" t="s">
        <v>8274</v>
      </c>
      <c r="P3494" s="12">
        <f>ROUND(Table1[[#This Row],[pledged]]/Table1[[#This Row],[goal]],2)</f>
        <v>1.05</v>
      </c>
      <c r="Q3494" s="14">
        <f>IFERROR(Table1[[#This Row],[pledged]]/Table1[[#This Row],[backers_count]],0)</f>
        <v>114.29199999999999</v>
      </c>
      <c r="R3494" s="19">
        <f>(((J3494/60)/60)/24)+DATE(1970,1,1)</f>
        <v>42268.009224537032</v>
      </c>
      <c r="S3494" s="19">
        <f>(((I3494/60)/60)/24)+DATE(1970,1,1)</f>
        <v>42303.009224537032</v>
      </c>
    </row>
    <row r="3495" spans="1:19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1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8273</v>
      </c>
      <c r="O3495" t="s">
        <v>8274</v>
      </c>
      <c r="P3495" s="12">
        <f>ROUND(Table1[[#This Row],[pledged]]/Table1[[#This Row],[goal]],2)</f>
        <v>1</v>
      </c>
      <c r="Q3495" s="14">
        <f>IFERROR(Table1[[#This Row],[pledged]]/Table1[[#This Row],[backers_count]],0)</f>
        <v>51.724137931034484</v>
      </c>
      <c r="R3495" s="19">
        <f>(((J3495/60)/60)/24)+DATE(1970,1,1)</f>
        <v>41848.866157407407</v>
      </c>
      <c r="S3495" s="19">
        <f>(((I3495/60)/60)/24)+DATE(1970,1,1)</f>
        <v>41868.21597222222</v>
      </c>
    </row>
    <row r="3496" spans="1:19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1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8273</v>
      </c>
      <c r="O3496" t="s">
        <v>8274</v>
      </c>
      <c r="P3496" s="12">
        <f>ROUND(Table1[[#This Row],[pledged]]/Table1[[#This Row],[goal]],2)</f>
        <v>1</v>
      </c>
      <c r="Q3496" s="14">
        <f>IFERROR(Table1[[#This Row],[pledged]]/Table1[[#This Row],[backers_count]],0)</f>
        <v>30.76923076923077</v>
      </c>
      <c r="R3496" s="19">
        <f>(((J3496/60)/60)/24)+DATE(1970,1,1)</f>
        <v>42689.214988425927</v>
      </c>
      <c r="S3496" s="19">
        <f>(((I3496/60)/60)/24)+DATE(1970,1,1)</f>
        <v>42700.25</v>
      </c>
    </row>
    <row r="3497" spans="1:19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1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8273</v>
      </c>
      <c r="O3497" t="s">
        <v>8274</v>
      </c>
      <c r="P3497" s="12">
        <f>ROUND(Table1[[#This Row],[pledged]]/Table1[[#This Row],[goal]],2)</f>
        <v>1.07</v>
      </c>
      <c r="Q3497" s="14">
        <f>IFERROR(Table1[[#This Row],[pledged]]/Table1[[#This Row],[backers_count]],0)</f>
        <v>74.208333333333329</v>
      </c>
      <c r="R3497" s="19">
        <f>(((J3497/60)/60)/24)+DATE(1970,1,1)</f>
        <v>41915.762835648151</v>
      </c>
      <c r="S3497" s="19">
        <f>(((I3497/60)/60)/24)+DATE(1970,1,1)</f>
        <v>41944.720833333333</v>
      </c>
    </row>
    <row r="3498" spans="1:19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1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8273</v>
      </c>
      <c r="O3498" t="s">
        <v>8274</v>
      </c>
      <c r="P3498" s="12">
        <f>ROUND(Table1[[#This Row],[pledged]]/Table1[[#This Row],[goal]],2)</f>
        <v>1.24</v>
      </c>
      <c r="Q3498" s="14">
        <f>IFERROR(Table1[[#This Row],[pledged]]/Table1[[#This Row],[backers_count]],0)</f>
        <v>47.846153846153847</v>
      </c>
      <c r="R3498" s="19">
        <f>(((J3498/60)/60)/24)+DATE(1970,1,1)</f>
        <v>42584.846828703703</v>
      </c>
      <c r="S3498" s="19">
        <f>(((I3498/60)/60)/24)+DATE(1970,1,1)</f>
        <v>42624.846828703703</v>
      </c>
    </row>
    <row r="3499" spans="1:19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1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8273</v>
      </c>
      <c r="O3499" t="s">
        <v>8274</v>
      </c>
      <c r="P3499" s="12">
        <f>ROUND(Table1[[#This Row],[pledged]]/Table1[[#This Row],[goal]],2)</f>
        <v>1.0900000000000001</v>
      </c>
      <c r="Q3499" s="14">
        <f>IFERROR(Table1[[#This Row],[pledged]]/Table1[[#This Row],[backers_count]],0)</f>
        <v>34.408163265306122</v>
      </c>
      <c r="R3499" s="19">
        <f>(((J3499/60)/60)/24)+DATE(1970,1,1)</f>
        <v>42511.741944444439</v>
      </c>
      <c r="S3499" s="19">
        <f>(((I3499/60)/60)/24)+DATE(1970,1,1)</f>
        <v>42523.916666666672</v>
      </c>
    </row>
    <row r="3500" spans="1:19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1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8273</v>
      </c>
      <c r="O3500" t="s">
        <v>8274</v>
      </c>
      <c r="P3500" s="12">
        <f>ROUND(Table1[[#This Row],[pledged]]/Table1[[#This Row],[goal]],2)</f>
        <v>1.02</v>
      </c>
      <c r="Q3500" s="14">
        <f>IFERROR(Table1[[#This Row],[pledged]]/Table1[[#This Row],[backers_count]],0)</f>
        <v>40.238095238095241</v>
      </c>
      <c r="R3500" s="19">
        <f>(((J3500/60)/60)/24)+DATE(1970,1,1)</f>
        <v>42459.15861111111</v>
      </c>
      <c r="S3500" s="19">
        <f>(((I3500/60)/60)/24)+DATE(1970,1,1)</f>
        <v>42518.905555555553</v>
      </c>
    </row>
    <row r="3501" spans="1:19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1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8273</v>
      </c>
      <c r="O3501" t="s">
        <v>8274</v>
      </c>
      <c r="P3501" s="12">
        <f>ROUND(Table1[[#This Row],[pledged]]/Table1[[#This Row],[goal]],2)</f>
        <v>1.06</v>
      </c>
      <c r="Q3501" s="14">
        <f>IFERROR(Table1[[#This Row],[pledged]]/Table1[[#This Row],[backers_count]],0)</f>
        <v>60.285714285714285</v>
      </c>
      <c r="R3501" s="19">
        <f>(((J3501/60)/60)/24)+DATE(1970,1,1)</f>
        <v>42132.036168981482</v>
      </c>
      <c r="S3501" s="19">
        <f>(((I3501/60)/60)/24)+DATE(1970,1,1)</f>
        <v>42186.290972222225</v>
      </c>
    </row>
    <row r="3502" spans="1:19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1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8273</v>
      </c>
      <c r="O3502" t="s">
        <v>8274</v>
      </c>
      <c r="P3502" s="12">
        <f>ROUND(Table1[[#This Row],[pledged]]/Table1[[#This Row],[goal]],2)</f>
        <v>1.06</v>
      </c>
      <c r="Q3502" s="14">
        <f>IFERROR(Table1[[#This Row],[pledged]]/Table1[[#This Row],[backers_count]],0)</f>
        <v>25.30952380952381</v>
      </c>
      <c r="R3502" s="19">
        <f>(((J3502/60)/60)/24)+DATE(1970,1,1)</f>
        <v>42419.91942129629</v>
      </c>
      <c r="S3502" s="19">
        <f>(((I3502/60)/60)/24)+DATE(1970,1,1)</f>
        <v>42436.207638888889</v>
      </c>
    </row>
    <row r="3503" spans="1:19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1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8273</v>
      </c>
      <c r="O3503" t="s">
        <v>8274</v>
      </c>
      <c r="P3503" s="12">
        <f>ROUND(Table1[[#This Row],[pledged]]/Table1[[#This Row],[goal]],2)</f>
        <v>1.01</v>
      </c>
      <c r="Q3503" s="14">
        <f>IFERROR(Table1[[#This Row],[pledged]]/Table1[[#This Row],[backers_count]],0)</f>
        <v>35.952380952380949</v>
      </c>
      <c r="R3503" s="19">
        <f>(((J3503/60)/60)/24)+DATE(1970,1,1)</f>
        <v>42233.763831018514</v>
      </c>
      <c r="S3503" s="19">
        <f>(((I3503/60)/60)/24)+DATE(1970,1,1)</f>
        <v>42258.763831018514</v>
      </c>
    </row>
    <row r="3504" spans="1:19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1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8273</v>
      </c>
      <c r="O3504" t="s">
        <v>8274</v>
      </c>
      <c r="P3504" s="12">
        <f>ROUND(Table1[[#This Row],[pledged]]/Table1[[#This Row],[goal]],2)</f>
        <v>1.05</v>
      </c>
      <c r="Q3504" s="14">
        <f>IFERROR(Table1[[#This Row],[pledged]]/Table1[[#This Row],[backers_count]],0)</f>
        <v>136</v>
      </c>
      <c r="R3504" s="19">
        <f>(((J3504/60)/60)/24)+DATE(1970,1,1)</f>
        <v>42430.839398148149</v>
      </c>
      <c r="S3504" s="19">
        <f>(((I3504/60)/60)/24)+DATE(1970,1,1)</f>
        <v>42445.165972222225</v>
      </c>
    </row>
    <row r="3505" spans="1:19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1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8273</v>
      </c>
      <c r="O3505" t="s">
        <v>8274</v>
      </c>
      <c r="P3505" s="12">
        <f>ROUND(Table1[[#This Row],[pledged]]/Table1[[#This Row],[goal]],2)</f>
        <v>1.08</v>
      </c>
      <c r="Q3505" s="14">
        <f>IFERROR(Table1[[#This Row],[pledged]]/Table1[[#This Row],[backers_count]],0)</f>
        <v>70.763157894736835</v>
      </c>
      <c r="R3505" s="19">
        <f>(((J3505/60)/60)/24)+DATE(1970,1,1)</f>
        <v>42545.478333333333</v>
      </c>
      <c r="S3505" s="19">
        <f>(((I3505/60)/60)/24)+DATE(1970,1,1)</f>
        <v>42575.478333333333</v>
      </c>
    </row>
    <row r="3506" spans="1:19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1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8273</v>
      </c>
      <c r="O3506" t="s">
        <v>8274</v>
      </c>
      <c r="P3506" s="12">
        <f>ROUND(Table1[[#This Row],[pledged]]/Table1[[#This Row],[goal]],2)</f>
        <v>1</v>
      </c>
      <c r="Q3506" s="14">
        <f>IFERROR(Table1[[#This Row],[pledged]]/Table1[[#This Row],[backers_count]],0)</f>
        <v>125</v>
      </c>
      <c r="R3506" s="19">
        <f>(((J3506/60)/60)/24)+DATE(1970,1,1)</f>
        <v>42297.748738425929</v>
      </c>
      <c r="S3506" s="19">
        <f>(((I3506/60)/60)/24)+DATE(1970,1,1)</f>
        <v>42327.790405092594</v>
      </c>
    </row>
    <row r="3507" spans="1:19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1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8273</v>
      </c>
      <c r="O3507" t="s">
        <v>8274</v>
      </c>
      <c r="P3507" s="12">
        <f>ROUND(Table1[[#This Row],[pledged]]/Table1[[#This Row],[goal]],2)</f>
        <v>1.04</v>
      </c>
      <c r="Q3507" s="14">
        <f>IFERROR(Table1[[#This Row],[pledged]]/Table1[[#This Row],[backers_count]],0)</f>
        <v>66.512820512820511</v>
      </c>
      <c r="R3507" s="19">
        <f>(((J3507/60)/60)/24)+DATE(1970,1,1)</f>
        <v>41760.935706018521</v>
      </c>
      <c r="S3507" s="19">
        <f>(((I3507/60)/60)/24)+DATE(1970,1,1)</f>
        <v>41772.166666666664</v>
      </c>
    </row>
    <row r="3508" spans="1:19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1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8273</v>
      </c>
      <c r="O3508" t="s">
        <v>8274</v>
      </c>
      <c r="P3508" s="12">
        <f>ROUND(Table1[[#This Row],[pledged]]/Table1[[#This Row],[goal]],2)</f>
        <v>1.02</v>
      </c>
      <c r="Q3508" s="14">
        <f>IFERROR(Table1[[#This Row],[pledged]]/Table1[[#This Row],[backers_count]],0)</f>
        <v>105</v>
      </c>
      <c r="R3508" s="19">
        <f>(((J3508/60)/60)/24)+DATE(1970,1,1)</f>
        <v>41829.734259259261</v>
      </c>
      <c r="S3508" s="19">
        <f>(((I3508/60)/60)/24)+DATE(1970,1,1)</f>
        <v>41874.734259259261</v>
      </c>
    </row>
    <row r="3509" spans="1:19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1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8273</v>
      </c>
      <c r="O3509" t="s">
        <v>8274</v>
      </c>
      <c r="P3509" s="12">
        <f>ROUND(Table1[[#This Row],[pledged]]/Table1[[#This Row],[goal]],2)</f>
        <v>1.04</v>
      </c>
      <c r="Q3509" s="14">
        <f>IFERROR(Table1[[#This Row],[pledged]]/Table1[[#This Row],[backers_count]],0)</f>
        <v>145</v>
      </c>
      <c r="R3509" s="19">
        <f>(((J3509/60)/60)/24)+DATE(1970,1,1)</f>
        <v>42491.92288194444</v>
      </c>
      <c r="S3509" s="19">
        <f>(((I3509/60)/60)/24)+DATE(1970,1,1)</f>
        <v>42521.92288194444</v>
      </c>
    </row>
    <row r="3510" spans="1:19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1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8273</v>
      </c>
      <c r="O3510" t="s">
        <v>8274</v>
      </c>
      <c r="P3510" s="12">
        <f>ROUND(Table1[[#This Row],[pledged]]/Table1[[#This Row],[goal]],2)</f>
        <v>1.8</v>
      </c>
      <c r="Q3510" s="14">
        <f>IFERROR(Table1[[#This Row],[pledged]]/Table1[[#This Row],[backers_count]],0)</f>
        <v>12</v>
      </c>
      <c r="R3510" s="19">
        <f>(((J3510/60)/60)/24)+DATE(1970,1,1)</f>
        <v>42477.729780092588</v>
      </c>
      <c r="S3510" s="19">
        <f>(((I3510/60)/60)/24)+DATE(1970,1,1)</f>
        <v>42500.875</v>
      </c>
    </row>
    <row r="3511" spans="1:19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1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8273</v>
      </c>
      <c r="O3511" t="s">
        <v>8274</v>
      </c>
      <c r="P3511" s="12">
        <f>ROUND(Table1[[#This Row],[pledged]]/Table1[[#This Row],[goal]],2)</f>
        <v>1.06</v>
      </c>
      <c r="Q3511" s="14">
        <f>IFERROR(Table1[[#This Row],[pledged]]/Table1[[#This Row],[backers_count]],0)</f>
        <v>96.666666666666671</v>
      </c>
      <c r="R3511" s="19">
        <f>(((J3511/60)/60)/24)+DATE(1970,1,1)</f>
        <v>41950.859560185185</v>
      </c>
      <c r="S3511" s="19">
        <f>(((I3511/60)/60)/24)+DATE(1970,1,1)</f>
        <v>41964.204861111109</v>
      </c>
    </row>
    <row r="3512" spans="1:19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1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8273</v>
      </c>
      <c r="O3512" t="s">
        <v>8274</v>
      </c>
      <c r="P3512" s="12">
        <f>ROUND(Table1[[#This Row],[pledged]]/Table1[[#This Row],[goal]],2)</f>
        <v>1.01</v>
      </c>
      <c r="Q3512" s="14">
        <f>IFERROR(Table1[[#This Row],[pledged]]/Table1[[#This Row],[backers_count]],0)</f>
        <v>60.333333333333336</v>
      </c>
      <c r="R3512" s="19">
        <f>(((J3512/60)/60)/24)+DATE(1970,1,1)</f>
        <v>41802.62090277778</v>
      </c>
      <c r="S3512" s="19">
        <f>(((I3512/60)/60)/24)+DATE(1970,1,1)</f>
        <v>41822.62090277778</v>
      </c>
    </row>
    <row r="3513" spans="1:19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1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8273</v>
      </c>
      <c r="O3513" t="s">
        <v>8274</v>
      </c>
      <c r="P3513" s="12">
        <f>ROUND(Table1[[#This Row],[pledged]]/Table1[[#This Row],[goal]],2)</f>
        <v>1.01</v>
      </c>
      <c r="Q3513" s="14">
        <f>IFERROR(Table1[[#This Row],[pledged]]/Table1[[#This Row],[backers_count]],0)</f>
        <v>79.89473684210526</v>
      </c>
      <c r="R3513" s="19">
        <f>(((J3513/60)/60)/24)+DATE(1970,1,1)</f>
        <v>41927.873784722222</v>
      </c>
      <c r="S3513" s="19">
        <f>(((I3513/60)/60)/24)+DATE(1970,1,1)</f>
        <v>41950.770833333336</v>
      </c>
    </row>
    <row r="3514" spans="1:19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8273</v>
      </c>
      <c r="O3514" t="s">
        <v>8274</v>
      </c>
      <c r="P3514" s="12">
        <f>ROUND(Table1[[#This Row],[pledged]]/Table1[[#This Row],[goal]],2)</f>
        <v>1</v>
      </c>
      <c r="Q3514" s="14">
        <f>IFERROR(Table1[[#This Row],[pledged]]/Table1[[#This Row],[backers_count]],0)</f>
        <v>58.823529411764703</v>
      </c>
      <c r="R3514" s="19">
        <f>(((J3514/60)/60)/24)+DATE(1970,1,1)</f>
        <v>42057.536944444444</v>
      </c>
      <c r="S3514" s="19">
        <f>(((I3514/60)/60)/24)+DATE(1970,1,1)</f>
        <v>42117.49527777778</v>
      </c>
    </row>
    <row r="3515" spans="1:19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1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8273</v>
      </c>
      <c r="O3515" t="s">
        <v>8274</v>
      </c>
      <c r="P3515" s="12">
        <f>ROUND(Table1[[#This Row],[pledged]]/Table1[[#This Row],[goal]],2)</f>
        <v>1.18</v>
      </c>
      <c r="Q3515" s="14">
        <f>IFERROR(Table1[[#This Row],[pledged]]/Table1[[#This Row],[backers_count]],0)</f>
        <v>75.340909090909093</v>
      </c>
      <c r="R3515" s="19">
        <f>(((J3515/60)/60)/24)+DATE(1970,1,1)</f>
        <v>41781.096203703702</v>
      </c>
      <c r="S3515" s="19">
        <f>(((I3515/60)/60)/24)+DATE(1970,1,1)</f>
        <v>41794.207638888889</v>
      </c>
    </row>
    <row r="3516" spans="1:19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1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8273</v>
      </c>
      <c r="O3516" t="s">
        <v>8274</v>
      </c>
      <c r="P3516" s="12">
        <f>ROUND(Table1[[#This Row],[pledged]]/Table1[[#This Row],[goal]],2)</f>
        <v>1.1000000000000001</v>
      </c>
      <c r="Q3516" s="14">
        <f>IFERROR(Table1[[#This Row],[pledged]]/Table1[[#This Row],[backers_count]],0)</f>
        <v>55</v>
      </c>
      <c r="R3516" s="19">
        <f>(((J3516/60)/60)/24)+DATE(1970,1,1)</f>
        <v>42020.846666666665</v>
      </c>
      <c r="S3516" s="19">
        <f>(((I3516/60)/60)/24)+DATE(1970,1,1)</f>
        <v>42037.207638888889</v>
      </c>
    </row>
    <row r="3517" spans="1:19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1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8273</v>
      </c>
      <c r="O3517" t="s">
        <v>8274</v>
      </c>
      <c r="P3517" s="12">
        <f>ROUND(Table1[[#This Row],[pledged]]/Table1[[#This Row],[goal]],2)</f>
        <v>1.03</v>
      </c>
      <c r="Q3517" s="14">
        <f>IFERROR(Table1[[#This Row],[pledged]]/Table1[[#This Row],[backers_count]],0)</f>
        <v>66.956521739130437</v>
      </c>
      <c r="R3517" s="19">
        <f>(((J3517/60)/60)/24)+DATE(1970,1,1)</f>
        <v>42125.772812499999</v>
      </c>
      <c r="S3517" s="19">
        <f>(((I3517/60)/60)/24)+DATE(1970,1,1)</f>
        <v>42155.772812499999</v>
      </c>
    </row>
    <row r="3518" spans="1:19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1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8273</v>
      </c>
      <c r="O3518" t="s">
        <v>8274</v>
      </c>
      <c r="P3518" s="12">
        <f>ROUND(Table1[[#This Row],[pledged]]/Table1[[#This Row],[goal]],2)</f>
        <v>1</v>
      </c>
      <c r="Q3518" s="14">
        <f>IFERROR(Table1[[#This Row],[pledged]]/Table1[[#This Row],[backers_count]],0)</f>
        <v>227.27272727272728</v>
      </c>
      <c r="R3518" s="19">
        <f>(((J3518/60)/60)/24)+DATE(1970,1,1)</f>
        <v>41856.010069444441</v>
      </c>
      <c r="S3518" s="19">
        <f>(((I3518/60)/60)/24)+DATE(1970,1,1)</f>
        <v>41890.125</v>
      </c>
    </row>
    <row r="3519" spans="1:19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1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8273</v>
      </c>
      <c r="O3519" t="s">
        <v>8274</v>
      </c>
      <c r="P3519" s="12">
        <f>ROUND(Table1[[#This Row],[pledged]]/Table1[[#This Row],[goal]],2)</f>
        <v>1</v>
      </c>
      <c r="Q3519" s="14">
        <f>IFERROR(Table1[[#This Row],[pledged]]/Table1[[#This Row],[backers_count]],0)</f>
        <v>307.69230769230768</v>
      </c>
      <c r="R3519" s="19">
        <f>(((J3519/60)/60)/24)+DATE(1970,1,1)</f>
        <v>41794.817523148151</v>
      </c>
      <c r="S3519" s="19">
        <f>(((I3519/60)/60)/24)+DATE(1970,1,1)</f>
        <v>41824.458333333336</v>
      </c>
    </row>
    <row r="3520" spans="1:19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1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8273</v>
      </c>
      <c r="O3520" t="s">
        <v>8274</v>
      </c>
      <c r="P3520" s="12">
        <f>ROUND(Table1[[#This Row],[pledged]]/Table1[[#This Row],[goal]],2)</f>
        <v>1.1000000000000001</v>
      </c>
      <c r="Q3520" s="14">
        <f>IFERROR(Table1[[#This Row],[pledged]]/Table1[[#This Row],[backers_count]],0)</f>
        <v>50.020909090909093</v>
      </c>
      <c r="R3520" s="19">
        <f>(((J3520/60)/60)/24)+DATE(1970,1,1)</f>
        <v>41893.783553240741</v>
      </c>
      <c r="S3520" s="19">
        <f>(((I3520/60)/60)/24)+DATE(1970,1,1)</f>
        <v>41914.597916666666</v>
      </c>
    </row>
    <row r="3521" spans="1:19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1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8273</v>
      </c>
      <c r="O3521" t="s">
        <v>8274</v>
      </c>
      <c r="P3521" s="12">
        <f>ROUND(Table1[[#This Row],[pledged]]/Table1[[#This Row],[goal]],2)</f>
        <v>1.01</v>
      </c>
      <c r="Q3521" s="14">
        <f>IFERROR(Table1[[#This Row],[pledged]]/Table1[[#This Row],[backers_count]],0)</f>
        <v>72.392857142857139</v>
      </c>
      <c r="R3521" s="19">
        <f>(((J3521/60)/60)/24)+DATE(1970,1,1)</f>
        <v>42037.598958333328</v>
      </c>
      <c r="S3521" s="19">
        <f>(((I3521/60)/60)/24)+DATE(1970,1,1)</f>
        <v>42067.598958333328</v>
      </c>
    </row>
    <row r="3522" spans="1:19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1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8273</v>
      </c>
      <c r="O3522" t="s">
        <v>8274</v>
      </c>
      <c r="P3522" s="12">
        <f>ROUND(Table1[[#This Row],[pledged]]/Table1[[#This Row],[goal]],2)</f>
        <v>1.01</v>
      </c>
      <c r="Q3522" s="14">
        <f>IFERROR(Table1[[#This Row],[pledged]]/Table1[[#This Row],[backers_count]],0)</f>
        <v>95.952380952380949</v>
      </c>
      <c r="R3522" s="19">
        <f>(((J3522/60)/60)/24)+DATE(1970,1,1)</f>
        <v>42227.824212962965</v>
      </c>
      <c r="S3522" s="19">
        <f>(((I3522/60)/60)/24)+DATE(1970,1,1)</f>
        <v>42253.57430555555</v>
      </c>
    </row>
    <row r="3523" spans="1:19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1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8273</v>
      </c>
      <c r="O3523" t="s">
        <v>8274</v>
      </c>
      <c r="P3523" s="12">
        <f>ROUND(Table1[[#This Row],[pledged]]/Table1[[#This Row],[goal]],2)</f>
        <v>1.69</v>
      </c>
      <c r="Q3523" s="14">
        <f>IFERROR(Table1[[#This Row],[pledged]]/Table1[[#This Row],[backers_count]],0)</f>
        <v>45.615384615384613</v>
      </c>
      <c r="R3523" s="19">
        <f>(((J3523/60)/60)/24)+DATE(1970,1,1)</f>
        <v>41881.361342592594</v>
      </c>
      <c r="S3523" s="19">
        <f>(((I3523/60)/60)/24)+DATE(1970,1,1)</f>
        <v>41911.361342592594</v>
      </c>
    </row>
    <row r="3524" spans="1:19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1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8273</v>
      </c>
      <c r="O3524" t="s">
        <v>8274</v>
      </c>
      <c r="P3524" s="12">
        <f>ROUND(Table1[[#This Row],[pledged]]/Table1[[#This Row],[goal]],2)</f>
        <v>1</v>
      </c>
      <c r="Q3524" s="14">
        <f>IFERROR(Table1[[#This Row],[pledged]]/Table1[[#This Row],[backers_count]],0)</f>
        <v>41.029411764705884</v>
      </c>
      <c r="R3524" s="19">
        <f>(((J3524/60)/60)/24)+DATE(1970,1,1)</f>
        <v>42234.789884259255</v>
      </c>
      <c r="S3524" s="19">
        <f>(((I3524/60)/60)/24)+DATE(1970,1,1)</f>
        <v>42262.420833333337</v>
      </c>
    </row>
    <row r="3525" spans="1:19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1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8273</v>
      </c>
      <c r="O3525" t="s">
        <v>8274</v>
      </c>
      <c r="P3525" s="12">
        <f>ROUND(Table1[[#This Row],[pledged]]/Table1[[#This Row],[goal]],2)</f>
        <v>1.1399999999999999</v>
      </c>
      <c r="Q3525" s="14">
        <f>IFERROR(Table1[[#This Row],[pledged]]/Table1[[#This Row],[backers_count]],0)</f>
        <v>56.825000000000003</v>
      </c>
      <c r="R3525" s="19">
        <f>(((J3525/60)/60)/24)+DATE(1970,1,1)</f>
        <v>42581.397546296299</v>
      </c>
      <c r="S3525" s="19">
        <f>(((I3525/60)/60)/24)+DATE(1970,1,1)</f>
        <v>42638.958333333328</v>
      </c>
    </row>
    <row r="3526" spans="1:19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1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8273</v>
      </c>
      <c r="O3526" t="s">
        <v>8274</v>
      </c>
      <c r="P3526" s="12">
        <f>ROUND(Table1[[#This Row],[pledged]]/Table1[[#This Row],[goal]],2)</f>
        <v>1.02</v>
      </c>
      <c r="Q3526" s="14">
        <f>IFERROR(Table1[[#This Row],[pledged]]/Table1[[#This Row],[backers_count]],0)</f>
        <v>137.24324324324326</v>
      </c>
      <c r="R3526" s="19">
        <f>(((J3526/60)/60)/24)+DATE(1970,1,1)</f>
        <v>41880.76357638889</v>
      </c>
      <c r="S3526" s="19">
        <f>(((I3526/60)/60)/24)+DATE(1970,1,1)</f>
        <v>41895.166666666664</v>
      </c>
    </row>
    <row r="3527" spans="1:19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1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8273</v>
      </c>
      <c r="O3527" t="s">
        <v>8274</v>
      </c>
      <c r="P3527" s="12">
        <f>ROUND(Table1[[#This Row],[pledged]]/Table1[[#This Row],[goal]],2)</f>
        <v>1.06</v>
      </c>
      <c r="Q3527" s="14">
        <f>IFERROR(Table1[[#This Row],[pledged]]/Table1[[#This Row],[backers_count]],0)</f>
        <v>75.714285714285708</v>
      </c>
      <c r="R3527" s="19">
        <f>(((J3527/60)/60)/24)+DATE(1970,1,1)</f>
        <v>42214.6956712963</v>
      </c>
      <c r="S3527" s="19">
        <f>(((I3527/60)/60)/24)+DATE(1970,1,1)</f>
        <v>42225.666666666672</v>
      </c>
    </row>
    <row r="3528" spans="1:19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1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8273</v>
      </c>
      <c r="O3528" t="s">
        <v>8274</v>
      </c>
      <c r="P3528" s="12">
        <f>ROUND(Table1[[#This Row],[pledged]]/Table1[[#This Row],[goal]],2)</f>
        <v>1.02</v>
      </c>
      <c r="Q3528" s="14">
        <f>IFERROR(Table1[[#This Row],[pledged]]/Table1[[#This Row],[backers_count]],0)</f>
        <v>99</v>
      </c>
      <c r="R3528" s="19">
        <f>(((J3528/60)/60)/24)+DATE(1970,1,1)</f>
        <v>42460.335312499999</v>
      </c>
      <c r="S3528" s="19">
        <f>(((I3528/60)/60)/24)+DATE(1970,1,1)</f>
        <v>42488.249305555553</v>
      </c>
    </row>
    <row r="3529" spans="1:19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1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8273</v>
      </c>
      <c r="O3529" t="s">
        <v>8274</v>
      </c>
      <c r="P3529" s="12">
        <f>ROUND(Table1[[#This Row],[pledged]]/Table1[[#This Row],[goal]],2)</f>
        <v>1.17</v>
      </c>
      <c r="Q3529" s="14">
        <f>IFERROR(Table1[[#This Row],[pledged]]/Table1[[#This Row],[backers_count]],0)</f>
        <v>81.569767441860463</v>
      </c>
      <c r="R3529" s="19">
        <f>(((J3529/60)/60)/24)+DATE(1970,1,1)</f>
        <v>42167.023206018523</v>
      </c>
      <c r="S3529" s="19">
        <f>(((I3529/60)/60)/24)+DATE(1970,1,1)</f>
        <v>42196.165972222225</v>
      </c>
    </row>
    <row r="3530" spans="1:19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1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8273</v>
      </c>
      <c r="O3530" t="s">
        <v>8274</v>
      </c>
      <c r="P3530" s="12">
        <f>ROUND(Table1[[#This Row],[pledged]]/Table1[[#This Row],[goal]],2)</f>
        <v>1.01</v>
      </c>
      <c r="Q3530" s="14">
        <f>IFERROR(Table1[[#This Row],[pledged]]/Table1[[#This Row],[backers_count]],0)</f>
        <v>45.108108108108105</v>
      </c>
      <c r="R3530" s="19">
        <f>(((J3530/60)/60)/24)+DATE(1970,1,1)</f>
        <v>42733.50136574074</v>
      </c>
      <c r="S3530" s="19">
        <f>(((I3530/60)/60)/24)+DATE(1970,1,1)</f>
        <v>42753.50136574074</v>
      </c>
    </row>
    <row r="3531" spans="1:19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1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8273</v>
      </c>
      <c r="O3531" t="s">
        <v>8274</v>
      </c>
      <c r="P3531" s="12">
        <f>ROUND(Table1[[#This Row],[pledged]]/Table1[[#This Row],[goal]],2)</f>
        <v>1.32</v>
      </c>
      <c r="Q3531" s="14">
        <f>IFERROR(Table1[[#This Row],[pledged]]/Table1[[#This Row],[backers_count]],0)</f>
        <v>36.666666666666664</v>
      </c>
      <c r="R3531" s="19">
        <f>(((J3531/60)/60)/24)+DATE(1970,1,1)</f>
        <v>42177.761782407411</v>
      </c>
      <c r="S3531" s="19">
        <f>(((I3531/60)/60)/24)+DATE(1970,1,1)</f>
        <v>42198.041666666672</v>
      </c>
    </row>
    <row r="3532" spans="1:19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1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8273</v>
      </c>
      <c r="O3532" t="s">
        <v>8274</v>
      </c>
      <c r="P3532" s="12">
        <f>ROUND(Table1[[#This Row],[pledged]]/Table1[[#This Row],[goal]],2)</f>
        <v>1</v>
      </c>
      <c r="Q3532" s="14">
        <f>IFERROR(Table1[[#This Row],[pledged]]/Table1[[#This Row],[backers_count]],0)</f>
        <v>125</v>
      </c>
      <c r="R3532" s="19">
        <f>(((J3532/60)/60)/24)+DATE(1970,1,1)</f>
        <v>42442.623344907406</v>
      </c>
      <c r="S3532" s="19">
        <f>(((I3532/60)/60)/24)+DATE(1970,1,1)</f>
        <v>42470.833333333328</v>
      </c>
    </row>
    <row r="3533" spans="1:19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1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8273</v>
      </c>
      <c r="O3533" t="s">
        <v>8274</v>
      </c>
      <c r="P3533" s="12">
        <f>ROUND(Table1[[#This Row],[pledged]]/Table1[[#This Row],[goal]],2)</f>
        <v>1.28</v>
      </c>
      <c r="Q3533" s="14">
        <f>IFERROR(Table1[[#This Row],[pledged]]/Table1[[#This Row],[backers_count]],0)</f>
        <v>49.230769230769234</v>
      </c>
      <c r="R3533" s="19">
        <f>(((J3533/60)/60)/24)+DATE(1970,1,1)</f>
        <v>42521.654328703706</v>
      </c>
      <c r="S3533" s="19">
        <f>(((I3533/60)/60)/24)+DATE(1970,1,1)</f>
        <v>42551.654328703706</v>
      </c>
    </row>
    <row r="3534" spans="1:19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1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8273</v>
      </c>
      <c r="O3534" t="s">
        <v>8274</v>
      </c>
      <c r="P3534" s="12">
        <f>ROUND(Table1[[#This Row],[pledged]]/Table1[[#This Row],[goal]],2)</f>
        <v>1.19</v>
      </c>
      <c r="Q3534" s="14">
        <f>IFERROR(Table1[[#This Row],[pledged]]/Table1[[#This Row],[backers_count]],0)</f>
        <v>42.296296296296298</v>
      </c>
      <c r="R3534" s="19">
        <f>(((J3534/60)/60)/24)+DATE(1970,1,1)</f>
        <v>41884.599849537037</v>
      </c>
      <c r="S3534" s="19">
        <f>(((I3534/60)/60)/24)+DATE(1970,1,1)</f>
        <v>41900.165972222225</v>
      </c>
    </row>
    <row r="3535" spans="1:19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1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8273</v>
      </c>
      <c r="O3535" t="s">
        <v>8274</v>
      </c>
      <c r="P3535" s="12">
        <f>ROUND(Table1[[#This Row],[pledged]]/Table1[[#This Row],[goal]],2)</f>
        <v>1.26</v>
      </c>
      <c r="Q3535" s="14">
        <f>IFERROR(Table1[[#This Row],[pledged]]/Table1[[#This Row],[backers_count]],0)</f>
        <v>78.875</v>
      </c>
      <c r="R3535" s="19">
        <f>(((J3535/60)/60)/24)+DATE(1970,1,1)</f>
        <v>42289.761192129634</v>
      </c>
      <c r="S3535" s="19">
        <f>(((I3535/60)/60)/24)+DATE(1970,1,1)</f>
        <v>42319.802858796291</v>
      </c>
    </row>
    <row r="3536" spans="1:19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1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8273</v>
      </c>
      <c r="O3536" t="s">
        <v>8274</v>
      </c>
      <c r="P3536" s="12">
        <f>ROUND(Table1[[#This Row],[pledged]]/Table1[[#This Row],[goal]],2)</f>
        <v>1.56</v>
      </c>
      <c r="Q3536" s="14">
        <f>IFERROR(Table1[[#This Row],[pledged]]/Table1[[#This Row],[backers_count]],0)</f>
        <v>38.284313725490193</v>
      </c>
      <c r="R3536" s="19">
        <f>(((J3536/60)/60)/24)+DATE(1970,1,1)</f>
        <v>42243.6252662037</v>
      </c>
      <c r="S3536" s="19">
        <f>(((I3536/60)/60)/24)+DATE(1970,1,1)</f>
        <v>42278.6252662037</v>
      </c>
    </row>
    <row r="3537" spans="1:19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1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8273</v>
      </c>
      <c r="O3537" t="s">
        <v>8274</v>
      </c>
      <c r="P3537" s="12">
        <f>ROUND(Table1[[#This Row],[pledged]]/Table1[[#This Row],[goal]],2)</f>
        <v>1.03</v>
      </c>
      <c r="Q3537" s="14">
        <f>IFERROR(Table1[[#This Row],[pledged]]/Table1[[#This Row],[backers_count]],0)</f>
        <v>44.847826086956523</v>
      </c>
      <c r="R3537" s="19">
        <f>(((J3537/60)/60)/24)+DATE(1970,1,1)</f>
        <v>42248.640162037031</v>
      </c>
      <c r="S3537" s="19">
        <f>(((I3537/60)/60)/24)+DATE(1970,1,1)</f>
        <v>42279.75</v>
      </c>
    </row>
    <row r="3538" spans="1:19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1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8273</v>
      </c>
      <c r="O3538" t="s">
        <v>8274</v>
      </c>
      <c r="P3538" s="12">
        <f>ROUND(Table1[[#This Row],[pledged]]/Table1[[#This Row],[goal]],2)</f>
        <v>1.53</v>
      </c>
      <c r="Q3538" s="14">
        <f>IFERROR(Table1[[#This Row],[pledged]]/Table1[[#This Row],[backers_count]],0)</f>
        <v>13.529411764705882</v>
      </c>
      <c r="R3538" s="19">
        <f>(((J3538/60)/60)/24)+DATE(1970,1,1)</f>
        <v>42328.727141203708</v>
      </c>
      <c r="S3538" s="19">
        <f>(((I3538/60)/60)/24)+DATE(1970,1,1)</f>
        <v>42358.499305555553</v>
      </c>
    </row>
    <row r="3539" spans="1:19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1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8273</v>
      </c>
      <c r="O3539" t="s">
        <v>8274</v>
      </c>
      <c r="P3539" s="12">
        <f>ROUND(Table1[[#This Row],[pledged]]/Table1[[#This Row],[goal]],2)</f>
        <v>1.8</v>
      </c>
      <c r="Q3539" s="14">
        <f>IFERROR(Table1[[#This Row],[pledged]]/Table1[[#This Row],[backers_count]],0)</f>
        <v>43.5</v>
      </c>
      <c r="R3539" s="19">
        <f>(((J3539/60)/60)/24)+DATE(1970,1,1)</f>
        <v>41923.354351851849</v>
      </c>
      <c r="S3539" s="19">
        <f>(((I3539/60)/60)/24)+DATE(1970,1,1)</f>
        <v>41960.332638888889</v>
      </c>
    </row>
    <row r="3540" spans="1:19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1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8273</v>
      </c>
      <c r="O3540" t="s">
        <v>8274</v>
      </c>
      <c r="P3540" s="12">
        <f>ROUND(Table1[[#This Row],[pledged]]/Table1[[#This Row],[goal]],2)</f>
        <v>1.28</v>
      </c>
      <c r="Q3540" s="14">
        <f>IFERROR(Table1[[#This Row],[pledged]]/Table1[[#This Row],[backers_count]],0)</f>
        <v>30.951807228915662</v>
      </c>
      <c r="R3540" s="19">
        <f>(((J3540/60)/60)/24)+DATE(1970,1,1)</f>
        <v>42571.420601851853</v>
      </c>
      <c r="S3540" s="19">
        <f>(((I3540/60)/60)/24)+DATE(1970,1,1)</f>
        <v>42599.420601851853</v>
      </c>
    </row>
    <row r="3541" spans="1:19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1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8273</v>
      </c>
      <c r="O3541" t="s">
        <v>8274</v>
      </c>
      <c r="P3541" s="12">
        <f>ROUND(Table1[[#This Row],[pledged]]/Table1[[#This Row],[goal]],2)</f>
        <v>1.2</v>
      </c>
      <c r="Q3541" s="14">
        <f>IFERROR(Table1[[#This Row],[pledged]]/Table1[[#This Row],[backers_count]],0)</f>
        <v>55.230769230769234</v>
      </c>
      <c r="R3541" s="19">
        <f>(((J3541/60)/60)/24)+DATE(1970,1,1)</f>
        <v>42600.756041666667</v>
      </c>
      <c r="S3541" s="19">
        <f>(((I3541/60)/60)/24)+DATE(1970,1,1)</f>
        <v>42621.756041666667</v>
      </c>
    </row>
    <row r="3542" spans="1:19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1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8273</v>
      </c>
      <c r="O3542" t="s">
        <v>8274</v>
      </c>
      <c r="P3542" s="12">
        <f>ROUND(Table1[[#This Row],[pledged]]/Table1[[#This Row],[goal]],2)</f>
        <v>1.23</v>
      </c>
      <c r="Q3542" s="14">
        <f>IFERROR(Table1[[#This Row],[pledged]]/Table1[[#This Row],[backers_count]],0)</f>
        <v>46.125</v>
      </c>
      <c r="R3542" s="19">
        <f>(((J3542/60)/60)/24)+DATE(1970,1,1)</f>
        <v>42517.003368055557</v>
      </c>
      <c r="S3542" s="19">
        <f>(((I3542/60)/60)/24)+DATE(1970,1,1)</f>
        <v>42547.003368055557</v>
      </c>
    </row>
    <row r="3543" spans="1:19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1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8273</v>
      </c>
      <c r="O3543" t="s">
        <v>8274</v>
      </c>
      <c r="P3543" s="12">
        <f>ROUND(Table1[[#This Row],[pledged]]/Table1[[#This Row],[goal]],2)</f>
        <v>1.05</v>
      </c>
      <c r="Q3543" s="14">
        <f>IFERROR(Table1[[#This Row],[pledged]]/Table1[[#This Row],[backers_count]],0)</f>
        <v>39.375</v>
      </c>
      <c r="R3543" s="19">
        <f>(((J3543/60)/60)/24)+DATE(1970,1,1)</f>
        <v>42222.730034722219</v>
      </c>
      <c r="S3543" s="19">
        <f>(((I3543/60)/60)/24)+DATE(1970,1,1)</f>
        <v>42247.730034722219</v>
      </c>
    </row>
    <row r="3544" spans="1:19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1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8273</v>
      </c>
      <c r="O3544" t="s">
        <v>8274</v>
      </c>
      <c r="P3544" s="12">
        <f>ROUND(Table1[[#This Row],[pledged]]/Table1[[#This Row],[goal]],2)</f>
        <v>1.02</v>
      </c>
      <c r="Q3544" s="14">
        <f>IFERROR(Table1[[#This Row],[pledged]]/Table1[[#This Row],[backers_count]],0)</f>
        <v>66.152941176470591</v>
      </c>
      <c r="R3544" s="19">
        <f>(((J3544/60)/60)/24)+DATE(1970,1,1)</f>
        <v>41829.599791666667</v>
      </c>
      <c r="S3544" s="19">
        <f>(((I3544/60)/60)/24)+DATE(1970,1,1)</f>
        <v>41889.599791666667</v>
      </c>
    </row>
    <row r="3545" spans="1:19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1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8273</v>
      </c>
      <c r="O3545" t="s">
        <v>8274</v>
      </c>
      <c r="P3545" s="12">
        <f>ROUND(Table1[[#This Row],[pledged]]/Table1[[#This Row],[goal]],2)</f>
        <v>1.05</v>
      </c>
      <c r="Q3545" s="14">
        <f>IFERROR(Table1[[#This Row],[pledged]]/Table1[[#This Row],[backers_count]],0)</f>
        <v>54.137931034482762</v>
      </c>
      <c r="R3545" s="19">
        <f>(((J3545/60)/60)/24)+DATE(1970,1,1)</f>
        <v>42150.755312499998</v>
      </c>
      <c r="S3545" s="19">
        <f>(((I3545/60)/60)/24)+DATE(1970,1,1)</f>
        <v>42180.755312499998</v>
      </c>
    </row>
    <row r="3546" spans="1:19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1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8273</v>
      </c>
      <c r="O3546" t="s">
        <v>8274</v>
      </c>
      <c r="P3546" s="12">
        <f>ROUND(Table1[[#This Row],[pledged]]/Table1[[#This Row],[goal]],2)</f>
        <v>1</v>
      </c>
      <c r="Q3546" s="14">
        <f>IFERROR(Table1[[#This Row],[pledged]]/Table1[[#This Row],[backers_count]],0)</f>
        <v>104.16666666666667</v>
      </c>
      <c r="R3546" s="19">
        <f>(((J3546/60)/60)/24)+DATE(1970,1,1)</f>
        <v>42040.831678240742</v>
      </c>
      <c r="S3546" s="19">
        <f>(((I3546/60)/60)/24)+DATE(1970,1,1)</f>
        <v>42070.831678240742</v>
      </c>
    </row>
    <row r="3547" spans="1:19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1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8273</v>
      </c>
      <c r="O3547" t="s">
        <v>8274</v>
      </c>
      <c r="P3547" s="12">
        <f>ROUND(Table1[[#This Row],[pledged]]/Table1[[#This Row],[goal]],2)</f>
        <v>1</v>
      </c>
      <c r="Q3547" s="14">
        <f>IFERROR(Table1[[#This Row],[pledged]]/Table1[[#This Row],[backers_count]],0)</f>
        <v>31.375</v>
      </c>
      <c r="R3547" s="19">
        <f>(((J3547/60)/60)/24)+DATE(1970,1,1)</f>
        <v>42075.807395833333</v>
      </c>
      <c r="S3547" s="19">
        <f>(((I3547/60)/60)/24)+DATE(1970,1,1)</f>
        <v>42105.807395833333</v>
      </c>
    </row>
    <row r="3548" spans="1:19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1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8273</v>
      </c>
      <c r="O3548" t="s">
        <v>8274</v>
      </c>
      <c r="P3548" s="12">
        <f>ROUND(Table1[[#This Row],[pledged]]/Table1[[#This Row],[goal]],2)</f>
        <v>1.02</v>
      </c>
      <c r="Q3548" s="14">
        <f>IFERROR(Table1[[#This Row],[pledged]]/Table1[[#This Row],[backers_count]],0)</f>
        <v>59.210526315789473</v>
      </c>
      <c r="R3548" s="19">
        <f>(((J3548/60)/60)/24)+DATE(1970,1,1)</f>
        <v>42073.660694444443</v>
      </c>
      <c r="S3548" s="19">
        <f>(((I3548/60)/60)/24)+DATE(1970,1,1)</f>
        <v>42095.165972222225</v>
      </c>
    </row>
    <row r="3549" spans="1:19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1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8273</v>
      </c>
      <c r="O3549" t="s">
        <v>8274</v>
      </c>
      <c r="P3549" s="12">
        <f>ROUND(Table1[[#This Row],[pledged]]/Table1[[#This Row],[goal]],2)</f>
        <v>1.1399999999999999</v>
      </c>
      <c r="Q3549" s="14">
        <f>IFERROR(Table1[[#This Row],[pledged]]/Table1[[#This Row],[backers_count]],0)</f>
        <v>119.17633928571429</v>
      </c>
      <c r="R3549" s="19">
        <f>(((J3549/60)/60)/24)+DATE(1970,1,1)</f>
        <v>42480.078715277778</v>
      </c>
      <c r="S3549" s="19">
        <f>(((I3549/60)/60)/24)+DATE(1970,1,1)</f>
        <v>42504.165972222225</v>
      </c>
    </row>
    <row r="3550" spans="1:19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1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8273</v>
      </c>
      <c r="O3550" t="s">
        <v>8274</v>
      </c>
      <c r="P3550" s="12">
        <f>ROUND(Table1[[#This Row],[pledged]]/Table1[[#This Row],[goal]],2)</f>
        <v>1.02</v>
      </c>
      <c r="Q3550" s="14">
        <f>IFERROR(Table1[[#This Row],[pledged]]/Table1[[#This Row],[backers_count]],0)</f>
        <v>164.61538461538461</v>
      </c>
      <c r="R3550" s="19">
        <f>(((J3550/60)/60)/24)+DATE(1970,1,1)</f>
        <v>42411.942291666666</v>
      </c>
      <c r="S3550" s="19">
        <f>(((I3550/60)/60)/24)+DATE(1970,1,1)</f>
        <v>42434.041666666672</v>
      </c>
    </row>
    <row r="3551" spans="1:19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1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8273</v>
      </c>
      <c r="O3551" t="s">
        <v>8274</v>
      </c>
      <c r="P3551" s="12">
        <f>ROUND(Table1[[#This Row],[pledged]]/Table1[[#This Row],[goal]],2)</f>
        <v>1.02</v>
      </c>
      <c r="Q3551" s="14">
        <f>IFERROR(Table1[[#This Row],[pledged]]/Table1[[#This Row],[backers_count]],0)</f>
        <v>24.285714285714285</v>
      </c>
      <c r="R3551" s="19">
        <f>(((J3551/60)/60)/24)+DATE(1970,1,1)</f>
        <v>42223.394363425927</v>
      </c>
      <c r="S3551" s="19">
        <f>(((I3551/60)/60)/24)+DATE(1970,1,1)</f>
        <v>42251.394363425927</v>
      </c>
    </row>
    <row r="3552" spans="1:19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1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8273</v>
      </c>
      <c r="O3552" t="s">
        <v>8274</v>
      </c>
      <c r="P3552" s="12">
        <f>ROUND(Table1[[#This Row],[pledged]]/Table1[[#This Row],[goal]],2)</f>
        <v>1.05</v>
      </c>
      <c r="Q3552" s="14">
        <f>IFERROR(Table1[[#This Row],[pledged]]/Table1[[#This Row],[backers_count]],0)</f>
        <v>40.9375</v>
      </c>
      <c r="R3552" s="19">
        <f>(((J3552/60)/60)/24)+DATE(1970,1,1)</f>
        <v>42462.893495370372</v>
      </c>
      <c r="S3552" s="19">
        <f>(((I3552/60)/60)/24)+DATE(1970,1,1)</f>
        <v>42492.893495370372</v>
      </c>
    </row>
    <row r="3553" spans="1:19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1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8273</v>
      </c>
      <c r="O3553" t="s">
        <v>8274</v>
      </c>
      <c r="P3553" s="12">
        <f>ROUND(Table1[[#This Row],[pledged]]/Table1[[#This Row],[goal]],2)</f>
        <v>1.02</v>
      </c>
      <c r="Q3553" s="14">
        <f>IFERROR(Table1[[#This Row],[pledged]]/Table1[[#This Row],[backers_count]],0)</f>
        <v>61.1</v>
      </c>
      <c r="R3553" s="19">
        <f>(((J3553/60)/60)/24)+DATE(1970,1,1)</f>
        <v>41753.515856481477</v>
      </c>
      <c r="S3553" s="19">
        <f>(((I3553/60)/60)/24)+DATE(1970,1,1)</f>
        <v>41781.921527777777</v>
      </c>
    </row>
    <row r="3554" spans="1:19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1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8273</v>
      </c>
      <c r="O3554" t="s">
        <v>8274</v>
      </c>
      <c r="P3554" s="12">
        <f>ROUND(Table1[[#This Row],[pledged]]/Table1[[#This Row],[goal]],2)</f>
        <v>1</v>
      </c>
      <c r="Q3554" s="14">
        <f>IFERROR(Table1[[#This Row],[pledged]]/Table1[[#This Row],[backers_count]],0)</f>
        <v>38.65</v>
      </c>
      <c r="R3554" s="19">
        <f>(((J3554/60)/60)/24)+DATE(1970,1,1)</f>
        <v>41788.587083333332</v>
      </c>
      <c r="S3554" s="19">
        <f>(((I3554/60)/60)/24)+DATE(1970,1,1)</f>
        <v>41818.587083333332</v>
      </c>
    </row>
    <row r="3555" spans="1:19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1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8273</v>
      </c>
      <c r="O3555" t="s">
        <v>8274</v>
      </c>
      <c r="P3555" s="12">
        <f>ROUND(Table1[[#This Row],[pledged]]/Table1[[#This Row],[goal]],2)</f>
        <v>1.06</v>
      </c>
      <c r="Q3555" s="14">
        <f>IFERROR(Table1[[#This Row],[pledged]]/Table1[[#This Row],[backers_count]],0)</f>
        <v>56.20192307692308</v>
      </c>
      <c r="R3555" s="19">
        <f>(((J3555/60)/60)/24)+DATE(1970,1,1)</f>
        <v>42196.028703703705</v>
      </c>
      <c r="S3555" s="19">
        <f>(((I3555/60)/60)/24)+DATE(1970,1,1)</f>
        <v>42228</v>
      </c>
    </row>
    <row r="3556" spans="1:19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1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8273</v>
      </c>
      <c r="O3556" t="s">
        <v>8274</v>
      </c>
      <c r="P3556" s="12">
        <f>ROUND(Table1[[#This Row],[pledged]]/Table1[[#This Row],[goal]],2)</f>
        <v>1.1299999999999999</v>
      </c>
      <c r="Q3556" s="14">
        <f>IFERROR(Table1[[#This Row],[pledged]]/Table1[[#This Row],[backers_count]],0)</f>
        <v>107.00207547169811</v>
      </c>
      <c r="R3556" s="19">
        <f>(((J3556/60)/60)/24)+DATE(1970,1,1)</f>
        <v>42016.050451388888</v>
      </c>
      <c r="S3556" s="19">
        <f>(((I3556/60)/60)/24)+DATE(1970,1,1)</f>
        <v>42046.708333333328</v>
      </c>
    </row>
    <row r="3557" spans="1:19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1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8273</v>
      </c>
      <c r="O3557" t="s">
        <v>8274</v>
      </c>
      <c r="P3557" s="12">
        <f>ROUND(Table1[[#This Row],[pledged]]/Table1[[#This Row],[goal]],2)</f>
        <v>1</v>
      </c>
      <c r="Q3557" s="14">
        <f>IFERROR(Table1[[#This Row],[pledged]]/Table1[[#This Row],[backers_count]],0)</f>
        <v>171.42857142857142</v>
      </c>
      <c r="R3557" s="19">
        <f>(((J3557/60)/60)/24)+DATE(1970,1,1)</f>
        <v>42661.442060185189</v>
      </c>
      <c r="S3557" s="19">
        <f>(((I3557/60)/60)/24)+DATE(1970,1,1)</f>
        <v>42691.483726851846</v>
      </c>
    </row>
    <row r="3558" spans="1:19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1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8273</v>
      </c>
      <c r="O3558" t="s">
        <v>8274</v>
      </c>
      <c r="P3558" s="12">
        <f>ROUND(Table1[[#This Row],[pledged]]/Table1[[#This Row],[goal]],2)</f>
        <v>1</v>
      </c>
      <c r="Q3558" s="14">
        <f>IFERROR(Table1[[#This Row],[pledged]]/Table1[[#This Row],[backers_count]],0)</f>
        <v>110.5</v>
      </c>
      <c r="R3558" s="19">
        <f>(((J3558/60)/60)/24)+DATE(1970,1,1)</f>
        <v>41808.649583333332</v>
      </c>
      <c r="S3558" s="19">
        <f>(((I3558/60)/60)/24)+DATE(1970,1,1)</f>
        <v>41868.649583333332</v>
      </c>
    </row>
    <row r="3559" spans="1:19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1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8273</v>
      </c>
      <c r="O3559" t="s">
        <v>8274</v>
      </c>
      <c r="P3559" s="12">
        <f>ROUND(Table1[[#This Row],[pledged]]/Table1[[#This Row],[goal]],2)</f>
        <v>1</v>
      </c>
      <c r="Q3559" s="14">
        <f>IFERROR(Table1[[#This Row],[pledged]]/Table1[[#This Row],[backers_count]],0)</f>
        <v>179.27598566308242</v>
      </c>
      <c r="R3559" s="19">
        <f>(((J3559/60)/60)/24)+DATE(1970,1,1)</f>
        <v>41730.276747685188</v>
      </c>
      <c r="S3559" s="19">
        <f>(((I3559/60)/60)/24)+DATE(1970,1,1)</f>
        <v>41764.276747685188</v>
      </c>
    </row>
    <row r="3560" spans="1:19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1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8273</v>
      </c>
      <c r="O3560" t="s">
        <v>8274</v>
      </c>
      <c r="P3560" s="12">
        <f>ROUND(Table1[[#This Row],[pledged]]/Table1[[#This Row],[goal]],2)</f>
        <v>1.44</v>
      </c>
      <c r="Q3560" s="14">
        <f>IFERROR(Table1[[#This Row],[pledged]]/Table1[[#This Row],[backers_count]],0)</f>
        <v>22.90909090909091</v>
      </c>
      <c r="R3560" s="19">
        <f>(((J3560/60)/60)/24)+DATE(1970,1,1)</f>
        <v>42139.816840277781</v>
      </c>
      <c r="S3560" s="19">
        <f>(((I3560/60)/60)/24)+DATE(1970,1,1)</f>
        <v>42181.875</v>
      </c>
    </row>
    <row r="3561" spans="1:19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1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8273</v>
      </c>
      <c r="O3561" t="s">
        <v>8274</v>
      </c>
      <c r="P3561" s="12">
        <f>ROUND(Table1[[#This Row],[pledged]]/Table1[[#This Row],[goal]],2)</f>
        <v>1.04</v>
      </c>
      <c r="Q3561" s="14">
        <f>IFERROR(Table1[[#This Row],[pledged]]/Table1[[#This Row],[backers_count]],0)</f>
        <v>43.125</v>
      </c>
      <c r="R3561" s="19">
        <f>(((J3561/60)/60)/24)+DATE(1970,1,1)</f>
        <v>42194.096157407403</v>
      </c>
      <c r="S3561" s="19">
        <f>(((I3561/60)/60)/24)+DATE(1970,1,1)</f>
        <v>42216.373611111107</v>
      </c>
    </row>
    <row r="3562" spans="1:19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1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8273</v>
      </c>
      <c r="O3562" t="s">
        <v>8274</v>
      </c>
      <c r="P3562" s="12">
        <f>ROUND(Table1[[#This Row],[pledged]]/Table1[[#This Row],[goal]],2)</f>
        <v>1.08</v>
      </c>
      <c r="Q3562" s="14">
        <f>IFERROR(Table1[[#This Row],[pledged]]/Table1[[#This Row],[backers_count]],0)</f>
        <v>46.891891891891895</v>
      </c>
      <c r="R3562" s="19">
        <f>(((J3562/60)/60)/24)+DATE(1970,1,1)</f>
        <v>42115.889652777783</v>
      </c>
      <c r="S3562" s="19">
        <f>(((I3562/60)/60)/24)+DATE(1970,1,1)</f>
        <v>42151.114583333328</v>
      </c>
    </row>
    <row r="3563" spans="1:19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1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8273</v>
      </c>
      <c r="O3563" t="s">
        <v>8274</v>
      </c>
      <c r="P3563" s="12">
        <f>ROUND(Table1[[#This Row],[pledged]]/Table1[[#This Row],[goal]],2)</f>
        <v>1.02</v>
      </c>
      <c r="Q3563" s="14">
        <f>IFERROR(Table1[[#This Row],[pledged]]/Table1[[#This Row],[backers_count]],0)</f>
        <v>47.407407407407405</v>
      </c>
      <c r="R3563" s="19">
        <f>(((J3563/60)/60)/24)+DATE(1970,1,1)</f>
        <v>42203.680300925931</v>
      </c>
      <c r="S3563" s="19">
        <f>(((I3563/60)/60)/24)+DATE(1970,1,1)</f>
        <v>42221.774999999994</v>
      </c>
    </row>
    <row r="3564" spans="1:19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1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8273</v>
      </c>
      <c r="O3564" t="s">
        <v>8274</v>
      </c>
      <c r="P3564" s="12">
        <f>ROUND(Table1[[#This Row],[pledged]]/Table1[[#This Row],[goal]],2)</f>
        <v>1.49</v>
      </c>
      <c r="Q3564" s="14">
        <f>IFERROR(Table1[[#This Row],[pledged]]/Table1[[#This Row],[backers_count]],0)</f>
        <v>15.129032258064516</v>
      </c>
      <c r="R3564" s="19">
        <f>(((J3564/60)/60)/24)+DATE(1970,1,1)</f>
        <v>42433.761886574073</v>
      </c>
      <c r="S3564" s="19">
        <f>(((I3564/60)/60)/24)+DATE(1970,1,1)</f>
        <v>42442.916666666672</v>
      </c>
    </row>
    <row r="3565" spans="1:19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1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8273</v>
      </c>
      <c r="O3565" t="s">
        <v>8274</v>
      </c>
      <c r="P3565" s="12">
        <f>ROUND(Table1[[#This Row],[pledged]]/Table1[[#This Row],[goal]],2)</f>
        <v>1.05</v>
      </c>
      <c r="Q3565" s="14">
        <f>IFERROR(Table1[[#This Row],[pledged]]/Table1[[#This Row],[backers_count]],0)</f>
        <v>21.098000000000003</v>
      </c>
      <c r="R3565" s="19">
        <f>(((J3565/60)/60)/24)+DATE(1970,1,1)</f>
        <v>42555.671944444446</v>
      </c>
      <c r="S3565" s="19">
        <f>(((I3565/60)/60)/24)+DATE(1970,1,1)</f>
        <v>42583.791666666672</v>
      </c>
    </row>
    <row r="3566" spans="1:19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1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8273</v>
      </c>
      <c r="O3566" t="s">
        <v>8274</v>
      </c>
      <c r="P3566" s="12">
        <f>ROUND(Table1[[#This Row],[pledged]]/Table1[[#This Row],[goal]],2)</f>
        <v>1.01</v>
      </c>
      <c r="Q3566" s="14">
        <f>IFERROR(Table1[[#This Row],[pledged]]/Table1[[#This Row],[backers_count]],0)</f>
        <v>59.117647058823529</v>
      </c>
      <c r="R3566" s="19">
        <f>(((J3566/60)/60)/24)+DATE(1970,1,1)</f>
        <v>42236.623252314821</v>
      </c>
      <c r="S3566" s="19">
        <f>(((I3566/60)/60)/24)+DATE(1970,1,1)</f>
        <v>42282.666666666672</v>
      </c>
    </row>
    <row r="3567" spans="1:19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1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8273</v>
      </c>
      <c r="O3567" t="s">
        <v>8274</v>
      </c>
      <c r="P3567" s="12">
        <f>ROUND(Table1[[#This Row],[pledged]]/Table1[[#This Row],[goal]],2)</f>
        <v>1.31</v>
      </c>
      <c r="Q3567" s="14">
        <f>IFERROR(Table1[[#This Row],[pledged]]/Table1[[#This Row],[backers_count]],0)</f>
        <v>97.916666666666671</v>
      </c>
      <c r="R3567" s="19">
        <f>(((J3567/60)/60)/24)+DATE(1970,1,1)</f>
        <v>41974.743148148147</v>
      </c>
      <c r="S3567" s="19">
        <f>(((I3567/60)/60)/24)+DATE(1970,1,1)</f>
        <v>42004.743148148147</v>
      </c>
    </row>
    <row r="3568" spans="1:19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1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8273</v>
      </c>
      <c r="O3568" t="s">
        <v>8274</v>
      </c>
      <c r="P3568" s="12">
        <f>ROUND(Table1[[#This Row],[pledged]]/Table1[[#This Row],[goal]],2)</f>
        <v>1.05</v>
      </c>
      <c r="Q3568" s="14">
        <f>IFERROR(Table1[[#This Row],[pledged]]/Table1[[#This Row],[backers_count]],0)</f>
        <v>55.131578947368418</v>
      </c>
      <c r="R3568" s="19">
        <f>(((J3568/60)/60)/24)+DATE(1970,1,1)</f>
        <v>41997.507905092592</v>
      </c>
      <c r="S3568" s="19">
        <f>(((I3568/60)/60)/24)+DATE(1970,1,1)</f>
        <v>42027.507905092592</v>
      </c>
    </row>
    <row r="3569" spans="1:19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1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8273</v>
      </c>
      <c r="O3569" t="s">
        <v>8274</v>
      </c>
      <c r="P3569" s="12">
        <f>ROUND(Table1[[#This Row],[pledged]]/Table1[[#This Row],[goal]],2)</f>
        <v>1.0900000000000001</v>
      </c>
      <c r="Q3569" s="14">
        <f>IFERROR(Table1[[#This Row],[pledged]]/Table1[[#This Row],[backers_count]],0)</f>
        <v>26.536585365853657</v>
      </c>
      <c r="R3569" s="19">
        <f>(((J3569/60)/60)/24)+DATE(1970,1,1)</f>
        <v>42135.810694444444</v>
      </c>
      <c r="S3569" s="19">
        <f>(((I3569/60)/60)/24)+DATE(1970,1,1)</f>
        <v>42165.810694444444</v>
      </c>
    </row>
    <row r="3570" spans="1:19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1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8273</v>
      </c>
      <c r="O3570" t="s">
        <v>8274</v>
      </c>
      <c r="P3570" s="12">
        <f>ROUND(Table1[[#This Row],[pledged]]/Table1[[#This Row],[goal]],2)</f>
        <v>1.1100000000000001</v>
      </c>
      <c r="Q3570" s="14">
        <f>IFERROR(Table1[[#This Row],[pledged]]/Table1[[#This Row],[backers_count]],0)</f>
        <v>58.421052631578945</v>
      </c>
      <c r="R3570" s="19">
        <f>(((J3570/60)/60)/24)+DATE(1970,1,1)</f>
        <v>41869.740671296298</v>
      </c>
      <c r="S3570" s="19">
        <f>(((I3570/60)/60)/24)+DATE(1970,1,1)</f>
        <v>41899.740671296298</v>
      </c>
    </row>
    <row r="3571" spans="1:19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1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8273</v>
      </c>
      <c r="O3571" t="s">
        <v>8274</v>
      </c>
      <c r="P3571" s="12">
        <f>ROUND(Table1[[#This Row],[pledged]]/Table1[[#This Row],[goal]],2)</f>
        <v>1</v>
      </c>
      <c r="Q3571" s="14">
        <f>IFERROR(Table1[[#This Row],[pledged]]/Table1[[#This Row],[backers_count]],0)</f>
        <v>122.53658536585365</v>
      </c>
      <c r="R3571" s="19">
        <f>(((J3571/60)/60)/24)+DATE(1970,1,1)</f>
        <v>41982.688611111109</v>
      </c>
      <c r="S3571" s="19">
        <f>(((I3571/60)/60)/24)+DATE(1970,1,1)</f>
        <v>42012.688611111109</v>
      </c>
    </row>
    <row r="3572" spans="1:19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1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8273</v>
      </c>
      <c r="O3572" t="s">
        <v>8274</v>
      </c>
      <c r="P3572" s="12">
        <f>ROUND(Table1[[#This Row],[pledged]]/Table1[[#This Row],[goal]],2)</f>
        <v>1.1399999999999999</v>
      </c>
      <c r="Q3572" s="14">
        <f>IFERROR(Table1[[#This Row],[pledged]]/Table1[[#This Row],[backers_count]],0)</f>
        <v>87.961538461538467</v>
      </c>
      <c r="R3572" s="19">
        <f>(((J3572/60)/60)/24)+DATE(1970,1,1)</f>
        <v>41976.331979166673</v>
      </c>
      <c r="S3572" s="19">
        <f>(((I3572/60)/60)/24)+DATE(1970,1,1)</f>
        <v>42004.291666666672</v>
      </c>
    </row>
    <row r="3573" spans="1:19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1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8273</v>
      </c>
      <c r="O3573" t="s">
        <v>8274</v>
      </c>
      <c r="P3573" s="12">
        <f>ROUND(Table1[[#This Row],[pledged]]/Table1[[#This Row],[goal]],2)</f>
        <v>1.22</v>
      </c>
      <c r="Q3573" s="14">
        <f>IFERROR(Table1[[#This Row],[pledged]]/Table1[[#This Row],[backers_count]],0)</f>
        <v>73.239999999999995</v>
      </c>
      <c r="R3573" s="19">
        <f>(((J3573/60)/60)/24)+DATE(1970,1,1)</f>
        <v>41912.858946759261</v>
      </c>
      <c r="S3573" s="19">
        <f>(((I3573/60)/60)/24)+DATE(1970,1,1)</f>
        <v>41942.858946759261</v>
      </c>
    </row>
    <row r="3574" spans="1:19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1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8273</v>
      </c>
      <c r="O3574" t="s">
        <v>8274</v>
      </c>
      <c r="P3574" s="12">
        <f>ROUND(Table1[[#This Row],[pledged]]/Table1[[#This Row],[goal]],2)</f>
        <v>1</v>
      </c>
      <c r="Q3574" s="14">
        <f>IFERROR(Table1[[#This Row],[pledged]]/Table1[[#This Row],[backers_count]],0)</f>
        <v>55.555555555555557</v>
      </c>
      <c r="R3574" s="19">
        <f>(((J3574/60)/60)/24)+DATE(1970,1,1)</f>
        <v>42146.570393518516</v>
      </c>
      <c r="S3574" s="19">
        <f>(((I3574/60)/60)/24)+DATE(1970,1,1)</f>
        <v>42176.570393518516</v>
      </c>
    </row>
    <row r="3575" spans="1:19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1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8273</v>
      </c>
      <c r="O3575" t="s">
        <v>8274</v>
      </c>
      <c r="P3575" s="12">
        <f>ROUND(Table1[[#This Row],[pledged]]/Table1[[#This Row],[goal]],2)</f>
        <v>1.03</v>
      </c>
      <c r="Q3575" s="14">
        <f>IFERROR(Table1[[#This Row],[pledged]]/Table1[[#This Row],[backers_count]],0)</f>
        <v>39.53846153846154</v>
      </c>
      <c r="R3575" s="19">
        <f>(((J3575/60)/60)/24)+DATE(1970,1,1)</f>
        <v>41921.375532407408</v>
      </c>
      <c r="S3575" s="19">
        <f>(((I3575/60)/60)/24)+DATE(1970,1,1)</f>
        <v>41951.417199074072</v>
      </c>
    </row>
    <row r="3576" spans="1:19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1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8273</v>
      </c>
      <c r="O3576" t="s">
        <v>8274</v>
      </c>
      <c r="P3576" s="12">
        <f>ROUND(Table1[[#This Row],[pledged]]/Table1[[#This Row],[goal]],2)</f>
        <v>1.06</v>
      </c>
      <c r="Q3576" s="14">
        <f>IFERROR(Table1[[#This Row],[pledged]]/Table1[[#This Row],[backers_count]],0)</f>
        <v>136.77777777777777</v>
      </c>
      <c r="R3576" s="19">
        <f>(((J3576/60)/60)/24)+DATE(1970,1,1)</f>
        <v>41926.942685185182</v>
      </c>
      <c r="S3576" s="19">
        <f>(((I3576/60)/60)/24)+DATE(1970,1,1)</f>
        <v>41956.984351851846</v>
      </c>
    </row>
    <row r="3577" spans="1:19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1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8273</v>
      </c>
      <c r="O3577" t="s">
        <v>8274</v>
      </c>
      <c r="P3577" s="12">
        <f>ROUND(Table1[[#This Row],[pledged]]/Table1[[#This Row],[goal]],2)</f>
        <v>1.01</v>
      </c>
      <c r="Q3577" s="14">
        <f>IFERROR(Table1[[#This Row],[pledged]]/Table1[[#This Row],[backers_count]],0)</f>
        <v>99.343137254901961</v>
      </c>
      <c r="R3577" s="19">
        <f>(((J3577/60)/60)/24)+DATE(1970,1,1)</f>
        <v>42561.783877314811</v>
      </c>
      <c r="S3577" s="19">
        <f>(((I3577/60)/60)/24)+DATE(1970,1,1)</f>
        <v>42593.165972222225</v>
      </c>
    </row>
    <row r="3578" spans="1:19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1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8273</v>
      </c>
      <c r="O3578" t="s">
        <v>8274</v>
      </c>
      <c r="P3578" s="12">
        <f>ROUND(Table1[[#This Row],[pledged]]/Table1[[#This Row],[goal]],2)</f>
        <v>1</v>
      </c>
      <c r="Q3578" s="14">
        <f>IFERROR(Table1[[#This Row],[pledged]]/Table1[[#This Row],[backers_count]],0)</f>
        <v>20</v>
      </c>
      <c r="R3578" s="19">
        <f>(((J3578/60)/60)/24)+DATE(1970,1,1)</f>
        <v>42649.54923611111</v>
      </c>
      <c r="S3578" s="19">
        <f>(((I3578/60)/60)/24)+DATE(1970,1,1)</f>
        <v>42709.590902777782</v>
      </c>
    </row>
    <row r="3579" spans="1:19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1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8273</v>
      </c>
      <c r="O3579" t="s">
        <v>8274</v>
      </c>
      <c r="P3579" s="12">
        <f>ROUND(Table1[[#This Row],[pledged]]/Table1[[#This Row],[goal]],2)</f>
        <v>1.3</v>
      </c>
      <c r="Q3579" s="14">
        <f>IFERROR(Table1[[#This Row],[pledged]]/Table1[[#This Row],[backers_count]],0)</f>
        <v>28.888888888888889</v>
      </c>
      <c r="R3579" s="19">
        <f>(((J3579/60)/60)/24)+DATE(1970,1,1)</f>
        <v>42093.786840277782</v>
      </c>
      <c r="S3579" s="19">
        <f>(((I3579/60)/60)/24)+DATE(1970,1,1)</f>
        <v>42120.26944444445</v>
      </c>
    </row>
    <row r="3580" spans="1:19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1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8273</v>
      </c>
      <c r="O3580" t="s">
        <v>8274</v>
      </c>
      <c r="P3580" s="12">
        <f>ROUND(Table1[[#This Row],[pledged]]/Table1[[#This Row],[goal]],2)</f>
        <v>1</v>
      </c>
      <c r="Q3580" s="14">
        <f>IFERROR(Table1[[#This Row],[pledged]]/Table1[[#This Row],[backers_count]],0)</f>
        <v>40.545945945945945</v>
      </c>
      <c r="R3580" s="19">
        <f>(((J3580/60)/60)/24)+DATE(1970,1,1)</f>
        <v>42460.733530092592</v>
      </c>
      <c r="S3580" s="19">
        <f>(((I3580/60)/60)/24)+DATE(1970,1,1)</f>
        <v>42490.733530092592</v>
      </c>
    </row>
    <row r="3581" spans="1:19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1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8273</v>
      </c>
      <c r="O3581" t="s">
        <v>8274</v>
      </c>
      <c r="P3581" s="12">
        <f>ROUND(Table1[[#This Row],[pledged]]/Table1[[#This Row],[goal]],2)</f>
        <v>1</v>
      </c>
      <c r="Q3581" s="14">
        <f>IFERROR(Table1[[#This Row],[pledged]]/Table1[[#This Row],[backers_count]],0)</f>
        <v>35.714285714285715</v>
      </c>
      <c r="R3581" s="19">
        <f>(((J3581/60)/60)/24)+DATE(1970,1,1)</f>
        <v>42430.762222222227</v>
      </c>
      <c r="S3581" s="19">
        <f>(((I3581/60)/60)/24)+DATE(1970,1,1)</f>
        <v>42460.720555555556</v>
      </c>
    </row>
    <row r="3582" spans="1:19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1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8273</v>
      </c>
      <c r="O3582" t="s">
        <v>8274</v>
      </c>
      <c r="P3582" s="12">
        <f>ROUND(Table1[[#This Row],[pledged]]/Table1[[#This Row],[goal]],2)</f>
        <v>1.1399999999999999</v>
      </c>
      <c r="Q3582" s="14">
        <f>IFERROR(Table1[[#This Row],[pledged]]/Table1[[#This Row],[backers_count]],0)</f>
        <v>37.962962962962962</v>
      </c>
      <c r="R3582" s="19">
        <f>(((J3582/60)/60)/24)+DATE(1970,1,1)</f>
        <v>42026.176180555558</v>
      </c>
      <c r="S3582" s="19">
        <f>(((I3582/60)/60)/24)+DATE(1970,1,1)</f>
        <v>42064.207638888889</v>
      </c>
    </row>
    <row r="3583" spans="1:19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1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8273</v>
      </c>
      <c r="O3583" t="s">
        <v>8274</v>
      </c>
      <c r="P3583" s="12">
        <f>ROUND(Table1[[#This Row],[pledged]]/Table1[[#This Row],[goal]],2)</f>
        <v>1</v>
      </c>
      <c r="Q3583" s="14">
        <f>IFERROR(Table1[[#This Row],[pledged]]/Table1[[#This Row],[backers_count]],0)</f>
        <v>33.333333333333336</v>
      </c>
      <c r="R3583" s="19">
        <f>(((J3583/60)/60)/24)+DATE(1970,1,1)</f>
        <v>41836.471180555556</v>
      </c>
      <c r="S3583" s="19">
        <f>(((I3583/60)/60)/24)+DATE(1970,1,1)</f>
        <v>41850.471180555556</v>
      </c>
    </row>
    <row r="3584" spans="1:19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1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8273</v>
      </c>
      <c r="O3584" t="s">
        <v>8274</v>
      </c>
      <c r="P3584" s="12">
        <f>ROUND(Table1[[#This Row],[pledged]]/Table1[[#This Row],[goal]],2)</f>
        <v>2.87</v>
      </c>
      <c r="Q3584" s="14">
        <f>IFERROR(Table1[[#This Row],[pledged]]/Table1[[#This Row],[backers_count]],0)</f>
        <v>58.571428571428569</v>
      </c>
      <c r="R3584" s="19">
        <f>(((J3584/60)/60)/24)+DATE(1970,1,1)</f>
        <v>42451.095856481479</v>
      </c>
      <c r="S3584" s="19">
        <f>(((I3584/60)/60)/24)+DATE(1970,1,1)</f>
        <v>42465.095856481479</v>
      </c>
    </row>
    <row r="3585" spans="1:19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1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8273</v>
      </c>
      <c r="O3585" t="s">
        <v>8274</v>
      </c>
      <c r="P3585" s="12">
        <f>ROUND(Table1[[#This Row],[pledged]]/Table1[[#This Row],[goal]],2)</f>
        <v>1.0900000000000001</v>
      </c>
      <c r="Q3585" s="14">
        <f>IFERROR(Table1[[#This Row],[pledged]]/Table1[[#This Row],[backers_count]],0)</f>
        <v>135.625</v>
      </c>
      <c r="R3585" s="19">
        <f>(((J3585/60)/60)/24)+DATE(1970,1,1)</f>
        <v>42418.425983796296</v>
      </c>
      <c r="S3585" s="19">
        <f>(((I3585/60)/60)/24)+DATE(1970,1,1)</f>
        <v>42478.384317129632</v>
      </c>
    </row>
    <row r="3586" spans="1:19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1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8273</v>
      </c>
      <c r="O3586" t="s">
        <v>8274</v>
      </c>
      <c r="P3586" s="12">
        <f>ROUND(Table1[[#This Row],[pledged]]/Table1[[#This Row],[goal]],2)</f>
        <v>1.1599999999999999</v>
      </c>
      <c r="Q3586" s="14">
        <f>IFERROR(Table1[[#This Row],[pledged]]/Table1[[#This Row],[backers_count]],0)</f>
        <v>30.9375</v>
      </c>
      <c r="R3586" s="19">
        <f>(((J3586/60)/60)/24)+DATE(1970,1,1)</f>
        <v>42168.316481481481</v>
      </c>
      <c r="S3586" s="19">
        <f>(((I3586/60)/60)/24)+DATE(1970,1,1)</f>
        <v>42198.316481481481</v>
      </c>
    </row>
    <row r="3587" spans="1:19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1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8273</v>
      </c>
      <c r="O3587" t="s">
        <v>8274</v>
      </c>
      <c r="P3587" s="12">
        <f>ROUND(Table1[[#This Row],[pledged]]/Table1[[#This Row],[goal]],2)</f>
        <v>1.19</v>
      </c>
      <c r="Q3587" s="14">
        <f>IFERROR(Table1[[#This Row],[pledged]]/Table1[[#This Row],[backers_count]],0)</f>
        <v>176.08695652173913</v>
      </c>
      <c r="R3587" s="19">
        <f>(((J3587/60)/60)/24)+DATE(1970,1,1)</f>
        <v>41964.716319444444</v>
      </c>
      <c r="S3587" s="19">
        <f>(((I3587/60)/60)/24)+DATE(1970,1,1)</f>
        <v>41994.716319444444</v>
      </c>
    </row>
    <row r="3588" spans="1:19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1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8273</v>
      </c>
      <c r="O3588" t="s">
        <v>8274</v>
      </c>
      <c r="P3588" s="12">
        <f>ROUND(Table1[[#This Row],[pledged]]/Table1[[#This Row],[goal]],2)</f>
        <v>1.0900000000000001</v>
      </c>
      <c r="Q3588" s="14">
        <f>IFERROR(Table1[[#This Row],[pledged]]/Table1[[#This Row],[backers_count]],0)</f>
        <v>151.9814814814815</v>
      </c>
      <c r="R3588" s="19">
        <f>(((J3588/60)/60)/24)+DATE(1970,1,1)</f>
        <v>42576.697569444441</v>
      </c>
      <c r="S3588" s="19">
        <f>(((I3588/60)/60)/24)+DATE(1970,1,1)</f>
        <v>42636.697569444441</v>
      </c>
    </row>
    <row r="3589" spans="1:19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1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8273</v>
      </c>
      <c r="O3589" t="s">
        <v>8274</v>
      </c>
      <c r="P3589" s="12">
        <f>ROUND(Table1[[#This Row],[pledged]]/Table1[[#This Row],[goal]],2)</f>
        <v>1.27</v>
      </c>
      <c r="Q3589" s="14">
        <f>IFERROR(Table1[[#This Row],[pledged]]/Table1[[#This Row],[backers_count]],0)</f>
        <v>22.607142857142858</v>
      </c>
      <c r="R3589" s="19">
        <f>(((J3589/60)/60)/24)+DATE(1970,1,1)</f>
        <v>42503.539976851855</v>
      </c>
      <c r="S3589" s="19">
        <f>(((I3589/60)/60)/24)+DATE(1970,1,1)</f>
        <v>42548.791666666672</v>
      </c>
    </row>
    <row r="3590" spans="1:19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1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8273</v>
      </c>
      <c r="O3590" t="s">
        <v>8274</v>
      </c>
      <c r="P3590" s="12">
        <f>ROUND(Table1[[#This Row],[pledged]]/Table1[[#This Row],[goal]],2)</f>
        <v>1.01</v>
      </c>
      <c r="Q3590" s="14">
        <f>IFERROR(Table1[[#This Row],[pledged]]/Table1[[#This Row],[backers_count]],0)</f>
        <v>18.272727272727273</v>
      </c>
      <c r="R3590" s="19">
        <f>(((J3590/60)/60)/24)+DATE(1970,1,1)</f>
        <v>42101.828819444447</v>
      </c>
      <c r="S3590" s="19">
        <f>(((I3590/60)/60)/24)+DATE(1970,1,1)</f>
        <v>42123.958333333328</v>
      </c>
    </row>
    <row r="3591" spans="1:19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1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8273</v>
      </c>
      <c r="O3591" t="s">
        <v>8274</v>
      </c>
      <c r="P3591" s="12">
        <f>ROUND(Table1[[#This Row],[pledged]]/Table1[[#This Row],[goal]],2)</f>
        <v>1.28</v>
      </c>
      <c r="Q3591" s="14">
        <f>IFERROR(Table1[[#This Row],[pledged]]/Table1[[#This Row],[backers_count]],0)</f>
        <v>82.258064516129039</v>
      </c>
      <c r="R3591" s="19">
        <f>(((J3591/60)/60)/24)+DATE(1970,1,1)</f>
        <v>42125.647534722222</v>
      </c>
      <c r="S3591" s="19">
        <f>(((I3591/60)/60)/24)+DATE(1970,1,1)</f>
        <v>42150.647534722222</v>
      </c>
    </row>
    <row r="3592" spans="1:19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1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8273</v>
      </c>
      <c r="O3592" t="s">
        <v>8274</v>
      </c>
      <c r="P3592" s="12">
        <f>ROUND(Table1[[#This Row],[pledged]]/Table1[[#This Row],[goal]],2)</f>
        <v>1</v>
      </c>
      <c r="Q3592" s="14">
        <f>IFERROR(Table1[[#This Row],[pledged]]/Table1[[#This Row],[backers_count]],0)</f>
        <v>68.534246575342465</v>
      </c>
      <c r="R3592" s="19">
        <f>(((J3592/60)/60)/24)+DATE(1970,1,1)</f>
        <v>41902.333726851852</v>
      </c>
      <c r="S3592" s="19">
        <f>(((I3592/60)/60)/24)+DATE(1970,1,1)</f>
        <v>41932.333726851852</v>
      </c>
    </row>
    <row r="3593" spans="1:19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1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8273</v>
      </c>
      <c r="O3593" t="s">
        <v>8274</v>
      </c>
      <c r="P3593" s="12">
        <f>ROUND(Table1[[#This Row],[pledged]]/Table1[[#This Row],[goal]],2)</f>
        <v>1.75</v>
      </c>
      <c r="Q3593" s="14">
        <f>IFERROR(Table1[[#This Row],[pledged]]/Table1[[#This Row],[backers_count]],0)</f>
        <v>68.055555555555557</v>
      </c>
      <c r="R3593" s="19">
        <f>(((J3593/60)/60)/24)+DATE(1970,1,1)</f>
        <v>42003.948425925926</v>
      </c>
      <c r="S3593" s="19">
        <f>(((I3593/60)/60)/24)+DATE(1970,1,1)</f>
        <v>42028.207638888889</v>
      </c>
    </row>
    <row r="3594" spans="1:19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1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8273</v>
      </c>
      <c r="O3594" t="s">
        <v>8274</v>
      </c>
      <c r="P3594" s="12">
        <f>ROUND(Table1[[#This Row],[pledged]]/Table1[[#This Row],[goal]],2)</f>
        <v>1.27</v>
      </c>
      <c r="Q3594" s="14">
        <f>IFERROR(Table1[[#This Row],[pledged]]/Table1[[#This Row],[backers_count]],0)</f>
        <v>72.714285714285708</v>
      </c>
      <c r="R3594" s="19">
        <f>(((J3594/60)/60)/24)+DATE(1970,1,1)</f>
        <v>41988.829942129625</v>
      </c>
      <c r="S3594" s="19">
        <f>(((I3594/60)/60)/24)+DATE(1970,1,1)</f>
        <v>42046.207638888889</v>
      </c>
    </row>
    <row r="3595" spans="1:19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1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8273</v>
      </c>
      <c r="O3595" t="s">
        <v>8274</v>
      </c>
      <c r="P3595" s="12">
        <f>ROUND(Table1[[#This Row],[pledged]]/Table1[[#This Row],[goal]],2)</f>
        <v>1.1100000000000001</v>
      </c>
      <c r="Q3595" s="14">
        <f>IFERROR(Table1[[#This Row],[pledged]]/Table1[[#This Row],[backers_count]],0)</f>
        <v>77.186046511627907</v>
      </c>
      <c r="R3595" s="19">
        <f>(((J3595/60)/60)/24)+DATE(1970,1,1)</f>
        <v>41974.898599537039</v>
      </c>
      <c r="S3595" s="19">
        <f>(((I3595/60)/60)/24)+DATE(1970,1,1)</f>
        <v>42009.851388888885</v>
      </c>
    </row>
    <row r="3596" spans="1:19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1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8273</v>
      </c>
      <c r="O3596" t="s">
        <v>8274</v>
      </c>
      <c r="P3596" s="12">
        <f>ROUND(Table1[[#This Row],[pledged]]/Table1[[#This Row],[goal]],2)</f>
        <v>1.26</v>
      </c>
      <c r="Q3596" s="14">
        <f>IFERROR(Table1[[#This Row],[pledged]]/Table1[[#This Row],[backers_count]],0)</f>
        <v>55.972222222222221</v>
      </c>
      <c r="R3596" s="19">
        <f>(((J3596/60)/60)/24)+DATE(1970,1,1)</f>
        <v>42592.066921296297</v>
      </c>
      <c r="S3596" s="19">
        <f>(((I3596/60)/60)/24)+DATE(1970,1,1)</f>
        <v>42617.066921296297</v>
      </c>
    </row>
    <row r="3597" spans="1:19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1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8273</v>
      </c>
      <c r="O3597" t="s">
        <v>8274</v>
      </c>
      <c r="P3597" s="12">
        <f>ROUND(Table1[[#This Row],[pledged]]/Table1[[#This Row],[goal]],2)</f>
        <v>1.19</v>
      </c>
      <c r="Q3597" s="14">
        <f>IFERROR(Table1[[#This Row],[pledged]]/Table1[[#This Row],[backers_count]],0)</f>
        <v>49.693548387096776</v>
      </c>
      <c r="R3597" s="19">
        <f>(((J3597/60)/60)/24)+DATE(1970,1,1)</f>
        <v>42050.008368055554</v>
      </c>
      <c r="S3597" s="19">
        <f>(((I3597/60)/60)/24)+DATE(1970,1,1)</f>
        <v>42076.290972222225</v>
      </c>
    </row>
    <row r="3598" spans="1:19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1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8273</v>
      </c>
      <c r="O3598" t="s">
        <v>8274</v>
      </c>
      <c r="P3598" s="12">
        <f>ROUND(Table1[[#This Row],[pledged]]/Table1[[#This Row],[goal]],2)</f>
        <v>1.08</v>
      </c>
      <c r="Q3598" s="14">
        <f>IFERROR(Table1[[#This Row],[pledged]]/Table1[[#This Row],[backers_count]],0)</f>
        <v>79</v>
      </c>
      <c r="R3598" s="19">
        <f>(((J3598/60)/60)/24)+DATE(1970,1,1)</f>
        <v>41856.715069444443</v>
      </c>
      <c r="S3598" s="19">
        <f>(((I3598/60)/60)/24)+DATE(1970,1,1)</f>
        <v>41877.715069444443</v>
      </c>
    </row>
    <row r="3599" spans="1:19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1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8273</v>
      </c>
      <c r="O3599" t="s">
        <v>8274</v>
      </c>
      <c r="P3599" s="12">
        <f>ROUND(Table1[[#This Row],[pledged]]/Table1[[#This Row],[goal]],2)</f>
        <v>1.03</v>
      </c>
      <c r="Q3599" s="14">
        <f>IFERROR(Table1[[#This Row],[pledged]]/Table1[[#This Row],[backers_count]],0)</f>
        <v>77.727272727272734</v>
      </c>
      <c r="R3599" s="19">
        <f>(((J3599/60)/60)/24)+DATE(1970,1,1)</f>
        <v>42417.585532407407</v>
      </c>
      <c r="S3599" s="19">
        <f>(((I3599/60)/60)/24)+DATE(1970,1,1)</f>
        <v>42432.249305555553</v>
      </c>
    </row>
    <row r="3600" spans="1:19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1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8273</v>
      </c>
      <c r="O3600" t="s">
        <v>8274</v>
      </c>
      <c r="P3600" s="12">
        <f>ROUND(Table1[[#This Row],[pledged]]/Table1[[#This Row],[goal]],2)</f>
        <v>1.1000000000000001</v>
      </c>
      <c r="Q3600" s="14">
        <f>IFERROR(Table1[[#This Row],[pledged]]/Table1[[#This Row],[backers_count]],0)</f>
        <v>40.777777777777779</v>
      </c>
      <c r="R3600" s="19">
        <f>(((J3600/60)/60)/24)+DATE(1970,1,1)</f>
        <v>41866.79886574074</v>
      </c>
      <c r="S3600" s="19">
        <f>(((I3600/60)/60)/24)+DATE(1970,1,1)</f>
        <v>41885.207638888889</v>
      </c>
    </row>
    <row r="3601" spans="1:19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1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8273</v>
      </c>
      <c r="O3601" t="s">
        <v>8274</v>
      </c>
      <c r="P3601" s="12">
        <f>ROUND(Table1[[#This Row],[pledged]]/Table1[[#This Row],[goal]],2)</f>
        <v>2.02</v>
      </c>
      <c r="Q3601" s="14">
        <f>IFERROR(Table1[[#This Row],[pledged]]/Table1[[#This Row],[backers_count]],0)</f>
        <v>59.411764705882355</v>
      </c>
      <c r="R3601" s="19">
        <f>(((J3601/60)/60)/24)+DATE(1970,1,1)</f>
        <v>42220.79487268519</v>
      </c>
      <c r="S3601" s="19">
        <f>(((I3601/60)/60)/24)+DATE(1970,1,1)</f>
        <v>42246</v>
      </c>
    </row>
    <row r="3602" spans="1:19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1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8273</v>
      </c>
      <c r="O3602" t="s">
        <v>8274</v>
      </c>
      <c r="P3602" s="12">
        <f>ROUND(Table1[[#This Row],[pledged]]/Table1[[#This Row],[goal]],2)</f>
        <v>1.3</v>
      </c>
      <c r="Q3602" s="14">
        <f>IFERROR(Table1[[#This Row],[pledged]]/Table1[[#This Row],[backers_count]],0)</f>
        <v>3.25</v>
      </c>
      <c r="R3602" s="19">
        <f>(((J3602/60)/60)/24)+DATE(1970,1,1)</f>
        <v>42628.849120370374</v>
      </c>
      <c r="S3602" s="19">
        <f>(((I3602/60)/60)/24)+DATE(1970,1,1)</f>
        <v>42656.849120370374</v>
      </c>
    </row>
    <row r="3603" spans="1:19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1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8273</v>
      </c>
      <c r="O3603" t="s">
        <v>8274</v>
      </c>
      <c r="P3603" s="12">
        <f>ROUND(Table1[[#This Row],[pledged]]/Table1[[#This Row],[goal]],2)</f>
        <v>1.04</v>
      </c>
      <c r="Q3603" s="14">
        <f>IFERROR(Table1[[#This Row],[pledged]]/Table1[[#This Row],[backers_count]],0)</f>
        <v>39.377358490566039</v>
      </c>
      <c r="R3603" s="19">
        <f>(((J3603/60)/60)/24)+DATE(1970,1,1)</f>
        <v>41990.99863425926</v>
      </c>
      <c r="S3603" s="19">
        <f>(((I3603/60)/60)/24)+DATE(1970,1,1)</f>
        <v>42020.99863425926</v>
      </c>
    </row>
    <row r="3604" spans="1:19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1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8273</v>
      </c>
      <c r="O3604" t="s">
        <v>8274</v>
      </c>
      <c r="P3604" s="12">
        <f>ROUND(Table1[[#This Row],[pledged]]/Table1[[#This Row],[goal]],2)</f>
        <v>1</v>
      </c>
      <c r="Q3604" s="14">
        <f>IFERROR(Table1[[#This Row],[pledged]]/Table1[[#This Row],[backers_count]],0)</f>
        <v>81.673469387755105</v>
      </c>
      <c r="R3604" s="19">
        <f>(((J3604/60)/60)/24)+DATE(1970,1,1)</f>
        <v>42447.894432870366</v>
      </c>
      <c r="S3604" s="19">
        <f>(((I3604/60)/60)/24)+DATE(1970,1,1)</f>
        <v>42507.894432870366</v>
      </c>
    </row>
    <row r="3605" spans="1:19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1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8273</v>
      </c>
      <c r="O3605" t="s">
        <v>8274</v>
      </c>
      <c r="P3605" s="12">
        <f>ROUND(Table1[[#This Row],[pledged]]/Table1[[#This Row],[goal]],2)</f>
        <v>1.71</v>
      </c>
      <c r="Q3605" s="14">
        <f>IFERROR(Table1[[#This Row],[pledged]]/Table1[[#This Row],[backers_count]],0)</f>
        <v>44.912280701754383</v>
      </c>
      <c r="R3605" s="19">
        <f>(((J3605/60)/60)/24)+DATE(1970,1,1)</f>
        <v>42283.864351851851</v>
      </c>
      <c r="S3605" s="19">
        <f>(((I3605/60)/60)/24)+DATE(1970,1,1)</f>
        <v>42313.906018518523</v>
      </c>
    </row>
    <row r="3606" spans="1:19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1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8273</v>
      </c>
      <c r="O3606" t="s">
        <v>8274</v>
      </c>
      <c r="P3606" s="12">
        <f>ROUND(Table1[[#This Row],[pledged]]/Table1[[#This Row],[goal]],2)</f>
        <v>1.1299999999999999</v>
      </c>
      <c r="Q3606" s="14">
        <f>IFERROR(Table1[[#This Row],[pledged]]/Table1[[#This Row],[backers_count]],0)</f>
        <v>49.05797101449275</v>
      </c>
      <c r="R3606" s="19">
        <f>(((J3606/60)/60)/24)+DATE(1970,1,1)</f>
        <v>42483.015694444446</v>
      </c>
      <c r="S3606" s="19">
        <f>(((I3606/60)/60)/24)+DATE(1970,1,1)</f>
        <v>42489.290972222225</v>
      </c>
    </row>
    <row r="3607" spans="1:19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1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8273</v>
      </c>
      <c r="O3607" t="s">
        <v>8274</v>
      </c>
      <c r="P3607" s="12">
        <f>ROUND(Table1[[#This Row],[pledged]]/Table1[[#This Row],[goal]],2)</f>
        <v>1.84</v>
      </c>
      <c r="Q3607" s="14">
        <f>IFERROR(Table1[[#This Row],[pledged]]/Table1[[#This Row],[backers_count]],0)</f>
        <v>30.666666666666668</v>
      </c>
      <c r="R3607" s="19">
        <f>(((J3607/60)/60)/24)+DATE(1970,1,1)</f>
        <v>42383.793124999997</v>
      </c>
      <c r="S3607" s="19">
        <f>(((I3607/60)/60)/24)+DATE(1970,1,1)</f>
        <v>42413.793124999997</v>
      </c>
    </row>
    <row r="3608" spans="1:19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1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8273</v>
      </c>
      <c r="O3608" t="s">
        <v>8274</v>
      </c>
      <c r="P3608" s="12">
        <f>ROUND(Table1[[#This Row],[pledged]]/Table1[[#This Row],[goal]],2)</f>
        <v>1.3</v>
      </c>
      <c r="Q3608" s="14">
        <f>IFERROR(Table1[[#This Row],[pledged]]/Table1[[#This Row],[backers_count]],0)</f>
        <v>61.0625</v>
      </c>
      <c r="R3608" s="19">
        <f>(((J3608/60)/60)/24)+DATE(1970,1,1)</f>
        <v>42566.604826388888</v>
      </c>
      <c r="S3608" s="19">
        <f>(((I3608/60)/60)/24)+DATE(1970,1,1)</f>
        <v>42596.604826388888</v>
      </c>
    </row>
    <row r="3609" spans="1:19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1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8273</v>
      </c>
      <c r="O3609" t="s">
        <v>8274</v>
      </c>
      <c r="P3609" s="12">
        <f>ROUND(Table1[[#This Row],[pledged]]/Table1[[#This Row],[goal]],2)</f>
        <v>1.05</v>
      </c>
      <c r="Q3609" s="14">
        <f>IFERROR(Table1[[#This Row],[pledged]]/Table1[[#This Row],[backers_count]],0)</f>
        <v>29</v>
      </c>
      <c r="R3609" s="19">
        <f>(((J3609/60)/60)/24)+DATE(1970,1,1)</f>
        <v>42338.963912037041</v>
      </c>
      <c r="S3609" s="19">
        <f>(((I3609/60)/60)/24)+DATE(1970,1,1)</f>
        <v>42353</v>
      </c>
    </row>
    <row r="3610" spans="1:19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1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8273</v>
      </c>
      <c r="O3610" t="s">
        <v>8274</v>
      </c>
      <c r="P3610" s="12">
        <f>ROUND(Table1[[#This Row],[pledged]]/Table1[[#This Row],[goal]],2)</f>
        <v>1</v>
      </c>
      <c r="Q3610" s="14">
        <f>IFERROR(Table1[[#This Row],[pledged]]/Table1[[#This Row],[backers_count]],0)</f>
        <v>29.62962962962963</v>
      </c>
      <c r="R3610" s="19">
        <f>(((J3610/60)/60)/24)+DATE(1970,1,1)</f>
        <v>42506.709375000006</v>
      </c>
      <c r="S3610" s="19">
        <f>(((I3610/60)/60)/24)+DATE(1970,1,1)</f>
        <v>42538.583333333328</v>
      </c>
    </row>
    <row r="3611" spans="1:19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1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8273</v>
      </c>
      <c r="O3611" t="s">
        <v>8274</v>
      </c>
      <c r="P3611" s="12">
        <f>ROUND(Table1[[#This Row],[pledged]]/Table1[[#This Row],[goal]],2)</f>
        <v>1.53</v>
      </c>
      <c r="Q3611" s="14">
        <f>IFERROR(Table1[[#This Row],[pledged]]/Table1[[#This Row],[backers_count]],0)</f>
        <v>143.0952380952381</v>
      </c>
      <c r="R3611" s="19">
        <f>(((J3611/60)/60)/24)+DATE(1970,1,1)</f>
        <v>42429.991724537031</v>
      </c>
      <c r="S3611" s="19">
        <f>(((I3611/60)/60)/24)+DATE(1970,1,1)</f>
        <v>42459.950057870374</v>
      </c>
    </row>
    <row r="3612" spans="1:19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1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8273</v>
      </c>
      <c r="O3612" t="s">
        <v>8274</v>
      </c>
      <c r="P3612" s="12">
        <f>ROUND(Table1[[#This Row],[pledged]]/Table1[[#This Row],[goal]],2)</f>
        <v>1.62</v>
      </c>
      <c r="Q3612" s="14">
        <f>IFERROR(Table1[[#This Row],[pledged]]/Table1[[#This Row],[backers_count]],0)</f>
        <v>52.354838709677416</v>
      </c>
      <c r="R3612" s="19">
        <f>(((J3612/60)/60)/24)+DATE(1970,1,1)</f>
        <v>42203.432129629626</v>
      </c>
      <c r="S3612" s="19">
        <f>(((I3612/60)/60)/24)+DATE(1970,1,1)</f>
        <v>42233.432129629626</v>
      </c>
    </row>
    <row r="3613" spans="1:19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1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8273</v>
      </c>
      <c r="O3613" t="s">
        <v>8274</v>
      </c>
      <c r="P3613" s="12">
        <f>ROUND(Table1[[#This Row],[pledged]]/Table1[[#This Row],[goal]],2)</f>
        <v>1.36</v>
      </c>
      <c r="Q3613" s="14">
        <f>IFERROR(Table1[[#This Row],[pledged]]/Table1[[#This Row],[backers_count]],0)</f>
        <v>66.666666666666671</v>
      </c>
      <c r="R3613" s="19">
        <f>(((J3613/60)/60)/24)+DATE(1970,1,1)</f>
        <v>42072.370381944449</v>
      </c>
      <c r="S3613" s="19">
        <f>(((I3613/60)/60)/24)+DATE(1970,1,1)</f>
        <v>42102.370381944449</v>
      </c>
    </row>
    <row r="3614" spans="1:19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8273</v>
      </c>
      <c r="O3614" t="s">
        <v>8274</v>
      </c>
      <c r="P3614" s="12">
        <f>ROUND(Table1[[#This Row],[pledged]]/Table1[[#This Row],[goal]],2)</f>
        <v>1.44</v>
      </c>
      <c r="Q3614" s="14">
        <f>IFERROR(Table1[[#This Row],[pledged]]/Table1[[#This Row],[backers_count]],0)</f>
        <v>126.66666666666667</v>
      </c>
      <c r="R3614" s="19">
        <f>(((J3614/60)/60)/24)+DATE(1970,1,1)</f>
        <v>41789.726979166669</v>
      </c>
      <c r="S3614" s="19">
        <f>(((I3614/60)/60)/24)+DATE(1970,1,1)</f>
        <v>41799.726979166669</v>
      </c>
    </row>
    <row r="3615" spans="1:19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1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8273</v>
      </c>
      <c r="O3615" t="s">
        <v>8274</v>
      </c>
      <c r="P3615" s="12">
        <f>ROUND(Table1[[#This Row],[pledged]]/Table1[[#This Row],[goal]],2)</f>
        <v>1</v>
      </c>
      <c r="Q3615" s="14">
        <f>IFERROR(Table1[[#This Row],[pledged]]/Table1[[#This Row],[backers_count]],0)</f>
        <v>62.5</v>
      </c>
      <c r="R3615" s="19">
        <f>(((J3615/60)/60)/24)+DATE(1970,1,1)</f>
        <v>41788.58997685185</v>
      </c>
      <c r="S3615" s="19">
        <f>(((I3615/60)/60)/24)+DATE(1970,1,1)</f>
        <v>41818.58997685185</v>
      </c>
    </row>
    <row r="3616" spans="1:19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1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8273</v>
      </c>
      <c r="O3616" t="s">
        <v>8274</v>
      </c>
      <c r="P3616" s="12">
        <f>ROUND(Table1[[#This Row],[pledged]]/Table1[[#This Row],[goal]],2)</f>
        <v>1.01</v>
      </c>
      <c r="Q3616" s="14">
        <f>IFERROR(Table1[[#This Row],[pledged]]/Table1[[#This Row],[backers_count]],0)</f>
        <v>35.492957746478872</v>
      </c>
      <c r="R3616" s="19">
        <f>(((J3616/60)/60)/24)+DATE(1970,1,1)</f>
        <v>42144.041851851856</v>
      </c>
      <c r="S3616" s="19">
        <f>(((I3616/60)/60)/24)+DATE(1970,1,1)</f>
        <v>42174.041851851856</v>
      </c>
    </row>
    <row r="3617" spans="1:19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1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8273</v>
      </c>
      <c r="O3617" t="s">
        <v>8274</v>
      </c>
      <c r="P3617" s="12">
        <f>ROUND(Table1[[#This Row],[pledged]]/Table1[[#This Row],[goal]],2)</f>
        <v>1.07</v>
      </c>
      <c r="Q3617" s="14">
        <f>IFERROR(Table1[[#This Row],[pledged]]/Table1[[#This Row],[backers_count]],0)</f>
        <v>37.083333333333336</v>
      </c>
      <c r="R3617" s="19">
        <f>(((J3617/60)/60)/24)+DATE(1970,1,1)</f>
        <v>42318.593703703707</v>
      </c>
      <c r="S3617" s="19">
        <f>(((I3617/60)/60)/24)+DATE(1970,1,1)</f>
        <v>42348.593703703707</v>
      </c>
    </row>
    <row r="3618" spans="1:19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1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8273</v>
      </c>
      <c r="O3618" t="s">
        <v>8274</v>
      </c>
      <c r="P3618" s="12">
        <f>ROUND(Table1[[#This Row],[pledged]]/Table1[[#This Row],[goal]],2)</f>
        <v>1.25</v>
      </c>
      <c r="Q3618" s="14">
        <f>IFERROR(Table1[[#This Row],[pledged]]/Table1[[#This Row],[backers_count]],0)</f>
        <v>69.333333333333329</v>
      </c>
      <c r="R3618" s="19">
        <f>(((J3618/60)/60)/24)+DATE(1970,1,1)</f>
        <v>42052.949814814812</v>
      </c>
      <c r="S3618" s="19">
        <f>(((I3618/60)/60)/24)+DATE(1970,1,1)</f>
        <v>42082.908148148148</v>
      </c>
    </row>
    <row r="3619" spans="1:19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1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8273</v>
      </c>
      <c r="O3619" t="s">
        <v>8274</v>
      </c>
      <c r="P3619" s="12">
        <f>ROUND(Table1[[#This Row],[pledged]]/Table1[[#This Row],[goal]],2)</f>
        <v>1.19</v>
      </c>
      <c r="Q3619" s="14">
        <f>IFERROR(Table1[[#This Row],[pledged]]/Table1[[#This Row],[backers_count]],0)</f>
        <v>17.254901960784313</v>
      </c>
      <c r="R3619" s="19">
        <f>(((J3619/60)/60)/24)+DATE(1970,1,1)</f>
        <v>42779.610289351855</v>
      </c>
      <c r="S3619" s="19">
        <f>(((I3619/60)/60)/24)+DATE(1970,1,1)</f>
        <v>42794</v>
      </c>
    </row>
    <row r="3620" spans="1:19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1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8273</v>
      </c>
      <c r="O3620" t="s">
        <v>8274</v>
      </c>
      <c r="P3620" s="12">
        <f>ROUND(Table1[[#This Row],[pledged]]/Table1[[#This Row],[goal]],2)</f>
        <v>1.01</v>
      </c>
      <c r="Q3620" s="14">
        <f>IFERROR(Table1[[#This Row],[pledged]]/Table1[[#This Row],[backers_count]],0)</f>
        <v>36.071428571428569</v>
      </c>
      <c r="R3620" s="19">
        <f>(((J3620/60)/60)/24)+DATE(1970,1,1)</f>
        <v>42128.627893518518</v>
      </c>
      <c r="S3620" s="19">
        <f>(((I3620/60)/60)/24)+DATE(1970,1,1)</f>
        <v>42158.627893518518</v>
      </c>
    </row>
    <row r="3621" spans="1:19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1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8273</v>
      </c>
      <c r="O3621" t="s">
        <v>8274</v>
      </c>
      <c r="P3621" s="12">
        <f>ROUND(Table1[[#This Row],[pledged]]/Table1[[#This Row],[goal]],2)</f>
        <v>1.1299999999999999</v>
      </c>
      <c r="Q3621" s="14">
        <f>IFERROR(Table1[[#This Row],[pledged]]/Table1[[#This Row],[backers_count]],0)</f>
        <v>66.470588235294116</v>
      </c>
      <c r="R3621" s="19">
        <f>(((J3621/60)/60)/24)+DATE(1970,1,1)</f>
        <v>42661.132245370376</v>
      </c>
      <c r="S3621" s="19">
        <f>(((I3621/60)/60)/24)+DATE(1970,1,1)</f>
        <v>42693.916666666672</v>
      </c>
    </row>
    <row r="3622" spans="1:19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1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8273</v>
      </c>
      <c r="O3622" t="s">
        <v>8274</v>
      </c>
      <c r="P3622" s="12">
        <f>ROUND(Table1[[#This Row],[pledged]]/Table1[[#This Row],[goal]],2)</f>
        <v>1.05</v>
      </c>
      <c r="Q3622" s="14">
        <f>IFERROR(Table1[[#This Row],[pledged]]/Table1[[#This Row],[backers_count]],0)</f>
        <v>56.065989847715734</v>
      </c>
      <c r="R3622" s="19">
        <f>(((J3622/60)/60)/24)+DATE(1970,1,1)</f>
        <v>42037.938206018516</v>
      </c>
      <c r="S3622" s="19">
        <f>(((I3622/60)/60)/24)+DATE(1970,1,1)</f>
        <v>42068.166666666672</v>
      </c>
    </row>
    <row r="3623" spans="1:19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1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8273</v>
      </c>
      <c r="O3623" t="s">
        <v>8274</v>
      </c>
      <c r="P3623" s="12">
        <f>ROUND(Table1[[#This Row],[pledged]]/Table1[[#This Row],[goal]],2)</f>
        <v>1.1000000000000001</v>
      </c>
      <c r="Q3623" s="14">
        <f>IFERROR(Table1[[#This Row],[pledged]]/Table1[[#This Row],[backers_count]],0)</f>
        <v>47.028571428571432</v>
      </c>
      <c r="R3623" s="19">
        <f>(((J3623/60)/60)/24)+DATE(1970,1,1)</f>
        <v>42619.935694444444</v>
      </c>
      <c r="S3623" s="19">
        <f>(((I3623/60)/60)/24)+DATE(1970,1,1)</f>
        <v>42643.875</v>
      </c>
    </row>
    <row r="3624" spans="1:19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1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8273</v>
      </c>
      <c r="O3624" t="s">
        <v>8274</v>
      </c>
      <c r="P3624" s="12">
        <f>ROUND(Table1[[#This Row],[pledged]]/Table1[[#This Row],[goal]],2)</f>
        <v>1</v>
      </c>
      <c r="Q3624" s="14">
        <f>IFERROR(Table1[[#This Row],[pledged]]/Table1[[#This Row],[backers_count]],0)</f>
        <v>47.666190476190479</v>
      </c>
      <c r="R3624" s="19">
        <f>(((J3624/60)/60)/24)+DATE(1970,1,1)</f>
        <v>41877.221886574072</v>
      </c>
      <c r="S3624" s="19">
        <f>(((I3624/60)/60)/24)+DATE(1970,1,1)</f>
        <v>41910.140972222223</v>
      </c>
    </row>
    <row r="3625" spans="1:19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1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8273</v>
      </c>
      <c r="O3625" t="s">
        <v>8274</v>
      </c>
      <c r="P3625" s="12">
        <f>ROUND(Table1[[#This Row],[pledged]]/Table1[[#This Row],[goal]],2)</f>
        <v>1.2</v>
      </c>
      <c r="Q3625" s="14">
        <f>IFERROR(Table1[[#This Row],[pledged]]/Table1[[#This Row],[backers_count]],0)</f>
        <v>88.235294117647058</v>
      </c>
      <c r="R3625" s="19">
        <f>(((J3625/60)/60)/24)+DATE(1970,1,1)</f>
        <v>41828.736921296295</v>
      </c>
      <c r="S3625" s="19">
        <f>(((I3625/60)/60)/24)+DATE(1970,1,1)</f>
        <v>41846.291666666664</v>
      </c>
    </row>
    <row r="3626" spans="1:19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1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8273</v>
      </c>
      <c r="O3626" t="s">
        <v>8274</v>
      </c>
      <c r="P3626" s="12">
        <f>ROUND(Table1[[#This Row],[pledged]]/Table1[[#This Row],[goal]],2)</f>
        <v>1.05</v>
      </c>
      <c r="Q3626" s="14">
        <f>IFERROR(Table1[[#This Row],[pledged]]/Table1[[#This Row],[backers_count]],0)</f>
        <v>80.717948717948715</v>
      </c>
      <c r="R3626" s="19">
        <f>(((J3626/60)/60)/24)+DATE(1970,1,1)</f>
        <v>42545.774189814809</v>
      </c>
      <c r="S3626" s="19">
        <f>(((I3626/60)/60)/24)+DATE(1970,1,1)</f>
        <v>42605.774189814809</v>
      </c>
    </row>
    <row r="3627" spans="1:19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1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8273</v>
      </c>
      <c r="O3627" t="s">
        <v>8274</v>
      </c>
      <c r="P3627" s="12">
        <f>ROUND(Table1[[#This Row],[pledged]]/Table1[[#This Row],[goal]],2)</f>
        <v>1.03</v>
      </c>
      <c r="Q3627" s="14">
        <f>IFERROR(Table1[[#This Row],[pledged]]/Table1[[#This Row],[backers_count]],0)</f>
        <v>39.487179487179489</v>
      </c>
      <c r="R3627" s="19">
        <f>(((J3627/60)/60)/24)+DATE(1970,1,1)</f>
        <v>42157.652511574073</v>
      </c>
      <c r="S3627" s="19">
        <f>(((I3627/60)/60)/24)+DATE(1970,1,1)</f>
        <v>42187.652511574073</v>
      </c>
    </row>
    <row r="3628" spans="1:19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1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8273</v>
      </c>
      <c r="O3628" t="s">
        <v>8274</v>
      </c>
      <c r="P3628" s="12">
        <f>ROUND(Table1[[#This Row],[pledged]]/Table1[[#This Row],[goal]],2)</f>
        <v>1.02</v>
      </c>
      <c r="Q3628" s="14">
        <f>IFERROR(Table1[[#This Row],[pledged]]/Table1[[#This Row],[backers_count]],0)</f>
        <v>84.854166666666671</v>
      </c>
      <c r="R3628" s="19">
        <f>(((J3628/60)/60)/24)+DATE(1970,1,1)</f>
        <v>41846.667326388888</v>
      </c>
      <c r="S3628" s="19">
        <f>(((I3628/60)/60)/24)+DATE(1970,1,1)</f>
        <v>41867.667326388888</v>
      </c>
    </row>
    <row r="3629" spans="1:19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1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8273</v>
      </c>
      <c r="O3629" t="s">
        <v>8274</v>
      </c>
      <c r="P3629" s="12">
        <f>ROUND(Table1[[#This Row],[pledged]]/Table1[[#This Row],[goal]],2)</f>
        <v>1</v>
      </c>
      <c r="Q3629" s="14">
        <f>IFERROR(Table1[[#This Row],[pledged]]/Table1[[#This Row],[backers_count]],0)</f>
        <v>68.965517241379317</v>
      </c>
      <c r="R3629" s="19">
        <f>(((J3629/60)/60)/24)+DATE(1970,1,1)</f>
        <v>42460.741747685184</v>
      </c>
      <c r="S3629" s="19">
        <f>(((I3629/60)/60)/24)+DATE(1970,1,1)</f>
        <v>42511.165972222225</v>
      </c>
    </row>
    <row r="3630" spans="1:19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1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8273</v>
      </c>
      <c r="O3630" t="s">
        <v>8315</v>
      </c>
      <c r="P3630" s="12">
        <f>ROUND(Table1[[#This Row],[pledged]]/Table1[[#This Row],[goal]],2)</f>
        <v>0</v>
      </c>
      <c r="Q3630" s="14">
        <f>IFERROR(Table1[[#This Row],[pledged]]/Table1[[#This Row],[backers_count]],0)</f>
        <v>0</v>
      </c>
      <c r="R3630" s="19">
        <f>(((J3630/60)/60)/24)+DATE(1970,1,1)</f>
        <v>42291.833287037036</v>
      </c>
      <c r="S3630" s="19">
        <f>(((I3630/60)/60)/24)+DATE(1970,1,1)</f>
        <v>42351.874953703707</v>
      </c>
    </row>
    <row r="3631" spans="1:19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1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8273</v>
      </c>
      <c r="O3631" t="s">
        <v>8315</v>
      </c>
      <c r="P3631" s="12">
        <f>ROUND(Table1[[#This Row],[pledged]]/Table1[[#This Row],[goal]],2)</f>
        <v>0</v>
      </c>
      <c r="Q3631" s="14">
        <f>IFERROR(Table1[[#This Row],[pledged]]/Table1[[#This Row],[backers_count]],0)</f>
        <v>1</v>
      </c>
      <c r="R3631" s="19">
        <f>(((J3631/60)/60)/24)+DATE(1970,1,1)</f>
        <v>42437.094490740739</v>
      </c>
      <c r="S3631" s="19">
        <f>(((I3631/60)/60)/24)+DATE(1970,1,1)</f>
        <v>42495.708333333328</v>
      </c>
    </row>
    <row r="3632" spans="1:19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1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8273</v>
      </c>
      <c r="O3632" t="s">
        <v>8315</v>
      </c>
      <c r="P3632" s="12">
        <f>ROUND(Table1[[#This Row],[pledged]]/Table1[[#This Row],[goal]],2)</f>
        <v>0</v>
      </c>
      <c r="Q3632" s="14">
        <f>IFERROR(Table1[[#This Row],[pledged]]/Table1[[#This Row],[backers_count]],0)</f>
        <v>1</v>
      </c>
      <c r="R3632" s="19">
        <f>(((J3632/60)/60)/24)+DATE(1970,1,1)</f>
        <v>41942.84710648148</v>
      </c>
      <c r="S3632" s="19">
        <f>(((I3632/60)/60)/24)+DATE(1970,1,1)</f>
        <v>41972.888773148152</v>
      </c>
    </row>
    <row r="3633" spans="1:19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1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8273</v>
      </c>
      <c r="O3633" t="s">
        <v>8315</v>
      </c>
      <c r="P3633" s="12">
        <f>ROUND(Table1[[#This Row],[pledged]]/Table1[[#This Row],[goal]],2)</f>
        <v>0.51</v>
      </c>
      <c r="Q3633" s="14">
        <f>IFERROR(Table1[[#This Row],[pledged]]/Table1[[#This Row],[backers_count]],0)</f>
        <v>147.88135593220338</v>
      </c>
      <c r="R3633" s="19">
        <f>(((J3633/60)/60)/24)+DATE(1970,1,1)</f>
        <v>41880.753437499996</v>
      </c>
      <c r="S3633" s="19">
        <f>(((I3633/60)/60)/24)+DATE(1970,1,1)</f>
        <v>41905.165972222225</v>
      </c>
    </row>
    <row r="3634" spans="1:19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1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8273</v>
      </c>
      <c r="O3634" t="s">
        <v>8315</v>
      </c>
      <c r="P3634" s="12">
        <f>ROUND(Table1[[#This Row],[pledged]]/Table1[[#This Row],[goal]],2)</f>
        <v>0.2</v>
      </c>
      <c r="Q3634" s="14">
        <f>IFERROR(Table1[[#This Row],[pledged]]/Table1[[#This Row],[backers_count]],0)</f>
        <v>100</v>
      </c>
      <c r="R3634" s="19">
        <f>(((J3634/60)/60)/24)+DATE(1970,1,1)</f>
        <v>41946.936909722222</v>
      </c>
      <c r="S3634" s="19">
        <f>(((I3634/60)/60)/24)+DATE(1970,1,1)</f>
        <v>41966.936909722222</v>
      </c>
    </row>
    <row r="3635" spans="1:19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1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8273</v>
      </c>
      <c r="O3635" t="s">
        <v>8315</v>
      </c>
      <c r="P3635" s="12">
        <f>ROUND(Table1[[#This Row],[pledged]]/Table1[[#This Row],[goal]],2)</f>
        <v>0.35</v>
      </c>
      <c r="Q3635" s="14">
        <f>IFERROR(Table1[[#This Row],[pledged]]/Table1[[#This Row],[backers_count]],0)</f>
        <v>56.838709677419352</v>
      </c>
      <c r="R3635" s="19">
        <f>(((J3635/60)/60)/24)+DATE(1970,1,1)</f>
        <v>42649.623460648145</v>
      </c>
      <c r="S3635" s="19">
        <f>(((I3635/60)/60)/24)+DATE(1970,1,1)</f>
        <v>42693.041666666672</v>
      </c>
    </row>
    <row r="3636" spans="1:19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1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8273</v>
      </c>
      <c r="O3636" t="s">
        <v>8315</v>
      </c>
      <c r="P3636" s="12">
        <f>ROUND(Table1[[#This Row],[pledged]]/Table1[[#This Row],[goal]],2)</f>
        <v>0.04</v>
      </c>
      <c r="Q3636" s="14">
        <f>IFERROR(Table1[[#This Row],[pledged]]/Table1[[#This Row],[backers_count]],0)</f>
        <v>176.94444444444446</v>
      </c>
      <c r="R3636" s="19">
        <f>(((J3636/60)/60)/24)+DATE(1970,1,1)</f>
        <v>42701.166365740741</v>
      </c>
      <c r="S3636" s="19">
        <f>(((I3636/60)/60)/24)+DATE(1970,1,1)</f>
        <v>42749.165972222225</v>
      </c>
    </row>
    <row r="3637" spans="1:19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1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8273</v>
      </c>
      <c r="O3637" t="s">
        <v>8315</v>
      </c>
      <c r="P3637" s="12">
        <f>ROUND(Table1[[#This Row],[pledged]]/Table1[[#This Row],[goal]],2)</f>
        <v>0.36</v>
      </c>
      <c r="Q3637" s="14">
        <f>IFERROR(Table1[[#This Row],[pledged]]/Table1[[#This Row],[backers_count]],0)</f>
        <v>127.6</v>
      </c>
      <c r="R3637" s="19">
        <f>(((J3637/60)/60)/24)+DATE(1970,1,1)</f>
        <v>42450.88282407407</v>
      </c>
      <c r="S3637" s="19">
        <f>(((I3637/60)/60)/24)+DATE(1970,1,1)</f>
        <v>42480.88282407407</v>
      </c>
    </row>
    <row r="3638" spans="1:19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1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8273</v>
      </c>
      <c r="O3638" t="s">
        <v>8315</v>
      </c>
      <c r="P3638" s="12">
        <f>ROUND(Table1[[#This Row],[pledged]]/Table1[[#This Row],[goal]],2)</f>
        <v>0</v>
      </c>
      <c r="Q3638" s="14">
        <f>IFERROR(Table1[[#This Row],[pledged]]/Table1[[#This Row],[backers_count]],0)</f>
        <v>0</v>
      </c>
      <c r="R3638" s="19">
        <f>(((J3638/60)/60)/24)+DATE(1970,1,1)</f>
        <v>42226.694780092599</v>
      </c>
      <c r="S3638" s="19">
        <f>(((I3638/60)/60)/24)+DATE(1970,1,1)</f>
        <v>42261.694780092599</v>
      </c>
    </row>
    <row r="3639" spans="1:19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1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8273</v>
      </c>
      <c r="O3639" t="s">
        <v>8315</v>
      </c>
      <c r="P3639" s="12">
        <f>ROUND(Table1[[#This Row],[pledged]]/Table1[[#This Row],[goal]],2)</f>
        <v>0.31</v>
      </c>
      <c r="Q3639" s="14">
        <f>IFERROR(Table1[[#This Row],[pledged]]/Table1[[#This Row],[backers_count]],0)</f>
        <v>66.142857142857139</v>
      </c>
      <c r="R3639" s="19">
        <f>(((J3639/60)/60)/24)+DATE(1970,1,1)</f>
        <v>41975.700636574074</v>
      </c>
      <c r="S3639" s="19">
        <f>(((I3639/60)/60)/24)+DATE(1970,1,1)</f>
        <v>42005.700636574074</v>
      </c>
    </row>
    <row r="3640" spans="1:19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1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8273</v>
      </c>
      <c r="O3640" t="s">
        <v>8315</v>
      </c>
      <c r="P3640" s="12">
        <f>ROUND(Table1[[#This Row],[pledged]]/Table1[[#This Row],[goal]],2)</f>
        <v>7.0000000000000007E-2</v>
      </c>
      <c r="Q3640" s="14">
        <f>IFERROR(Table1[[#This Row],[pledged]]/Table1[[#This Row],[backers_count]],0)</f>
        <v>108</v>
      </c>
      <c r="R3640" s="19">
        <f>(((J3640/60)/60)/24)+DATE(1970,1,1)</f>
        <v>42053.672824074078</v>
      </c>
      <c r="S3640" s="19">
        <f>(((I3640/60)/60)/24)+DATE(1970,1,1)</f>
        <v>42113.631157407406</v>
      </c>
    </row>
    <row r="3641" spans="1:19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1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8273</v>
      </c>
      <c r="O3641" t="s">
        <v>8315</v>
      </c>
      <c r="P3641" s="12">
        <f>ROUND(Table1[[#This Row],[pledged]]/Table1[[#This Row],[goal]],2)</f>
        <v>0</v>
      </c>
      <c r="Q3641" s="14">
        <f>IFERROR(Table1[[#This Row],[pledged]]/Table1[[#This Row],[backers_count]],0)</f>
        <v>1</v>
      </c>
      <c r="R3641" s="19">
        <f>(((J3641/60)/60)/24)+DATE(1970,1,1)</f>
        <v>42590.677152777775</v>
      </c>
      <c r="S3641" s="19">
        <f>(((I3641/60)/60)/24)+DATE(1970,1,1)</f>
        <v>42650.632638888885</v>
      </c>
    </row>
    <row r="3642" spans="1:19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1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8273</v>
      </c>
      <c r="O3642" t="s">
        <v>8315</v>
      </c>
      <c r="P3642" s="12">
        <f>ROUND(Table1[[#This Row],[pledged]]/Table1[[#This Row],[goal]],2)</f>
        <v>0.06</v>
      </c>
      <c r="Q3642" s="14">
        <f>IFERROR(Table1[[#This Row],[pledged]]/Table1[[#This Row],[backers_count]],0)</f>
        <v>18.333333333333332</v>
      </c>
      <c r="R3642" s="19">
        <f>(((J3642/60)/60)/24)+DATE(1970,1,1)</f>
        <v>42104.781597222223</v>
      </c>
      <c r="S3642" s="19">
        <f>(((I3642/60)/60)/24)+DATE(1970,1,1)</f>
        <v>42134.781597222223</v>
      </c>
    </row>
    <row r="3643" spans="1:19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1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8273</v>
      </c>
      <c r="O3643" t="s">
        <v>8315</v>
      </c>
      <c r="P3643" s="12">
        <f>ROUND(Table1[[#This Row],[pledged]]/Table1[[#This Row],[goal]],2)</f>
        <v>0</v>
      </c>
      <c r="Q3643" s="14">
        <f>IFERROR(Table1[[#This Row],[pledged]]/Table1[[#This Row],[backers_count]],0)</f>
        <v>0</v>
      </c>
      <c r="R3643" s="19">
        <f>(((J3643/60)/60)/24)+DATE(1970,1,1)</f>
        <v>41899.627071759263</v>
      </c>
      <c r="S3643" s="19">
        <f>(((I3643/60)/60)/24)+DATE(1970,1,1)</f>
        <v>41917.208333333336</v>
      </c>
    </row>
    <row r="3644" spans="1:19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1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8273</v>
      </c>
      <c r="O3644" t="s">
        <v>8315</v>
      </c>
      <c r="P3644" s="12">
        <f>ROUND(Table1[[#This Row],[pledged]]/Table1[[#This Row],[goal]],2)</f>
        <v>0.02</v>
      </c>
      <c r="Q3644" s="14">
        <f>IFERROR(Table1[[#This Row],[pledged]]/Table1[[#This Row],[backers_count]],0)</f>
        <v>7.5</v>
      </c>
      <c r="R3644" s="19">
        <f>(((J3644/60)/60)/24)+DATE(1970,1,1)</f>
        <v>42297.816284722227</v>
      </c>
      <c r="S3644" s="19">
        <f>(((I3644/60)/60)/24)+DATE(1970,1,1)</f>
        <v>42338.708333333328</v>
      </c>
    </row>
    <row r="3645" spans="1:19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1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8273</v>
      </c>
      <c r="O3645" t="s">
        <v>8315</v>
      </c>
      <c r="P3645" s="12">
        <f>ROUND(Table1[[#This Row],[pledged]]/Table1[[#This Row],[goal]],2)</f>
        <v>0</v>
      </c>
      <c r="Q3645" s="14">
        <f>IFERROR(Table1[[#This Row],[pledged]]/Table1[[#This Row],[backers_count]],0)</f>
        <v>0</v>
      </c>
      <c r="R3645" s="19">
        <f>(((J3645/60)/60)/24)+DATE(1970,1,1)</f>
        <v>42285.143969907411</v>
      </c>
      <c r="S3645" s="19">
        <f>(((I3645/60)/60)/24)+DATE(1970,1,1)</f>
        <v>42325.185636574075</v>
      </c>
    </row>
    <row r="3646" spans="1:19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1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8273</v>
      </c>
      <c r="O3646" t="s">
        <v>8315</v>
      </c>
      <c r="P3646" s="12">
        <f>ROUND(Table1[[#This Row],[pledged]]/Table1[[#This Row],[goal]],2)</f>
        <v>0.16</v>
      </c>
      <c r="Q3646" s="14">
        <f>IFERROR(Table1[[#This Row],[pledged]]/Table1[[#This Row],[backers_count]],0)</f>
        <v>68.416666666666671</v>
      </c>
      <c r="R3646" s="19">
        <f>(((J3646/60)/60)/24)+DATE(1970,1,1)</f>
        <v>42409.241747685184</v>
      </c>
      <c r="S3646" s="19">
        <f>(((I3646/60)/60)/24)+DATE(1970,1,1)</f>
        <v>42437.207638888889</v>
      </c>
    </row>
    <row r="3647" spans="1:19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1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8273</v>
      </c>
      <c r="O3647" t="s">
        <v>8315</v>
      </c>
      <c r="P3647" s="12">
        <f>ROUND(Table1[[#This Row],[pledged]]/Table1[[#This Row],[goal]],2)</f>
        <v>0</v>
      </c>
      <c r="Q3647" s="14">
        <f>IFERROR(Table1[[#This Row],[pledged]]/Table1[[#This Row],[backers_count]],0)</f>
        <v>1</v>
      </c>
      <c r="R3647" s="19">
        <f>(((J3647/60)/60)/24)+DATE(1970,1,1)</f>
        <v>42665.970347222217</v>
      </c>
      <c r="S3647" s="19">
        <f>(((I3647/60)/60)/24)+DATE(1970,1,1)</f>
        <v>42696.012013888889</v>
      </c>
    </row>
    <row r="3648" spans="1:19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1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8273</v>
      </c>
      <c r="O3648" t="s">
        <v>8315</v>
      </c>
      <c r="P3648" s="12">
        <f>ROUND(Table1[[#This Row],[pledged]]/Table1[[#This Row],[goal]],2)</f>
        <v>0.05</v>
      </c>
      <c r="Q3648" s="14">
        <f>IFERROR(Table1[[#This Row],[pledged]]/Table1[[#This Row],[backers_count]],0)</f>
        <v>60.125</v>
      </c>
      <c r="R3648" s="19">
        <f>(((J3648/60)/60)/24)+DATE(1970,1,1)</f>
        <v>42140.421319444446</v>
      </c>
      <c r="S3648" s="19">
        <f>(((I3648/60)/60)/24)+DATE(1970,1,1)</f>
        <v>42171.979166666672</v>
      </c>
    </row>
    <row r="3649" spans="1:19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1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8273</v>
      </c>
      <c r="O3649" t="s">
        <v>8315</v>
      </c>
      <c r="P3649" s="12">
        <f>ROUND(Table1[[#This Row],[pledged]]/Table1[[#This Row],[goal]],2)</f>
        <v>0.06</v>
      </c>
      <c r="Q3649" s="14">
        <f>IFERROR(Table1[[#This Row],[pledged]]/Table1[[#This Row],[backers_count]],0)</f>
        <v>15</v>
      </c>
      <c r="R3649" s="19">
        <f>(((J3649/60)/60)/24)+DATE(1970,1,1)</f>
        <v>42598.749155092592</v>
      </c>
      <c r="S3649" s="19">
        <f>(((I3649/60)/60)/24)+DATE(1970,1,1)</f>
        <v>42643.749155092592</v>
      </c>
    </row>
    <row r="3650" spans="1:19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1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8273</v>
      </c>
      <c r="O3650" t="s">
        <v>8274</v>
      </c>
      <c r="P3650" s="12">
        <f>ROUND(Table1[[#This Row],[pledged]]/Table1[[#This Row],[goal]],2)</f>
        <v>1</v>
      </c>
      <c r="Q3650" s="14">
        <f>IFERROR(Table1[[#This Row],[pledged]]/Table1[[#This Row],[backers_count]],0)</f>
        <v>550.04109589041093</v>
      </c>
      <c r="R3650" s="19">
        <f>(((J3650/60)/60)/24)+DATE(1970,1,1)</f>
        <v>41887.292187500003</v>
      </c>
      <c r="S3650" s="19">
        <f>(((I3650/60)/60)/24)+DATE(1970,1,1)</f>
        <v>41917.292187500003</v>
      </c>
    </row>
    <row r="3651" spans="1:19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1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8273</v>
      </c>
      <c r="O3651" t="s">
        <v>8274</v>
      </c>
      <c r="P3651" s="12">
        <f>ROUND(Table1[[#This Row],[pledged]]/Table1[[#This Row],[goal]],2)</f>
        <v>1.04</v>
      </c>
      <c r="Q3651" s="14">
        <f>IFERROR(Table1[[#This Row],[pledged]]/Table1[[#This Row],[backers_count]],0)</f>
        <v>97.5</v>
      </c>
      <c r="R3651" s="19">
        <f>(((J3651/60)/60)/24)+DATE(1970,1,1)</f>
        <v>41780.712893518517</v>
      </c>
      <c r="S3651" s="19">
        <f>(((I3651/60)/60)/24)+DATE(1970,1,1)</f>
        <v>41806.712893518517</v>
      </c>
    </row>
    <row r="3652" spans="1:19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1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8273</v>
      </c>
      <c r="O3652" t="s">
        <v>8274</v>
      </c>
      <c r="P3652" s="12">
        <f>ROUND(Table1[[#This Row],[pledged]]/Table1[[#This Row],[goal]],2)</f>
        <v>1</v>
      </c>
      <c r="Q3652" s="14">
        <f>IFERROR(Table1[[#This Row],[pledged]]/Table1[[#This Row],[backers_count]],0)</f>
        <v>29.411764705882351</v>
      </c>
      <c r="R3652" s="19">
        <f>(((J3652/60)/60)/24)+DATE(1970,1,1)</f>
        <v>42381.478981481487</v>
      </c>
      <c r="S3652" s="19">
        <f>(((I3652/60)/60)/24)+DATE(1970,1,1)</f>
        <v>42402.478981481487</v>
      </c>
    </row>
    <row r="3653" spans="1:19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1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8273</v>
      </c>
      <c r="O3653" t="s">
        <v>8274</v>
      </c>
      <c r="P3653" s="12">
        <f>ROUND(Table1[[#This Row],[pledged]]/Table1[[#This Row],[goal]],2)</f>
        <v>1.04</v>
      </c>
      <c r="Q3653" s="14">
        <f>IFERROR(Table1[[#This Row],[pledged]]/Table1[[#This Row],[backers_count]],0)</f>
        <v>57.777777777777779</v>
      </c>
      <c r="R3653" s="19">
        <f>(((J3653/60)/60)/24)+DATE(1970,1,1)</f>
        <v>41828.646319444444</v>
      </c>
      <c r="S3653" s="19">
        <f>(((I3653/60)/60)/24)+DATE(1970,1,1)</f>
        <v>41861.665972222225</v>
      </c>
    </row>
    <row r="3654" spans="1:19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1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8273</v>
      </c>
      <c r="O3654" t="s">
        <v>8274</v>
      </c>
      <c r="P3654" s="12">
        <f>ROUND(Table1[[#This Row],[pledged]]/Table1[[#This Row],[goal]],2)</f>
        <v>2.5099999999999998</v>
      </c>
      <c r="Q3654" s="14">
        <f>IFERROR(Table1[[#This Row],[pledged]]/Table1[[#This Row],[backers_count]],0)</f>
        <v>44.235294117647058</v>
      </c>
      <c r="R3654" s="19">
        <f>(((J3654/60)/60)/24)+DATE(1970,1,1)</f>
        <v>42596.644699074073</v>
      </c>
      <c r="S3654" s="19">
        <f>(((I3654/60)/60)/24)+DATE(1970,1,1)</f>
        <v>42607.165972222225</v>
      </c>
    </row>
    <row r="3655" spans="1:19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1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8273</v>
      </c>
      <c r="O3655" t="s">
        <v>8274</v>
      </c>
      <c r="P3655" s="12">
        <f>ROUND(Table1[[#This Row],[pledged]]/Table1[[#This Row],[goal]],2)</f>
        <v>1.01</v>
      </c>
      <c r="Q3655" s="14">
        <f>IFERROR(Table1[[#This Row],[pledged]]/Table1[[#This Row],[backers_count]],0)</f>
        <v>60.909090909090907</v>
      </c>
      <c r="R3655" s="19">
        <f>(((J3655/60)/60)/24)+DATE(1970,1,1)</f>
        <v>42191.363506944443</v>
      </c>
      <c r="S3655" s="19">
        <f>(((I3655/60)/60)/24)+DATE(1970,1,1)</f>
        <v>42221.363506944443</v>
      </c>
    </row>
    <row r="3656" spans="1:19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1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8273</v>
      </c>
      <c r="O3656" t="s">
        <v>8274</v>
      </c>
      <c r="P3656" s="12">
        <f>ROUND(Table1[[#This Row],[pledged]]/Table1[[#This Row],[goal]],2)</f>
        <v>1.74</v>
      </c>
      <c r="Q3656" s="14">
        <f>IFERROR(Table1[[#This Row],[pledged]]/Table1[[#This Row],[backers_count]],0)</f>
        <v>68.84210526315789</v>
      </c>
      <c r="R3656" s="19">
        <f>(((J3656/60)/60)/24)+DATE(1970,1,1)</f>
        <v>42440.416504629626</v>
      </c>
      <c r="S3656" s="19">
        <f>(((I3656/60)/60)/24)+DATE(1970,1,1)</f>
        <v>42463.708333333328</v>
      </c>
    </row>
    <row r="3657" spans="1:19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1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8273</v>
      </c>
      <c r="O3657" t="s">
        <v>8274</v>
      </c>
      <c r="P3657" s="12">
        <f>ROUND(Table1[[#This Row],[pledged]]/Table1[[#This Row],[goal]],2)</f>
        <v>1.1599999999999999</v>
      </c>
      <c r="Q3657" s="14">
        <f>IFERROR(Table1[[#This Row],[pledged]]/Table1[[#This Row],[backers_count]],0)</f>
        <v>73.582278481012665</v>
      </c>
      <c r="R3657" s="19">
        <f>(((J3657/60)/60)/24)+DATE(1970,1,1)</f>
        <v>42173.803217592591</v>
      </c>
      <c r="S3657" s="19">
        <f>(((I3657/60)/60)/24)+DATE(1970,1,1)</f>
        <v>42203.290972222225</v>
      </c>
    </row>
    <row r="3658" spans="1:19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1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8273</v>
      </c>
      <c r="O3658" t="s">
        <v>8274</v>
      </c>
      <c r="P3658" s="12">
        <f>ROUND(Table1[[#This Row],[pledged]]/Table1[[#This Row],[goal]],2)</f>
        <v>1.06</v>
      </c>
      <c r="Q3658" s="14">
        <f>IFERROR(Table1[[#This Row],[pledged]]/Table1[[#This Row],[backers_count]],0)</f>
        <v>115.02173913043478</v>
      </c>
      <c r="R3658" s="19">
        <f>(((J3658/60)/60)/24)+DATE(1970,1,1)</f>
        <v>42737.910138888896</v>
      </c>
      <c r="S3658" s="19">
        <f>(((I3658/60)/60)/24)+DATE(1970,1,1)</f>
        <v>42767.957638888889</v>
      </c>
    </row>
    <row r="3659" spans="1:19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1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8273</v>
      </c>
      <c r="O3659" t="s">
        <v>8274</v>
      </c>
      <c r="P3659" s="12">
        <f>ROUND(Table1[[#This Row],[pledged]]/Table1[[#This Row],[goal]],2)</f>
        <v>1.1100000000000001</v>
      </c>
      <c r="Q3659" s="14">
        <f>IFERROR(Table1[[#This Row],[pledged]]/Table1[[#This Row],[backers_count]],0)</f>
        <v>110.75</v>
      </c>
      <c r="R3659" s="19">
        <f>(((J3659/60)/60)/24)+DATE(1970,1,1)</f>
        <v>42499.629849537043</v>
      </c>
      <c r="S3659" s="19">
        <f>(((I3659/60)/60)/24)+DATE(1970,1,1)</f>
        <v>42522.904166666667</v>
      </c>
    </row>
    <row r="3660" spans="1:19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1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8273</v>
      </c>
      <c r="O3660" t="s">
        <v>8274</v>
      </c>
      <c r="P3660" s="12">
        <f>ROUND(Table1[[#This Row],[pledged]]/Table1[[#This Row],[goal]],2)</f>
        <v>1.01</v>
      </c>
      <c r="Q3660" s="14">
        <f>IFERROR(Table1[[#This Row],[pledged]]/Table1[[#This Row],[backers_count]],0)</f>
        <v>75.5</v>
      </c>
      <c r="R3660" s="19">
        <f>(((J3660/60)/60)/24)+DATE(1970,1,1)</f>
        <v>41775.858564814815</v>
      </c>
      <c r="S3660" s="19">
        <f>(((I3660/60)/60)/24)+DATE(1970,1,1)</f>
        <v>41822.165972222225</v>
      </c>
    </row>
    <row r="3661" spans="1:19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1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8273</v>
      </c>
      <c r="O3661" t="s">
        <v>8274</v>
      </c>
      <c r="P3661" s="12">
        <f>ROUND(Table1[[#This Row],[pledged]]/Table1[[#This Row],[goal]],2)</f>
        <v>1.02</v>
      </c>
      <c r="Q3661" s="14">
        <f>IFERROR(Table1[[#This Row],[pledged]]/Table1[[#This Row],[backers_count]],0)</f>
        <v>235.46153846153845</v>
      </c>
      <c r="R3661" s="19">
        <f>(((J3661/60)/60)/24)+DATE(1970,1,1)</f>
        <v>42055.277199074073</v>
      </c>
      <c r="S3661" s="19">
        <f>(((I3661/60)/60)/24)+DATE(1970,1,1)</f>
        <v>42082.610416666663</v>
      </c>
    </row>
    <row r="3662" spans="1:19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1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8273</v>
      </c>
      <c r="O3662" t="s">
        <v>8274</v>
      </c>
      <c r="P3662" s="12">
        <f>ROUND(Table1[[#This Row],[pledged]]/Table1[[#This Row],[goal]],2)</f>
        <v>1</v>
      </c>
      <c r="Q3662" s="14">
        <f>IFERROR(Table1[[#This Row],[pledged]]/Table1[[#This Row],[backers_count]],0)</f>
        <v>11.363636363636363</v>
      </c>
      <c r="R3662" s="19">
        <f>(((J3662/60)/60)/24)+DATE(1970,1,1)</f>
        <v>41971.881076388891</v>
      </c>
      <c r="S3662" s="19">
        <f>(((I3662/60)/60)/24)+DATE(1970,1,1)</f>
        <v>41996.881076388891</v>
      </c>
    </row>
    <row r="3663" spans="1:19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1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8273</v>
      </c>
      <c r="O3663" t="s">
        <v>8274</v>
      </c>
      <c r="P3663" s="12">
        <f>ROUND(Table1[[#This Row],[pledged]]/Table1[[#This Row],[goal]],2)</f>
        <v>1.1100000000000001</v>
      </c>
      <c r="Q3663" s="14">
        <f>IFERROR(Table1[[#This Row],[pledged]]/Table1[[#This Row],[backers_count]],0)</f>
        <v>92.5</v>
      </c>
      <c r="R3663" s="19">
        <f>(((J3663/60)/60)/24)+DATE(1970,1,1)</f>
        <v>42447.896666666667</v>
      </c>
      <c r="S3663" s="19">
        <f>(((I3663/60)/60)/24)+DATE(1970,1,1)</f>
        <v>42470.166666666672</v>
      </c>
    </row>
    <row r="3664" spans="1:19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1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8273</v>
      </c>
      <c r="O3664" t="s">
        <v>8274</v>
      </c>
      <c r="P3664" s="12">
        <f>ROUND(Table1[[#This Row],[pledged]]/Table1[[#This Row],[goal]],2)</f>
        <v>1.01</v>
      </c>
      <c r="Q3664" s="14">
        <f>IFERROR(Table1[[#This Row],[pledged]]/Table1[[#This Row],[backers_count]],0)</f>
        <v>202.85</v>
      </c>
      <c r="R3664" s="19">
        <f>(((J3664/60)/60)/24)+DATE(1970,1,1)</f>
        <v>42064.220069444447</v>
      </c>
      <c r="S3664" s="19">
        <f>(((I3664/60)/60)/24)+DATE(1970,1,1)</f>
        <v>42094.178402777776</v>
      </c>
    </row>
    <row r="3665" spans="1:19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1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8273</v>
      </c>
      <c r="O3665" t="s">
        <v>8274</v>
      </c>
      <c r="P3665" s="12">
        <f>ROUND(Table1[[#This Row],[pledged]]/Table1[[#This Row],[goal]],2)</f>
        <v>1.04</v>
      </c>
      <c r="Q3665" s="14">
        <f>IFERROR(Table1[[#This Row],[pledged]]/Table1[[#This Row],[backers_count]],0)</f>
        <v>26</v>
      </c>
      <c r="R3665" s="19">
        <f>(((J3665/60)/60)/24)+DATE(1970,1,1)</f>
        <v>42665.451736111107</v>
      </c>
      <c r="S3665" s="19">
        <f>(((I3665/60)/60)/24)+DATE(1970,1,1)</f>
        <v>42725.493402777778</v>
      </c>
    </row>
    <row r="3666" spans="1:19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1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8273</v>
      </c>
      <c r="O3666" t="s">
        <v>8274</v>
      </c>
      <c r="P3666" s="12">
        <f>ROUND(Table1[[#This Row],[pledged]]/Table1[[#This Row],[goal]],2)</f>
        <v>1.0900000000000001</v>
      </c>
      <c r="Q3666" s="14">
        <f>IFERROR(Table1[[#This Row],[pledged]]/Table1[[#This Row],[backers_count]],0)</f>
        <v>46.05263157894737</v>
      </c>
      <c r="R3666" s="19">
        <f>(((J3666/60)/60)/24)+DATE(1970,1,1)</f>
        <v>42523.248715277776</v>
      </c>
      <c r="S3666" s="19">
        <f>(((I3666/60)/60)/24)+DATE(1970,1,1)</f>
        <v>42537.248715277776</v>
      </c>
    </row>
    <row r="3667" spans="1:19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1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8273</v>
      </c>
      <c r="O3667" t="s">
        <v>8274</v>
      </c>
      <c r="P3667" s="12">
        <f>ROUND(Table1[[#This Row],[pledged]]/Table1[[#This Row],[goal]],2)</f>
        <v>1.1499999999999999</v>
      </c>
      <c r="Q3667" s="14">
        <f>IFERROR(Table1[[#This Row],[pledged]]/Table1[[#This Row],[backers_count]],0)</f>
        <v>51</v>
      </c>
      <c r="R3667" s="19">
        <f>(((J3667/60)/60)/24)+DATE(1970,1,1)</f>
        <v>42294.808124999996</v>
      </c>
      <c r="S3667" s="19">
        <f>(((I3667/60)/60)/24)+DATE(1970,1,1)</f>
        <v>42305.829166666663</v>
      </c>
    </row>
    <row r="3668" spans="1:19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1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8273</v>
      </c>
      <c r="O3668" t="s">
        <v>8274</v>
      </c>
      <c r="P3668" s="12">
        <f>ROUND(Table1[[#This Row],[pledged]]/Table1[[#This Row],[goal]],2)</f>
        <v>1</v>
      </c>
      <c r="Q3668" s="14">
        <f>IFERROR(Table1[[#This Row],[pledged]]/Table1[[#This Row],[backers_count]],0)</f>
        <v>31.578947368421051</v>
      </c>
      <c r="R3668" s="19">
        <f>(((J3668/60)/60)/24)+DATE(1970,1,1)</f>
        <v>41822.90488425926</v>
      </c>
      <c r="S3668" s="19">
        <f>(((I3668/60)/60)/24)+DATE(1970,1,1)</f>
        <v>41844.291666666664</v>
      </c>
    </row>
    <row r="3669" spans="1:19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1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8273</v>
      </c>
      <c r="O3669" t="s">
        <v>8274</v>
      </c>
      <c r="P3669" s="12">
        <f>ROUND(Table1[[#This Row],[pledged]]/Table1[[#This Row],[goal]],2)</f>
        <v>1.03</v>
      </c>
      <c r="Q3669" s="14">
        <f>IFERROR(Table1[[#This Row],[pledged]]/Table1[[#This Row],[backers_count]],0)</f>
        <v>53.363965517241382</v>
      </c>
      <c r="R3669" s="19">
        <f>(((J3669/60)/60)/24)+DATE(1970,1,1)</f>
        <v>42173.970127314817</v>
      </c>
      <c r="S3669" s="19">
        <f>(((I3669/60)/60)/24)+DATE(1970,1,1)</f>
        <v>42203.970127314817</v>
      </c>
    </row>
    <row r="3670" spans="1:19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1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8273</v>
      </c>
      <c r="O3670" t="s">
        <v>8274</v>
      </c>
      <c r="P3670" s="12">
        <f>ROUND(Table1[[#This Row],[pledged]]/Table1[[#This Row],[goal]],2)</f>
        <v>1.04</v>
      </c>
      <c r="Q3670" s="14">
        <f>IFERROR(Table1[[#This Row],[pledged]]/Table1[[#This Row],[backers_count]],0)</f>
        <v>36.964285714285715</v>
      </c>
      <c r="R3670" s="19">
        <f>(((J3670/60)/60)/24)+DATE(1970,1,1)</f>
        <v>42185.556157407409</v>
      </c>
      <c r="S3670" s="19">
        <f>(((I3670/60)/60)/24)+DATE(1970,1,1)</f>
        <v>42208.772916666669</v>
      </c>
    </row>
    <row r="3671" spans="1:19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1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8273</v>
      </c>
      <c r="O3671" t="s">
        <v>8274</v>
      </c>
      <c r="P3671" s="12">
        <f>ROUND(Table1[[#This Row],[pledged]]/Table1[[#This Row],[goal]],2)</f>
        <v>1.38</v>
      </c>
      <c r="Q3671" s="14">
        <f>IFERROR(Table1[[#This Row],[pledged]]/Table1[[#This Row],[backers_count]],0)</f>
        <v>81.294117647058826</v>
      </c>
      <c r="R3671" s="19">
        <f>(((J3671/60)/60)/24)+DATE(1970,1,1)</f>
        <v>42136.675196759257</v>
      </c>
      <c r="S3671" s="19">
        <f>(((I3671/60)/60)/24)+DATE(1970,1,1)</f>
        <v>42166.675196759257</v>
      </c>
    </row>
    <row r="3672" spans="1:19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1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8273</v>
      </c>
      <c r="O3672" t="s">
        <v>8274</v>
      </c>
      <c r="P3672" s="12">
        <f>ROUND(Table1[[#This Row],[pledged]]/Table1[[#This Row],[goal]],2)</f>
        <v>1.1000000000000001</v>
      </c>
      <c r="Q3672" s="14">
        <f>IFERROR(Table1[[#This Row],[pledged]]/Table1[[#This Row],[backers_count]],0)</f>
        <v>20.083333333333332</v>
      </c>
      <c r="R3672" s="19">
        <f>(((J3672/60)/60)/24)+DATE(1970,1,1)</f>
        <v>42142.514016203699</v>
      </c>
      <c r="S3672" s="19">
        <f>(((I3672/60)/60)/24)+DATE(1970,1,1)</f>
        <v>42155.958333333328</v>
      </c>
    </row>
    <row r="3673" spans="1:19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1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8273</v>
      </c>
      <c r="O3673" t="s">
        <v>8274</v>
      </c>
      <c r="P3673" s="12">
        <f>ROUND(Table1[[#This Row],[pledged]]/Table1[[#This Row],[goal]],2)</f>
        <v>1.01</v>
      </c>
      <c r="Q3673" s="14">
        <f>IFERROR(Table1[[#This Row],[pledged]]/Table1[[#This Row],[backers_count]],0)</f>
        <v>88.25</v>
      </c>
      <c r="R3673" s="19">
        <f>(((J3673/60)/60)/24)+DATE(1970,1,1)</f>
        <v>41820.62809027778</v>
      </c>
      <c r="S3673" s="19">
        <f>(((I3673/60)/60)/24)+DATE(1970,1,1)</f>
        <v>41841.165972222225</v>
      </c>
    </row>
    <row r="3674" spans="1:19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1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8273</v>
      </c>
      <c r="O3674" t="s">
        <v>8274</v>
      </c>
      <c r="P3674" s="12">
        <f>ROUND(Table1[[#This Row],[pledged]]/Table1[[#This Row],[goal]],2)</f>
        <v>1.02</v>
      </c>
      <c r="Q3674" s="14">
        <f>IFERROR(Table1[[#This Row],[pledged]]/Table1[[#This Row],[backers_count]],0)</f>
        <v>53.438596491228068</v>
      </c>
      <c r="R3674" s="19">
        <f>(((J3674/60)/60)/24)+DATE(1970,1,1)</f>
        <v>41878.946574074071</v>
      </c>
      <c r="S3674" s="19">
        <f>(((I3674/60)/60)/24)+DATE(1970,1,1)</f>
        <v>41908.946574074071</v>
      </c>
    </row>
    <row r="3675" spans="1:19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1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8273</v>
      </c>
      <c r="O3675" t="s">
        <v>8274</v>
      </c>
      <c r="P3675" s="12">
        <f>ROUND(Table1[[#This Row],[pledged]]/Table1[[#This Row],[goal]],2)</f>
        <v>1.1399999999999999</v>
      </c>
      <c r="Q3675" s="14">
        <f>IFERROR(Table1[[#This Row],[pledged]]/Table1[[#This Row],[backers_count]],0)</f>
        <v>39.868421052631582</v>
      </c>
      <c r="R3675" s="19">
        <f>(((J3675/60)/60)/24)+DATE(1970,1,1)</f>
        <v>41914.295104166667</v>
      </c>
      <c r="S3675" s="19">
        <f>(((I3675/60)/60)/24)+DATE(1970,1,1)</f>
        <v>41948.536111111112</v>
      </c>
    </row>
    <row r="3676" spans="1:19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1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8273</v>
      </c>
      <c r="O3676" t="s">
        <v>8274</v>
      </c>
      <c r="P3676" s="12">
        <f>ROUND(Table1[[#This Row],[pledged]]/Table1[[#This Row],[goal]],2)</f>
        <v>1</v>
      </c>
      <c r="Q3676" s="14">
        <f>IFERROR(Table1[[#This Row],[pledged]]/Table1[[#This Row],[backers_count]],0)</f>
        <v>145.16129032258064</v>
      </c>
      <c r="R3676" s="19">
        <f>(((J3676/60)/60)/24)+DATE(1970,1,1)</f>
        <v>42556.873020833329</v>
      </c>
      <c r="S3676" s="19">
        <f>(((I3676/60)/60)/24)+DATE(1970,1,1)</f>
        <v>42616.873020833329</v>
      </c>
    </row>
    <row r="3677" spans="1:19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1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8273</v>
      </c>
      <c r="O3677" t="s">
        <v>8274</v>
      </c>
      <c r="P3677" s="12">
        <f>ROUND(Table1[[#This Row],[pledged]]/Table1[[#This Row],[goal]],2)</f>
        <v>1.4</v>
      </c>
      <c r="Q3677" s="14">
        <f>IFERROR(Table1[[#This Row],[pledged]]/Table1[[#This Row],[backers_count]],0)</f>
        <v>23.333333333333332</v>
      </c>
      <c r="R3677" s="19">
        <f>(((J3677/60)/60)/24)+DATE(1970,1,1)</f>
        <v>42493.597013888888</v>
      </c>
      <c r="S3677" s="19">
        <f>(((I3677/60)/60)/24)+DATE(1970,1,1)</f>
        <v>42505.958333333328</v>
      </c>
    </row>
    <row r="3678" spans="1:19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1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8273</v>
      </c>
      <c r="O3678" t="s">
        <v>8274</v>
      </c>
      <c r="P3678" s="12">
        <f>ROUND(Table1[[#This Row],[pledged]]/Table1[[#This Row],[goal]],2)</f>
        <v>1.29</v>
      </c>
      <c r="Q3678" s="14">
        <f>IFERROR(Table1[[#This Row],[pledged]]/Table1[[#This Row],[backers_count]],0)</f>
        <v>64.375</v>
      </c>
      <c r="R3678" s="19">
        <f>(((J3678/60)/60)/24)+DATE(1970,1,1)</f>
        <v>41876.815787037034</v>
      </c>
      <c r="S3678" s="19">
        <f>(((I3678/60)/60)/24)+DATE(1970,1,1)</f>
        <v>41894.815787037034</v>
      </c>
    </row>
    <row r="3679" spans="1:19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1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8273</v>
      </c>
      <c r="O3679" t="s">
        <v>8274</v>
      </c>
      <c r="P3679" s="12">
        <f>ROUND(Table1[[#This Row],[pledged]]/Table1[[#This Row],[goal]],2)</f>
        <v>1.03</v>
      </c>
      <c r="Q3679" s="14">
        <f>IFERROR(Table1[[#This Row],[pledged]]/Table1[[#This Row],[backers_count]],0)</f>
        <v>62.052763819095475</v>
      </c>
      <c r="R3679" s="19">
        <f>(((J3679/60)/60)/24)+DATE(1970,1,1)</f>
        <v>41802.574282407404</v>
      </c>
      <c r="S3679" s="19">
        <f>(((I3679/60)/60)/24)+DATE(1970,1,1)</f>
        <v>41823.165972222225</v>
      </c>
    </row>
    <row r="3680" spans="1:19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1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8273</v>
      </c>
      <c r="O3680" t="s">
        <v>8274</v>
      </c>
      <c r="P3680" s="12">
        <f>ROUND(Table1[[#This Row],[pledged]]/Table1[[#This Row],[goal]],2)</f>
        <v>1.03</v>
      </c>
      <c r="Q3680" s="14">
        <f>IFERROR(Table1[[#This Row],[pledged]]/Table1[[#This Row],[backers_count]],0)</f>
        <v>66.129032258064512</v>
      </c>
      <c r="R3680" s="19">
        <f>(((J3680/60)/60)/24)+DATE(1970,1,1)</f>
        <v>42120.531226851846</v>
      </c>
      <c r="S3680" s="19">
        <f>(((I3680/60)/60)/24)+DATE(1970,1,1)</f>
        <v>42155.531226851846</v>
      </c>
    </row>
    <row r="3681" spans="1:19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1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8273</v>
      </c>
      <c r="O3681" t="s">
        <v>8274</v>
      </c>
      <c r="P3681" s="12">
        <f>ROUND(Table1[[#This Row],[pledged]]/Table1[[#This Row],[goal]],2)</f>
        <v>1.1000000000000001</v>
      </c>
      <c r="Q3681" s="14">
        <f>IFERROR(Table1[[#This Row],[pledged]]/Table1[[#This Row],[backers_count]],0)</f>
        <v>73.400000000000006</v>
      </c>
      <c r="R3681" s="19">
        <f>(((J3681/60)/60)/24)+DATE(1970,1,1)</f>
        <v>41786.761354166665</v>
      </c>
      <c r="S3681" s="19">
        <f>(((I3681/60)/60)/24)+DATE(1970,1,1)</f>
        <v>41821.207638888889</v>
      </c>
    </row>
    <row r="3682" spans="1:19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1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8273</v>
      </c>
      <c r="O3682" t="s">
        <v>8274</v>
      </c>
      <c r="P3682" s="12">
        <f>ROUND(Table1[[#This Row],[pledged]]/Table1[[#This Row],[goal]],2)</f>
        <v>1.1299999999999999</v>
      </c>
      <c r="Q3682" s="14">
        <f>IFERROR(Table1[[#This Row],[pledged]]/Table1[[#This Row],[backers_count]],0)</f>
        <v>99.5</v>
      </c>
      <c r="R3682" s="19">
        <f>(((J3682/60)/60)/24)+DATE(1970,1,1)</f>
        <v>42627.454097222217</v>
      </c>
      <c r="S3682" s="19">
        <f>(((I3682/60)/60)/24)+DATE(1970,1,1)</f>
        <v>42648.454097222217</v>
      </c>
    </row>
    <row r="3683" spans="1:19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1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8273</v>
      </c>
      <c r="O3683" t="s">
        <v>8274</v>
      </c>
      <c r="P3683" s="12">
        <f>ROUND(Table1[[#This Row],[pledged]]/Table1[[#This Row],[goal]],2)</f>
        <v>1.1200000000000001</v>
      </c>
      <c r="Q3683" s="14">
        <f>IFERROR(Table1[[#This Row],[pledged]]/Table1[[#This Row],[backers_count]],0)</f>
        <v>62.166666666666664</v>
      </c>
      <c r="R3683" s="19">
        <f>(((J3683/60)/60)/24)+DATE(1970,1,1)</f>
        <v>42374.651504629626</v>
      </c>
      <c r="S3683" s="19">
        <f>(((I3683/60)/60)/24)+DATE(1970,1,1)</f>
        <v>42384.651504629626</v>
      </c>
    </row>
    <row r="3684" spans="1:19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1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8273</v>
      </c>
      <c r="O3684" t="s">
        <v>8274</v>
      </c>
      <c r="P3684" s="12">
        <f>ROUND(Table1[[#This Row],[pledged]]/Table1[[#This Row],[goal]],2)</f>
        <v>1.39</v>
      </c>
      <c r="Q3684" s="14">
        <f>IFERROR(Table1[[#This Row],[pledged]]/Table1[[#This Row],[backers_count]],0)</f>
        <v>62.328358208955223</v>
      </c>
      <c r="R3684" s="19">
        <f>(((J3684/60)/60)/24)+DATE(1970,1,1)</f>
        <v>41772.685393518521</v>
      </c>
      <c r="S3684" s="19">
        <f>(((I3684/60)/60)/24)+DATE(1970,1,1)</f>
        <v>41806.290972222225</v>
      </c>
    </row>
    <row r="3685" spans="1:19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1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8273</v>
      </c>
      <c r="O3685" t="s">
        <v>8274</v>
      </c>
      <c r="P3685" s="12">
        <f>ROUND(Table1[[#This Row],[pledged]]/Table1[[#This Row],[goal]],2)</f>
        <v>1.1100000000000001</v>
      </c>
      <c r="Q3685" s="14">
        <f>IFERROR(Table1[[#This Row],[pledged]]/Table1[[#This Row],[backers_count]],0)</f>
        <v>58.787878787878789</v>
      </c>
      <c r="R3685" s="19">
        <f>(((J3685/60)/60)/24)+DATE(1970,1,1)</f>
        <v>42633.116851851853</v>
      </c>
      <c r="S3685" s="19">
        <f>(((I3685/60)/60)/24)+DATE(1970,1,1)</f>
        <v>42663.116851851853</v>
      </c>
    </row>
    <row r="3686" spans="1:19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1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8273</v>
      </c>
      <c r="O3686" t="s">
        <v>8274</v>
      </c>
      <c r="P3686" s="12">
        <f>ROUND(Table1[[#This Row],[pledged]]/Table1[[#This Row],[goal]],2)</f>
        <v>1.39</v>
      </c>
      <c r="Q3686" s="14">
        <f>IFERROR(Table1[[#This Row],[pledged]]/Table1[[#This Row],[backers_count]],0)</f>
        <v>45.347826086956523</v>
      </c>
      <c r="R3686" s="19">
        <f>(((J3686/60)/60)/24)+DATE(1970,1,1)</f>
        <v>42219.180393518516</v>
      </c>
      <c r="S3686" s="19">
        <f>(((I3686/60)/60)/24)+DATE(1970,1,1)</f>
        <v>42249.180393518516</v>
      </c>
    </row>
    <row r="3687" spans="1:19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1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8273</v>
      </c>
      <c r="O3687" t="s">
        <v>8274</v>
      </c>
      <c r="P3687" s="12">
        <f>ROUND(Table1[[#This Row],[pledged]]/Table1[[#This Row],[goal]],2)</f>
        <v>1.06</v>
      </c>
      <c r="Q3687" s="14">
        <f>IFERROR(Table1[[#This Row],[pledged]]/Table1[[#This Row],[backers_count]],0)</f>
        <v>41.944444444444443</v>
      </c>
      <c r="R3687" s="19">
        <f>(((J3687/60)/60)/24)+DATE(1970,1,1)</f>
        <v>41753.593275462961</v>
      </c>
      <c r="S3687" s="19">
        <f>(((I3687/60)/60)/24)+DATE(1970,1,1)</f>
        <v>41778.875</v>
      </c>
    </row>
    <row r="3688" spans="1:19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1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8273</v>
      </c>
      <c r="O3688" t="s">
        <v>8274</v>
      </c>
      <c r="P3688" s="12">
        <f>ROUND(Table1[[#This Row],[pledged]]/Table1[[#This Row],[goal]],2)</f>
        <v>1.01</v>
      </c>
      <c r="Q3688" s="14">
        <f>IFERROR(Table1[[#This Row],[pledged]]/Table1[[#This Row],[backers_count]],0)</f>
        <v>59.166666666666664</v>
      </c>
      <c r="R3688" s="19">
        <f>(((J3688/60)/60)/24)+DATE(1970,1,1)</f>
        <v>42230.662731481483</v>
      </c>
      <c r="S3688" s="19">
        <f>(((I3688/60)/60)/24)+DATE(1970,1,1)</f>
        <v>42245.165972222225</v>
      </c>
    </row>
    <row r="3689" spans="1:19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1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8273</v>
      </c>
      <c r="O3689" t="s">
        <v>8274</v>
      </c>
      <c r="P3689" s="12">
        <f>ROUND(Table1[[#This Row],[pledged]]/Table1[[#This Row],[goal]],2)</f>
        <v>1</v>
      </c>
      <c r="Q3689" s="14">
        <f>IFERROR(Table1[[#This Row],[pledged]]/Table1[[#This Row],[backers_count]],0)</f>
        <v>200.49</v>
      </c>
      <c r="R3689" s="19">
        <f>(((J3689/60)/60)/24)+DATE(1970,1,1)</f>
        <v>41787.218229166669</v>
      </c>
      <c r="S3689" s="19">
        <f>(((I3689/60)/60)/24)+DATE(1970,1,1)</f>
        <v>41817.218229166669</v>
      </c>
    </row>
    <row r="3690" spans="1:19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1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8273</v>
      </c>
      <c r="O3690" t="s">
        <v>8274</v>
      </c>
      <c r="P3690" s="12">
        <f>ROUND(Table1[[#This Row],[pledged]]/Table1[[#This Row],[goal]],2)</f>
        <v>1.0900000000000001</v>
      </c>
      <c r="Q3690" s="14">
        <f>IFERROR(Table1[[#This Row],[pledged]]/Table1[[#This Row],[backers_count]],0)</f>
        <v>83.974358974358978</v>
      </c>
      <c r="R3690" s="19">
        <f>(((J3690/60)/60)/24)+DATE(1970,1,1)</f>
        <v>41829.787083333329</v>
      </c>
      <c r="S3690" s="19">
        <f>(((I3690/60)/60)/24)+DATE(1970,1,1)</f>
        <v>41859.787083333329</v>
      </c>
    </row>
    <row r="3691" spans="1:19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1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8273</v>
      </c>
      <c r="O3691" t="s">
        <v>8274</v>
      </c>
      <c r="P3691" s="12">
        <f>ROUND(Table1[[#This Row],[pledged]]/Table1[[#This Row],[goal]],2)</f>
        <v>1.18</v>
      </c>
      <c r="Q3691" s="14">
        <f>IFERROR(Table1[[#This Row],[pledged]]/Table1[[#This Row],[backers_count]],0)</f>
        <v>57.258064516129032</v>
      </c>
      <c r="R3691" s="19">
        <f>(((J3691/60)/60)/24)+DATE(1970,1,1)</f>
        <v>42147.826840277776</v>
      </c>
      <c r="S3691" s="19">
        <f>(((I3691/60)/60)/24)+DATE(1970,1,1)</f>
        <v>42176.934027777781</v>
      </c>
    </row>
    <row r="3692" spans="1:19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1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8273</v>
      </c>
      <c r="O3692" t="s">
        <v>8274</v>
      </c>
      <c r="P3692" s="12">
        <f>ROUND(Table1[[#This Row],[pledged]]/Table1[[#This Row],[goal]],2)</f>
        <v>1.2</v>
      </c>
      <c r="Q3692" s="14">
        <f>IFERROR(Table1[[#This Row],[pledged]]/Table1[[#This Row],[backers_count]],0)</f>
        <v>58.064516129032256</v>
      </c>
      <c r="R3692" s="19">
        <f>(((J3692/60)/60)/24)+DATE(1970,1,1)</f>
        <v>41940.598182870373</v>
      </c>
      <c r="S3692" s="19">
        <f>(((I3692/60)/60)/24)+DATE(1970,1,1)</f>
        <v>41970.639849537038</v>
      </c>
    </row>
    <row r="3693" spans="1:19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1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8273</v>
      </c>
      <c r="O3693" t="s">
        <v>8274</v>
      </c>
      <c r="P3693" s="12">
        <f>ROUND(Table1[[#This Row],[pledged]]/Table1[[#This Row],[goal]],2)</f>
        <v>1.28</v>
      </c>
      <c r="Q3693" s="14">
        <f>IFERROR(Table1[[#This Row],[pledged]]/Table1[[#This Row],[backers_count]],0)</f>
        <v>186.80291970802921</v>
      </c>
      <c r="R3693" s="19">
        <f>(((J3693/60)/60)/24)+DATE(1970,1,1)</f>
        <v>42020.700567129628</v>
      </c>
      <c r="S3693" s="19">
        <f>(((I3693/60)/60)/24)+DATE(1970,1,1)</f>
        <v>42065.207638888889</v>
      </c>
    </row>
    <row r="3694" spans="1:19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1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8273</v>
      </c>
      <c r="O3694" t="s">
        <v>8274</v>
      </c>
      <c r="P3694" s="12">
        <f>ROUND(Table1[[#This Row],[pledged]]/Table1[[#This Row],[goal]],2)</f>
        <v>1.26</v>
      </c>
      <c r="Q3694" s="14">
        <f>IFERROR(Table1[[#This Row],[pledged]]/Table1[[#This Row],[backers_count]],0)</f>
        <v>74.117647058823536</v>
      </c>
      <c r="R3694" s="19">
        <f>(((J3694/60)/60)/24)+DATE(1970,1,1)</f>
        <v>41891.96503472222</v>
      </c>
      <c r="S3694" s="19">
        <f>(((I3694/60)/60)/24)+DATE(1970,1,1)</f>
        <v>41901</v>
      </c>
    </row>
    <row r="3695" spans="1:19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1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8273</v>
      </c>
      <c r="O3695" t="s">
        <v>8274</v>
      </c>
      <c r="P3695" s="12">
        <f>ROUND(Table1[[#This Row],[pledged]]/Table1[[#This Row],[goal]],2)</f>
        <v>1.29</v>
      </c>
      <c r="Q3695" s="14">
        <f>IFERROR(Table1[[#This Row],[pledged]]/Table1[[#This Row],[backers_count]],0)</f>
        <v>30.714285714285715</v>
      </c>
      <c r="R3695" s="19">
        <f>(((J3695/60)/60)/24)+DATE(1970,1,1)</f>
        <v>42309.191307870366</v>
      </c>
      <c r="S3695" s="19">
        <f>(((I3695/60)/60)/24)+DATE(1970,1,1)</f>
        <v>42338.9375</v>
      </c>
    </row>
    <row r="3696" spans="1:19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1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8273</v>
      </c>
      <c r="O3696" t="s">
        <v>8274</v>
      </c>
      <c r="P3696" s="12">
        <f>ROUND(Table1[[#This Row],[pledged]]/Table1[[#This Row],[goal]],2)</f>
        <v>1.07</v>
      </c>
      <c r="Q3696" s="14">
        <f>IFERROR(Table1[[#This Row],[pledged]]/Table1[[#This Row],[backers_count]],0)</f>
        <v>62.666666666666664</v>
      </c>
      <c r="R3696" s="19">
        <f>(((J3696/60)/60)/24)+DATE(1970,1,1)</f>
        <v>42490.133877314816</v>
      </c>
      <c r="S3696" s="19">
        <f>(((I3696/60)/60)/24)+DATE(1970,1,1)</f>
        <v>42527.083333333328</v>
      </c>
    </row>
    <row r="3697" spans="1:19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1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8273</v>
      </c>
      <c r="O3697" t="s">
        <v>8274</v>
      </c>
      <c r="P3697" s="12">
        <f>ROUND(Table1[[#This Row],[pledged]]/Table1[[#This Row],[goal]],2)</f>
        <v>1</v>
      </c>
      <c r="Q3697" s="14">
        <f>IFERROR(Table1[[#This Row],[pledged]]/Table1[[#This Row],[backers_count]],0)</f>
        <v>121.36363636363636</v>
      </c>
      <c r="R3697" s="19">
        <f>(((J3697/60)/60)/24)+DATE(1970,1,1)</f>
        <v>41995.870486111111</v>
      </c>
      <c r="S3697" s="19">
        <f>(((I3697/60)/60)/24)+DATE(1970,1,1)</f>
        <v>42015.870486111111</v>
      </c>
    </row>
    <row r="3698" spans="1:19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1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8273</v>
      </c>
      <c r="O3698" t="s">
        <v>8274</v>
      </c>
      <c r="P3698" s="12">
        <f>ROUND(Table1[[#This Row],[pledged]]/Table1[[#This Row],[goal]],2)</f>
        <v>1.55</v>
      </c>
      <c r="Q3698" s="14">
        <f>IFERROR(Table1[[#This Row],[pledged]]/Table1[[#This Row],[backers_count]],0)</f>
        <v>39.743589743589745</v>
      </c>
      <c r="R3698" s="19">
        <f>(((J3698/60)/60)/24)+DATE(1970,1,1)</f>
        <v>41988.617083333331</v>
      </c>
      <c r="S3698" s="19">
        <f>(((I3698/60)/60)/24)+DATE(1970,1,1)</f>
        <v>42048.617083333331</v>
      </c>
    </row>
    <row r="3699" spans="1:19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1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8273</v>
      </c>
      <c r="O3699" t="s">
        <v>8274</v>
      </c>
      <c r="P3699" s="12">
        <f>ROUND(Table1[[#This Row],[pledged]]/Table1[[#This Row],[goal]],2)</f>
        <v>1.08</v>
      </c>
      <c r="Q3699" s="14">
        <f>IFERROR(Table1[[#This Row],[pledged]]/Table1[[#This Row],[backers_count]],0)</f>
        <v>72</v>
      </c>
      <c r="R3699" s="19">
        <f>(((J3699/60)/60)/24)+DATE(1970,1,1)</f>
        <v>42479.465833333335</v>
      </c>
      <c r="S3699" s="19">
        <f>(((I3699/60)/60)/24)+DATE(1970,1,1)</f>
        <v>42500.465833333335</v>
      </c>
    </row>
    <row r="3700" spans="1:19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1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8273</v>
      </c>
      <c r="O3700" t="s">
        <v>8274</v>
      </c>
      <c r="P3700" s="12">
        <f>ROUND(Table1[[#This Row],[pledged]]/Table1[[#This Row],[goal]],2)</f>
        <v>1.1100000000000001</v>
      </c>
      <c r="Q3700" s="14">
        <f>IFERROR(Table1[[#This Row],[pledged]]/Table1[[#This Row],[backers_count]],0)</f>
        <v>40.632352941176471</v>
      </c>
      <c r="R3700" s="19">
        <f>(((J3700/60)/60)/24)+DATE(1970,1,1)</f>
        <v>42401.806562500002</v>
      </c>
      <c r="S3700" s="19">
        <f>(((I3700/60)/60)/24)+DATE(1970,1,1)</f>
        <v>42431.806562500002</v>
      </c>
    </row>
    <row r="3701" spans="1:19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1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8273</v>
      </c>
      <c r="O3701" t="s">
        <v>8274</v>
      </c>
      <c r="P3701" s="12">
        <f>ROUND(Table1[[#This Row],[pledged]]/Table1[[#This Row],[goal]],2)</f>
        <v>1.01</v>
      </c>
      <c r="Q3701" s="14">
        <f>IFERROR(Table1[[#This Row],[pledged]]/Table1[[#This Row],[backers_count]],0)</f>
        <v>63</v>
      </c>
      <c r="R3701" s="19">
        <f>(((J3701/60)/60)/24)+DATE(1970,1,1)</f>
        <v>41897.602037037039</v>
      </c>
      <c r="S3701" s="19">
        <f>(((I3701/60)/60)/24)+DATE(1970,1,1)</f>
        <v>41927.602037037039</v>
      </c>
    </row>
    <row r="3702" spans="1:19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1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8273</v>
      </c>
      <c r="O3702" t="s">
        <v>8274</v>
      </c>
      <c r="P3702" s="12">
        <f>ROUND(Table1[[#This Row],[pledged]]/Table1[[#This Row],[goal]],2)</f>
        <v>1.21</v>
      </c>
      <c r="Q3702" s="14">
        <f>IFERROR(Table1[[#This Row],[pledged]]/Table1[[#This Row],[backers_count]],0)</f>
        <v>33.666666666666664</v>
      </c>
      <c r="R3702" s="19">
        <f>(((J3702/60)/60)/24)+DATE(1970,1,1)</f>
        <v>41882.585648148146</v>
      </c>
      <c r="S3702" s="19">
        <f>(((I3702/60)/60)/24)+DATE(1970,1,1)</f>
        <v>41912.666666666664</v>
      </c>
    </row>
    <row r="3703" spans="1:19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1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8273</v>
      </c>
      <c r="O3703" t="s">
        <v>8274</v>
      </c>
      <c r="P3703" s="12">
        <f>ROUND(Table1[[#This Row],[pledged]]/Table1[[#This Row],[goal]],2)</f>
        <v>1</v>
      </c>
      <c r="Q3703" s="14">
        <f>IFERROR(Table1[[#This Row],[pledged]]/Table1[[#This Row],[backers_count]],0)</f>
        <v>38.589743589743591</v>
      </c>
      <c r="R3703" s="19">
        <f>(((J3703/60)/60)/24)+DATE(1970,1,1)</f>
        <v>42129.541585648149</v>
      </c>
      <c r="S3703" s="19">
        <f>(((I3703/60)/60)/24)+DATE(1970,1,1)</f>
        <v>42159.541585648149</v>
      </c>
    </row>
    <row r="3704" spans="1:19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1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8273</v>
      </c>
      <c r="O3704" t="s">
        <v>8274</v>
      </c>
      <c r="P3704" s="12">
        <f>ROUND(Table1[[#This Row],[pledged]]/Table1[[#This Row],[goal]],2)</f>
        <v>1.0900000000000001</v>
      </c>
      <c r="Q3704" s="14">
        <f>IFERROR(Table1[[#This Row],[pledged]]/Table1[[#This Row],[backers_count]],0)</f>
        <v>155.95238095238096</v>
      </c>
      <c r="R3704" s="19">
        <f>(((J3704/60)/60)/24)+DATE(1970,1,1)</f>
        <v>42524.53800925926</v>
      </c>
      <c r="S3704" s="19">
        <f>(((I3704/60)/60)/24)+DATE(1970,1,1)</f>
        <v>42561.957638888889</v>
      </c>
    </row>
    <row r="3705" spans="1:19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1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8273</v>
      </c>
      <c r="O3705" t="s">
        <v>8274</v>
      </c>
      <c r="P3705" s="12">
        <f>ROUND(Table1[[#This Row],[pledged]]/Table1[[#This Row],[goal]],2)</f>
        <v>1.23</v>
      </c>
      <c r="Q3705" s="14">
        <f>IFERROR(Table1[[#This Row],[pledged]]/Table1[[#This Row],[backers_count]],0)</f>
        <v>43.2</v>
      </c>
      <c r="R3705" s="19">
        <f>(((J3705/60)/60)/24)+DATE(1970,1,1)</f>
        <v>42556.504490740743</v>
      </c>
      <c r="S3705" s="19">
        <f>(((I3705/60)/60)/24)+DATE(1970,1,1)</f>
        <v>42595.290972222225</v>
      </c>
    </row>
    <row r="3706" spans="1:19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1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8273</v>
      </c>
      <c r="O3706" t="s">
        <v>8274</v>
      </c>
      <c r="P3706" s="12">
        <f>ROUND(Table1[[#This Row],[pledged]]/Table1[[#This Row],[goal]],2)</f>
        <v>1.36</v>
      </c>
      <c r="Q3706" s="14">
        <f>IFERROR(Table1[[#This Row],[pledged]]/Table1[[#This Row],[backers_count]],0)</f>
        <v>15.148518518518518</v>
      </c>
      <c r="R3706" s="19">
        <f>(((J3706/60)/60)/24)+DATE(1970,1,1)</f>
        <v>42461.689745370371</v>
      </c>
      <c r="S3706" s="19">
        <f>(((I3706/60)/60)/24)+DATE(1970,1,1)</f>
        <v>42521.689745370371</v>
      </c>
    </row>
    <row r="3707" spans="1:19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1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8273</v>
      </c>
      <c r="O3707" t="s">
        <v>8274</v>
      </c>
      <c r="P3707" s="12">
        <f>ROUND(Table1[[#This Row],[pledged]]/Table1[[#This Row],[goal]],2)</f>
        <v>1.03</v>
      </c>
      <c r="Q3707" s="14">
        <f>IFERROR(Table1[[#This Row],[pledged]]/Table1[[#This Row],[backers_count]],0)</f>
        <v>83.571428571428569</v>
      </c>
      <c r="R3707" s="19">
        <f>(((J3707/60)/60)/24)+DATE(1970,1,1)</f>
        <v>41792.542986111112</v>
      </c>
      <c r="S3707" s="19">
        <f>(((I3707/60)/60)/24)+DATE(1970,1,1)</f>
        <v>41813.75</v>
      </c>
    </row>
    <row r="3708" spans="1:19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1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8273</v>
      </c>
      <c r="O3708" t="s">
        <v>8274</v>
      </c>
      <c r="P3708" s="12">
        <f>ROUND(Table1[[#This Row],[pledged]]/Table1[[#This Row],[goal]],2)</f>
        <v>1.21</v>
      </c>
      <c r="Q3708" s="14">
        <f>IFERROR(Table1[[#This Row],[pledged]]/Table1[[#This Row],[backers_count]],0)</f>
        <v>140</v>
      </c>
      <c r="R3708" s="19">
        <f>(((J3708/60)/60)/24)+DATE(1970,1,1)</f>
        <v>41879.913761574076</v>
      </c>
      <c r="S3708" s="19">
        <f>(((I3708/60)/60)/24)+DATE(1970,1,1)</f>
        <v>41894.913761574076</v>
      </c>
    </row>
    <row r="3709" spans="1:19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1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8273</v>
      </c>
      <c r="O3709" t="s">
        <v>8274</v>
      </c>
      <c r="P3709" s="12">
        <f>ROUND(Table1[[#This Row],[pledged]]/Table1[[#This Row],[goal]],2)</f>
        <v>1.86</v>
      </c>
      <c r="Q3709" s="14">
        <f>IFERROR(Table1[[#This Row],[pledged]]/Table1[[#This Row],[backers_count]],0)</f>
        <v>80.869565217391298</v>
      </c>
      <c r="R3709" s="19">
        <f>(((J3709/60)/60)/24)+DATE(1970,1,1)</f>
        <v>42552.048356481479</v>
      </c>
      <c r="S3709" s="19">
        <f>(((I3709/60)/60)/24)+DATE(1970,1,1)</f>
        <v>42573.226388888885</v>
      </c>
    </row>
    <row r="3710" spans="1:19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1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8273</v>
      </c>
      <c r="O3710" t="s">
        <v>8274</v>
      </c>
      <c r="P3710" s="12">
        <f>ROUND(Table1[[#This Row],[pledged]]/Table1[[#This Row],[goal]],2)</f>
        <v>3</v>
      </c>
      <c r="Q3710" s="14">
        <f>IFERROR(Table1[[#This Row],[pledged]]/Table1[[#This Row],[backers_count]],0)</f>
        <v>53.846153846153847</v>
      </c>
      <c r="R3710" s="19">
        <f>(((J3710/60)/60)/24)+DATE(1970,1,1)</f>
        <v>41810.142199074071</v>
      </c>
      <c r="S3710" s="19">
        <f>(((I3710/60)/60)/24)+DATE(1970,1,1)</f>
        <v>41824.142199074071</v>
      </c>
    </row>
    <row r="3711" spans="1:19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1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8273</v>
      </c>
      <c r="O3711" t="s">
        <v>8274</v>
      </c>
      <c r="P3711" s="12">
        <f>ROUND(Table1[[#This Row],[pledged]]/Table1[[#This Row],[goal]],2)</f>
        <v>1.08</v>
      </c>
      <c r="Q3711" s="14">
        <f>IFERROR(Table1[[#This Row],[pledged]]/Table1[[#This Row],[backers_count]],0)</f>
        <v>30.928571428571427</v>
      </c>
      <c r="R3711" s="19">
        <f>(((J3711/60)/60)/24)+DATE(1970,1,1)</f>
        <v>41785.707708333335</v>
      </c>
      <c r="S3711" s="19">
        <f>(((I3711/60)/60)/24)+DATE(1970,1,1)</f>
        <v>41815.707708333335</v>
      </c>
    </row>
    <row r="3712" spans="1:19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1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8273</v>
      </c>
      <c r="O3712" t="s">
        <v>8274</v>
      </c>
      <c r="P3712" s="12">
        <f>ROUND(Table1[[#This Row],[pledged]]/Table1[[#This Row],[goal]],2)</f>
        <v>1.41</v>
      </c>
      <c r="Q3712" s="14">
        <f>IFERROR(Table1[[#This Row],[pledged]]/Table1[[#This Row],[backers_count]],0)</f>
        <v>67.962962962962962</v>
      </c>
      <c r="R3712" s="19">
        <f>(((J3712/60)/60)/24)+DATE(1970,1,1)</f>
        <v>42072.576249999998</v>
      </c>
      <c r="S3712" s="19">
        <f>(((I3712/60)/60)/24)+DATE(1970,1,1)</f>
        <v>42097.576249999998</v>
      </c>
    </row>
    <row r="3713" spans="1:19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1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8273</v>
      </c>
      <c r="O3713" t="s">
        <v>8274</v>
      </c>
      <c r="P3713" s="12">
        <f>ROUND(Table1[[#This Row],[pledged]]/Table1[[#This Row],[goal]],2)</f>
        <v>1.1399999999999999</v>
      </c>
      <c r="Q3713" s="14">
        <f>IFERROR(Table1[[#This Row],[pledged]]/Table1[[#This Row],[backers_count]],0)</f>
        <v>27.142857142857142</v>
      </c>
      <c r="R3713" s="19">
        <f>(((J3713/60)/60)/24)+DATE(1970,1,1)</f>
        <v>41779.724224537036</v>
      </c>
      <c r="S3713" s="19">
        <f>(((I3713/60)/60)/24)+DATE(1970,1,1)</f>
        <v>41805.666666666664</v>
      </c>
    </row>
    <row r="3714" spans="1:19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8273</v>
      </c>
      <c r="O3714" t="s">
        <v>8274</v>
      </c>
      <c r="P3714" s="12">
        <f>ROUND(Table1[[#This Row],[pledged]]/Table1[[#This Row],[goal]],2)</f>
        <v>1.54</v>
      </c>
      <c r="Q3714" s="14">
        <f>IFERROR(Table1[[#This Row],[pledged]]/Table1[[#This Row],[backers_count]],0)</f>
        <v>110.86538461538461</v>
      </c>
      <c r="R3714" s="19">
        <f>(((J3714/60)/60)/24)+DATE(1970,1,1)</f>
        <v>42134.172071759262</v>
      </c>
      <c r="S3714" s="19">
        <f>(((I3714/60)/60)/24)+DATE(1970,1,1)</f>
        <v>42155.290972222225</v>
      </c>
    </row>
    <row r="3715" spans="1:19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1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8273</v>
      </c>
      <c r="O3715" t="s">
        <v>8274</v>
      </c>
      <c r="P3715" s="12">
        <f>ROUND(Table1[[#This Row],[pledged]]/Table1[[#This Row],[goal]],2)</f>
        <v>1.02</v>
      </c>
      <c r="Q3715" s="14">
        <f>IFERROR(Table1[[#This Row],[pledged]]/Table1[[#This Row],[backers_count]],0)</f>
        <v>106.84210526315789</v>
      </c>
      <c r="R3715" s="19">
        <f>(((J3715/60)/60)/24)+DATE(1970,1,1)</f>
        <v>42505.738032407404</v>
      </c>
      <c r="S3715" s="19">
        <f>(((I3715/60)/60)/24)+DATE(1970,1,1)</f>
        <v>42525.738032407404</v>
      </c>
    </row>
    <row r="3716" spans="1:19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1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8273</v>
      </c>
      <c r="O3716" t="s">
        <v>8274</v>
      </c>
      <c r="P3716" s="12">
        <f>ROUND(Table1[[#This Row],[pledged]]/Table1[[#This Row],[goal]],2)</f>
        <v>1.02</v>
      </c>
      <c r="Q3716" s="14">
        <f>IFERROR(Table1[[#This Row],[pledged]]/Table1[[#This Row],[backers_count]],0)</f>
        <v>105.51546391752578</v>
      </c>
      <c r="R3716" s="19">
        <f>(((J3716/60)/60)/24)+DATE(1970,1,1)</f>
        <v>42118.556331018524</v>
      </c>
      <c r="S3716" s="19">
        <f>(((I3716/60)/60)/24)+DATE(1970,1,1)</f>
        <v>42150.165972222225</v>
      </c>
    </row>
    <row r="3717" spans="1:19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1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8273</v>
      </c>
      <c r="O3717" t="s">
        <v>8274</v>
      </c>
      <c r="P3717" s="12">
        <f>ROUND(Table1[[#This Row],[pledged]]/Table1[[#This Row],[goal]],2)</f>
        <v>1.03</v>
      </c>
      <c r="Q3717" s="14">
        <f>IFERROR(Table1[[#This Row],[pledged]]/Table1[[#This Row],[backers_count]],0)</f>
        <v>132.96296296296296</v>
      </c>
      <c r="R3717" s="19">
        <f>(((J3717/60)/60)/24)+DATE(1970,1,1)</f>
        <v>42036.995590277773</v>
      </c>
      <c r="S3717" s="19">
        <f>(((I3717/60)/60)/24)+DATE(1970,1,1)</f>
        <v>42094.536111111112</v>
      </c>
    </row>
    <row r="3718" spans="1:19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1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8273</v>
      </c>
      <c r="O3718" t="s">
        <v>8274</v>
      </c>
      <c r="P3718" s="12">
        <f>ROUND(Table1[[#This Row],[pledged]]/Table1[[#This Row],[goal]],2)</f>
        <v>1.56</v>
      </c>
      <c r="Q3718" s="14">
        <f>IFERROR(Table1[[#This Row],[pledged]]/Table1[[#This Row],[backers_count]],0)</f>
        <v>51.916666666666664</v>
      </c>
      <c r="R3718" s="19">
        <f>(((J3718/60)/60)/24)+DATE(1970,1,1)</f>
        <v>42360.887835648144</v>
      </c>
      <c r="S3718" s="19">
        <f>(((I3718/60)/60)/24)+DATE(1970,1,1)</f>
        <v>42390.887835648144</v>
      </c>
    </row>
    <row r="3719" spans="1:19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1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8273</v>
      </c>
      <c r="O3719" t="s">
        <v>8274</v>
      </c>
      <c r="P3719" s="12">
        <f>ROUND(Table1[[#This Row],[pledged]]/Table1[[#This Row],[goal]],2)</f>
        <v>1.01</v>
      </c>
      <c r="Q3719" s="14">
        <f>IFERROR(Table1[[#This Row],[pledged]]/Table1[[#This Row],[backers_count]],0)</f>
        <v>310</v>
      </c>
      <c r="R3719" s="19">
        <f>(((J3719/60)/60)/24)+DATE(1970,1,1)</f>
        <v>42102.866307870368</v>
      </c>
      <c r="S3719" s="19">
        <f>(((I3719/60)/60)/24)+DATE(1970,1,1)</f>
        <v>42133.866307870368</v>
      </c>
    </row>
    <row r="3720" spans="1:19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1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8273</v>
      </c>
      <c r="O3720" t="s">
        <v>8274</v>
      </c>
      <c r="P3720" s="12">
        <f>ROUND(Table1[[#This Row],[pledged]]/Table1[[#This Row],[goal]],2)</f>
        <v>2.39</v>
      </c>
      <c r="Q3720" s="14">
        <f>IFERROR(Table1[[#This Row],[pledged]]/Table1[[#This Row],[backers_count]],0)</f>
        <v>26.021739130434781</v>
      </c>
      <c r="R3720" s="19">
        <f>(((J3720/60)/60)/24)+DATE(1970,1,1)</f>
        <v>42032.716145833328</v>
      </c>
      <c r="S3720" s="19">
        <f>(((I3720/60)/60)/24)+DATE(1970,1,1)</f>
        <v>42062.716145833328</v>
      </c>
    </row>
    <row r="3721" spans="1:19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1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8273</v>
      </c>
      <c r="O3721" t="s">
        <v>8274</v>
      </c>
      <c r="P3721" s="12">
        <f>ROUND(Table1[[#This Row],[pledged]]/Table1[[#This Row],[goal]],2)</f>
        <v>2.1</v>
      </c>
      <c r="Q3721" s="14">
        <f>IFERROR(Table1[[#This Row],[pledged]]/Table1[[#This Row],[backers_count]],0)</f>
        <v>105</v>
      </c>
      <c r="R3721" s="19">
        <f>(((J3721/60)/60)/24)+DATE(1970,1,1)</f>
        <v>42147.729930555557</v>
      </c>
      <c r="S3721" s="19">
        <f>(((I3721/60)/60)/24)+DATE(1970,1,1)</f>
        <v>42177.729930555557</v>
      </c>
    </row>
    <row r="3722" spans="1:19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1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8273</v>
      </c>
      <c r="O3722" t="s">
        <v>8274</v>
      </c>
      <c r="P3722" s="12">
        <f>ROUND(Table1[[#This Row],[pledged]]/Table1[[#This Row],[goal]],2)</f>
        <v>1.05</v>
      </c>
      <c r="Q3722" s="14">
        <f>IFERROR(Table1[[#This Row],[pledged]]/Table1[[#This Row],[backers_count]],0)</f>
        <v>86.224999999999994</v>
      </c>
      <c r="R3722" s="19">
        <f>(((J3722/60)/60)/24)+DATE(1970,1,1)</f>
        <v>42165.993125000001</v>
      </c>
      <c r="S3722" s="19">
        <f>(((I3722/60)/60)/24)+DATE(1970,1,1)</f>
        <v>42187.993125000001</v>
      </c>
    </row>
    <row r="3723" spans="1:19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1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8273</v>
      </c>
      <c r="O3723" t="s">
        <v>8274</v>
      </c>
      <c r="P3723" s="12">
        <f>ROUND(Table1[[#This Row],[pledged]]/Table1[[#This Row],[goal]],2)</f>
        <v>1.01</v>
      </c>
      <c r="Q3723" s="14">
        <f>IFERROR(Table1[[#This Row],[pledged]]/Table1[[#This Row],[backers_count]],0)</f>
        <v>114.54545454545455</v>
      </c>
      <c r="R3723" s="19">
        <f>(((J3723/60)/60)/24)+DATE(1970,1,1)</f>
        <v>41927.936157407406</v>
      </c>
      <c r="S3723" s="19">
        <f>(((I3723/60)/60)/24)+DATE(1970,1,1)</f>
        <v>41948.977824074071</v>
      </c>
    </row>
    <row r="3724" spans="1:19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1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8273</v>
      </c>
      <c r="O3724" t="s">
        <v>8274</v>
      </c>
      <c r="P3724" s="12">
        <f>ROUND(Table1[[#This Row],[pledged]]/Table1[[#This Row],[goal]],2)</f>
        <v>1.1100000000000001</v>
      </c>
      <c r="Q3724" s="14">
        <f>IFERROR(Table1[[#This Row],[pledged]]/Table1[[#This Row],[backers_count]],0)</f>
        <v>47.657142857142858</v>
      </c>
      <c r="R3724" s="19">
        <f>(((J3724/60)/60)/24)+DATE(1970,1,1)</f>
        <v>42381.671840277777</v>
      </c>
      <c r="S3724" s="19">
        <f>(((I3724/60)/60)/24)+DATE(1970,1,1)</f>
        <v>42411.957638888889</v>
      </c>
    </row>
    <row r="3725" spans="1:19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1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8273</v>
      </c>
      <c r="O3725" t="s">
        <v>8274</v>
      </c>
      <c r="P3725" s="12">
        <f>ROUND(Table1[[#This Row],[pledged]]/Table1[[#This Row],[goal]],2)</f>
        <v>1.02</v>
      </c>
      <c r="Q3725" s="14">
        <f>IFERROR(Table1[[#This Row],[pledged]]/Table1[[#This Row],[backers_count]],0)</f>
        <v>72.888888888888886</v>
      </c>
      <c r="R3725" s="19">
        <f>(((J3725/60)/60)/24)+DATE(1970,1,1)</f>
        <v>41943.753032407411</v>
      </c>
      <c r="S3725" s="19">
        <f>(((I3725/60)/60)/24)+DATE(1970,1,1)</f>
        <v>41973.794699074075</v>
      </c>
    </row>
    <row r="3726" spans="1:19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1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8273</v>
      </c>
      <c r="O3726" t="s">
        <v>8274</v>
      </c>
      <c r="P3726" s="12">
        <f>ROUND(Table1[[#This Row],[pledged]]/Table1[[#This Row],[goal]],2)</f>
        <v>1.03</v>
      </c>
      <c r="Q3726" s="14">
        <f>IFERROR(Table1[[#This Row],[pledged]]/Table1[[#This Row],[backers_count]],0)</f>
        <v>49.545505617977533</v>
      </c>
      <c r="R3726" s="19">
        <f>(((J3726/60)/60)/24)+DATE(1970,1,1)</f>
        <v>42465.491435185191</v>
      </c>
      <c r="S3726" s="19">
        <f>(((I3726/60)/60)/24)+DATE(1970,1,1)</f>
        <v>42494.958333333328</v>
      </c>
    </row>
    <row r="3727" spans="1:19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1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8273</v>
      </c>
      <c r="O3727" t="s">
        <v>8274</v>
      </c>
      <c r="P3727" s="12">
        <f>ROUND(Table1[[#This Row],[pledged]]/Table1[[#This Row],[goal]],2)</f>
        <v>1.27</v>
      </c>
      <c r="Q3727" s="14">
        <f>IFERROR(Table1[[#This Row],[pledged]]/Table1[[#This Row],[backers_count]],0)</f>
        <v>25.4</v>
      </c>
      <c r="R3727" s="19">
        <f>(((J3727/60)/60)/24)+DATE(1970,1,1)</f>
        <v>42401.945219907408</v>
      </c>
      <c r="S3727" s="19">
        <f>(((I3727/60)/60)/24)+DATE(1970,1,1)</f>
        <v>42418.895833333328</v>
      </c>
    </row>
    <row r="3728" spans="1:19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1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8273</v>
      </c>
      <c r="O3728" t="s">
        <v>8274</v>
      </c>
      <c r="P3728" s="12">
        <f>ROUND(Table1[[#This Row],[pledged]]/Table1[[#This Row],[goal]],2)</f>
        <v>3.39</v>
      </c>
      <c r="Q3728" s="14">
        <f>IFERROR(Table1[[#This Row],[pledged]]/Table1[[#This Row],[backers_count]],0)</f>
        <v>62.586956521739133</v>
      </c>
      <c r="R3728" s="19">
        <f>(((J3728/60)/60)/24)+DATE(1970,1,1)</f>
        <v>42462.140868055561</v>
      </c>
      <c r="S3728" s="19">
        <f>(((I3728/60)/60)/24)+DATE(1970,1,1)</f>
        <v>42489.875</v>
      </c>
    </row>
    <row r="3729" spans="1:19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1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8273</v>
      </c>
      <c r="O3729" t="s">
        <v>8274</v>
      </c>
      <c r="P3729" s="12">
        <f>ROUND(Table1[[#This Row],[pledged]]/Table1[[#This Row],[goal]],2)</f>
        <v>1.01</v>
      </c>
      <c r="Q3729" s="14">
        <f>IFERROR(Table1[[#This Row],[pledged]]/Table1[[#This Row],[backers_count]],0)</f>
        <v>61.060606060606062</v>
      </c>
      <c r="R3729" s="19">
        <f>(((J3729/60)/60)/24)+DATE(1970,1,1)</f>
        <v>42632.348310185189</v>
      </c>
      <c r="S3729" s="19">
        <f>(((I3729/60)/60)/24)+DATE(1970,1,1)</f>
        <v>42663.204861111109</v>
      </c>
    </row>
    <row r="3730" spans="1:19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1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8273</v>
      </c>
      <c r="O3730" t="s">
        <v>8274</v>
      </c>
      <c r="P3730" s="12">
        <f>ROUND(Table1[[#This Row],[pledged]]/Table1[[#This Row],[goal]],2)</f>
        <v>0.09</v>
      </c>
      <c r="Q3730" s="14">
        <f>IFERROR(Table1[[#This Row],[pledged]]/Table1[[#This Row],[backers_count]],0)</f>
        <v>60.064516129032256</v>
      </c>
      <c r="R3730" s="19">
        <f>(((J3730/60)/60)/24)+DATE(1970,1,1)</f>
        <v>42205.171018518522</v>
      </c>
      <c r="S3730" s="19">
        <f>(((I3730/60)/60)/24)+DATE(1970,1,1)</f>
        <v>42235.171018518522</v>
      </c>
    </row>
    <row r="3731" spans="1:19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1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8273</v>
      </c>
      <c r="O3731" t="s">
        <v>8274</v>
      </c>
      <c r="P3731" s="12">
        <f>ROUND(Table1[[#This Row],[pledged]]/Table1[[#This Row],[goal]],2)</f>
        <v>7.0000000000000007E-2</v>
      </c>
      <c r="Q3731" s="14">
        <f>IFERROR(Table1[[#This Row],[pledged]]/Table1[[#This Row],[backers_count]],0)</f>
        <v>72.400000000000006</v>
      </c>
      <c r="R3731" s="19">
        <f>(((J3731/60)/60)/24)+DATE(1970,1,1)</f>
        <v>42041.205000000002</v>
      </c>
      <c r="S3731" s="19">
        <f>(((I3731/60)/60)/24)+DATE(1970,1,1)</f>
        <v>42086.16333333333</v>
      </c>
    </row>
    <row r="3732" spans="1:19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1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8273</v>
      </c>
      <c r="O3732" t="s">
        <v>8274</v>
      </c>
      <c r="P3732" s="12">
        <f>ROUND(Table1[[#This Row],[pledged]]/Table1[[#This Row],[goal]],2)</f>
        <v>0.1</v>
      </c>
      <c r="Q3732" s="14">
        <f>IFERROR(Table1[[#This Row],[pledged]]/Table1[[#This Row],[backers_count]],0)</f>
        <v>100</v>
      </c>
      <c r="R3732" s="19">
        <f>(((J3732/60)/60)/24)+DATE(1970,1,1)</f>
        <v>42203.677766203706</v>
      </c>
      <c r="S3732" s="19">
        <f>(((I3732/60)/60)/24)+DATE(1970,1,1)</f>
        <v>42233.677766203706</v>
      </c>
    </row>
    <row r="3733" spans="1:19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1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8273</v>
      </c>
      <c r="O3733" t="s">
        <v>8274</v>
      </c>
      <c r="P3733" s="12">
        <f>ROUND(Table1[[#This Row],[pledged]]/Table1[[#This Row],[goal]],2)</f>
        <v>0.11</v>
      </c>
      <c r="Q3733" s="14">
        <f>IFERROR(Table1[[#This Row],[pledged]]/Table1[[#This Row],[backers_count]],0)</f>
        <v>51.666666666666664</v>
      </c>
      <c r="R3733" s="19">
        <f>(((J3733/60)/60)/24)+DATE(1970,1,1)</f>
        <v>41983.752847222218</v>
      </c>
      <c r="S3733" s="19">
        <f>(((I3733/60)/60)/24)+DATE(1970,1,1)</f>
        <v>42014.140972222223</v>
      </c>
    </row>
    <row r="3734" spans="1:19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1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8273</v>
      </c>
      <c r="O3734" t="s">
        <v>8274</v>
      </c>
      <c r="P3734" s="12">
        <f>ROUND(Table1[[#This Row],[pledged]]/Table1[[#This Row],[goal]],2)</f>
        <v>0.15</v>
      </c>
      <c r="Q3734" s="14">
        <f>IFERROR(Table1[[#This Row],[pledged]]/Table1[[#This Row],[backers_count]],0)</f>
        <v>32.75</v>
      </c>
      <c r="R3734" s="19">
        <f>(((J3734/60)/60)/24)+DATE(1970,1,1)</f>
        <v>41968.677465277782</v>
      </c>
      <c r="S3734" s="19">
        <f>(((I3734/60)/60)/24)+DATE(1970,1,1)</f>
        <v>42028.5</v>
      </c>
    </row>
    <row r="3735" spans="1:19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1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8273</v>
      </c>
      <c r="O3735" t="s">
        <v>8274</v>
      </c>
      <c r="P3735" s="12">
        <f>ROUND(Table1[[#This Row],[pledged]]/Table1[[#This Row],[goal]],2)</f>
        <v>0</v>
      </c>
      <c r="Q3735" s="14">
        <f>IFERROR(Table1[[#This Row],[pledged]]/Table1[[#This Row],[backers_count]],0)</f>
        <v>0</v>
      </c>
      <c r="R3735" s="19">
        <f>(((J3735/60)/60)/24)+DATE(1970,1,1)</f>
        <v>42103.024398148147</v>
      </c>
      <c r="S3735" s="19">
        <f>(((I3735/60)/60)/24)+DATE(1970,1,1)</f>
        <v>42112.9375</v>
      </c>
    </row>
    <row r="3736" spans="1:19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1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8273</v>
      </c>
      <c r="O3736" t="s">
        <v>8274</v>
      </c>
      <c r="P3736" s="12">
        <f>ROUND(Table1[[#This Row],[pledged]]/Table1[[#This Row],[goal]],2)</f>
        <v>0.28000000000000003</v>
      </c>
      <c r="Q3736" s="14">
        <f>IFERROR(Table1[[#This Row],[pledged]]/Table1[[#This Row],[backers_count]],0)</f>
        <v>61</v>
      </c>
      <c r="R3736" s="19">
        <f>(((J3736/60)/60)/24)+DATE(1970,1,1)</f>
        <v>42089.901574074072</v>
      </c>
      <c r="S3736" s="19">
        <f>(((I3736/60)/60)/24)+DATE(1970,1,1)</f>
        <v>42149.901574074072</v>
      </c>
    </row>
    <row r="3737" spans="1:19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1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8273</v>
      </c>
      <c r="O3737" t="s">
        <v>8274</v>
      </c>
      <c r="P3737" s="12">
        <f>ROUND(Table1[[#This Row],[pledged]]/Table1[[#This Row],[goal]],2)</f>
        <v>0.13</v>
      </c>
      <c r="Q3737" s="14">
        <f>IFERROR(Table1[[#This Row],[pledged]]/Table1[[#This Row],[backers_count]],0)</f>
        <v>10</v>
      </c>
      <c r="R3737" s="19">
        <f>(((J3737/60)/60)/24)+DATE(1970,1,1)</f>
        <v>42122.693159722221</v>
      </c>
      <c r="S3737" s="19">
        <f>(((I3737/60)/60)/24)+DATE(1970,1,1)</f>
        <v>42152.693159722221</v>
      </c>
    </row>
    <row r="3738" spans="1:19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1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8273</v>
      </c>
      <c r="O3738" t="s">
        <v>8274</v>
      </c>
      <c r="P3738" s="12">
        <f>ROUND(Table1[[#This Row],[pledged]]/Table1[[#This Row],[goal]],2)</f>
        <v>0.01</v>
      </c>
      <c r="Q3738" s="14">
        <f>IFERROR(Table1[[#This Row],[pledged]]/Table1[[#This Row],[backers_count]],0)</f>
        <v>10</v>
      </c>
      <c r="R3738" s="19">
        <f>(((J3738/60)/60)/24)+DATE(1970,1,1)</f>
        <v>42048.711724537032</v>
      </c>
      <c r="S3738" s="19">
        <f>(((I3738/60)/60)/24)+DATE(1970,1,1)</f>
        <v>42086.75</v>
      </c>
    </row>
    <row r="3739" spans="1:19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1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8273</v>
      </c>
      <c r="O3739" t="s">
        <v>8274</v>
      </c>
      <c r="P3739" s="12">
        <f>ROUND(Table1[[#This Row],[pledged]]/Table1[[#This Row],[goal]],2)</f>
        <v>0.21</v>
      </c>
      <c r="Q3739" s="14">
        <f>IFERROR(Table1[[#This Row],[pledged]]/Table1[[#This Row],[backers_count]],0)</f>
        <v>37.5</v>
      </c>
      <c r="R3739" s="19">
        <f>(((J3739/60)/60)/24)+DATE(1970,1,1)</f>
        <v>42297.691006944442</v>
      </c>
      <c r="S3739" s="19">
        <f>(((I3739/60)/60)/24)+DATE(1970,1,1)</f>
        <v>42320.290972222225</v>
      </c>
    </row>
    <row r="3740" spans="1:19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1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8273</v>
      </c>
      <c r="O3740" t="s">
        <v>8274</v>
      </c>
      <c r="P3740" s="12">
        <f>ROUND(Table1[[#This Row],[pledged]]/Table1[[#This Row],[goal]],2)</f>
        <v>0.18</v>
      </c>
      <c r="Q3740" s="14">
        <f>IFERROR(Table1[[#This Row],[pledged]]/Table1[[#This Row],[backers_count]],0)</f>
        <v>45</v>
      </c>
      <c r="R3740" s="19">
        <f>(((J3740/60)/60)/24)+DATE(1970,1,1)</f>
        <v>41813.938715277778</v>
      </c>
      <c r="S3740" s="19">
        <f>(((I3740/60)/60)/24)+DATE(1970,1,1)</f>
        <v>41835.916666666664</v>
      </c>
    </row>
    <row r="3741" spans="1:19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1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8273</v>
      </c>
      <c r="O3741" t="s">
        <v>8274</v>
      </c>
      <c r="P3741" s="12">
        <f>ROUND(Table1[[#This Row],[pledged]]/Table1[[#This Row],[goal]],2)</f>
        <v>0.2</v>
      </c>
      <c r="Q3741" s="14">
        <f>IFERROR(Table1[[#This Row],[pledged]]/Table1[[#This Row],[backers_count]],0)</f>
        <v>100.625</v>
      </c>
      <c r="R3741" s="19">
        <f>(((J3741/60)/60)/24)+DATE(1970,1,1)</f>
        <v>42548.449861111112</v>
      </c>
      <c r="S3741" s="19">
        <f>(((I3741/60)/60)/24)+DATE(1970,1,1)</f>
        <v>42568.449861111112</v>
      </c>
    </row>
    <row r="3742" spans="1:19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1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8273</v>
      </c>
      <c r="O3742" t="s">
        <v>8274</v>
      </c>
      <c r="P3742" s="12">
        <f>ROUND(Table1[[#This Row],[pledged]]/Table1[[#This Row],[goal]],2)</f>
        <v>0.18</v>
      </c>
      <c r="Q3742" s="14">
        <f>IFERROR(Table1[[#This Row],[pledged]]/Table1[[#This Row],[backers_count]],0)</f>
        <v>25.571428571428573</v>
      </c>
      <c r="R3742" s="19">
        <f>(((J3742/60)/60)/24)+DATE(1970,1,1)</f>
        <v>41833.089756944442</v>
      </c>
      <c r="S3742" s="19">
        <f>(((I3742/60)/60)/24)+DATE(1970,1,1)</f>
        <v>41863.079143518517</v>
      </c>
    </row>
    <row r="3743" spans="1:19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1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8273</v>
      </c>
      <c r="O3743" t="s">
        <v>8274</v>
      </c>
      <c r="P3743" s="12">
        <f>ROUND(Table1[[#This Row],[pledged]]/Table1[[#This Row],[goal]],2)</f>
        <v>0</v>
      </c>
      <c r="Q3743" s="14">
        <f>IFERROR(Table1[[#This Row],[pledged]]/Table1[[#This Row],[backers_count]],0)</f>
        <v>0</v>
      </c>
      <c r="R3743" s="19">
        <f>(((J3743/60)/60)/24)+DATE(1970,1,1)</f>
        <v>42325.920717592591</v>
      </c>
      <c r="S3743" s="19">
        <f>(((I3743/60)/60)/24)+DATE(1970,1,1)</f>
        <v>42355.920717592591</v>
      </c>
    </row>
    <row r="3744" spans="1:19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1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8273</v>
      </c>
      <c r="O3744" t="s">
        <v>8274</v>
      </c>
      <c r="P3744" s="12">
        <f>ROUND(Table1[[#This Row],[pledged]]/Table1[[#This Row],[goal]],2)</f>
        <v>0.02</v>
      </c>
      <c r="Q3744" s="14">
        <f>IFERROR(Table1[[#This Row],[pledged]]/Table1[[#This Row],[backers_count]],0)</f>
        <v>25</v>
      </c>
      <c r="R3744" s="19">
        <f>(((J3744/60)/60)/24)+DATE(1970,1,1)</f>
        <v>41858.214629629627</v>
      </c>
      <c r="S3744" s="19">
        <f>(((I3744/60)/60)/24)+DATE(1970,1,1)</f>
        <v>41888.214629629627</v>
      </c>
    </row>
    <row r="3745" spans="1:19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1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8273</v>
      </c>
      <c r="O3745" t="s">
        <v>8274</v>
      </c>
      <c r="P3745" s="12">
        <f>ROUND(Table1[[#This Row],[pledged]]/Table1[[#This Row],[goal]],2)</f>
        <v>0</v>
      </c>
      <c r="Q3745" s="14">
        <f>IFERROR(Table1[[#This Row],[pledged]]/Table1[[#This Row],[backers_count]],0)</f>
        <v>0</v>
      </c>
      <c r="R3745" s="19">
        <f>(((J3745/60)/60)/24)+DATE(1970,1,1)</f>
        <v>41793.710231481484</v>
      </c>
      <c r="S3745" s="19">
        <f>(((I3745/60)/60)/24)+DATE(1970,1,1)</f>
        <v>41823.710231481484</v>
      </c>
    </row>
    <row r="3746" spans="1:19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1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8273</v>
      </c>
      <c r="O3746" t="s">
        <v>8274</v>
      </c>
      <c r="P3746" s="12">
        <f>ROUND(Table1[[#This Row],[pledged]]/Table1[[#This Row],[goal]],2)</f>
        <v>0</v>
      </c>
      <c r="Q3746" s="14">
        <f>IFERROR(Table1[[#This Row],[pledged]]/Table1[[#This Row],[backers_count]],0)</f>
        <v>0</v>
      </c>
      <c r="R3746" s="19">
        <f>(((J3746/60)/60)/24)+DATE(1970,1,1)</f>
        <v>41793.814259259263</v>
      </c>
      <c r="S3746" s="19">
        <f>(((I3746/60)/60)/24)+DATE(1970,1,1)</f>
        <v>41825.165972222225</v>
      </c>
    </row>
    <row r="3747" spans="1:19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1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8273</v>
      </c>
      <c r="O3747" t="s">
        <v>8274</v>
      </c>
      <c r="P3747" s="12">
        <f>ROUND(Table1[[#This Row],[pledged]]/Table1[[#This Row],[goal]],2)</f>
        <v>0.1</v>
      </c>
      <c r="Q3747" s="14">
        <f>IFERROR(Table1[[#This Row],[pledged]]/Table1[[#This Row],[backers_count]],0)</f>
        <v>10</v>
      </c>
      <c r="R3747" s="19">
        <f>(((J3747/60)/60)/24)+DATE(1970,1,1)</f>
        <v>41831.697939814818</v>
      </c>
      <c r="S3747" s="19">
        <f>(((I3747/60)/60)/24)+DATE(1970,1,1)</f>
        <v>41861.697939814818</v>
      </c>
    </row>
    <row r="3748" spans="1:19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1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8273</v>
      </c>
      <c r="O3748" t="s">
        <v>8274</v>
      </c>
      <c r="P3748" s="12">
        <f>ROUND(Table1[[#This Row],[pledged]]/Table1[[#This Row],[goal]],2)</f>
        <v>0.02</v>
      </c>
      <c r="Q3748" s="14">
        <f>IFERROR(Table1[[#This Row],[pledged]]/Table1[[#This Row],[backers_count]],0)</f>
        <v>202</v>
      </c>
      <c r="R3748" s="19">
        <f>(((J3748/60)/60)/24)+DATE(1970,1,1)</f>
        <v>42621.389340277776</v>
      </c>
      <c r="S3748" s="19">
        <f>(((I3748/60)/60)/24)+DATE(1970,1,1)</f>
        <v>42651.389340277776</v>
      </c>
    </row>
    <row r="3749" spans="1:19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1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8273</v>
      </c>
      <c r="O3749" t="s">
        <v>8274</v>
      </c>
      <c r="P3749" s="12">
        <f>ROUND(Table1[[#This Row],[pledged]]/Table1[[#This Row],[goal]],2)</f>
        <v>0.01</v>
      </c>
      <c r="Q3749" s="14">
        <f>IFERROR(Table1[[#This Row],[pledged]]/Table1[[#This Row],[backers_count]],0)</f>
        <v>25</v>
      </c>
      <c r="R3749" s="19">
        <f>(((J3749/60)/60)/24)+DATE(1970,1,1)</f>
        <v>42164.299722222218</v>
      </c>
      <c r="S3749" s="19">
        <f>(((I3749/60)/60)/24)+DATE(1970,1,1)</f>
        <v>42190.957638888889</v>
      </c>
    </row>
    <row r="3750" spans="1:19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1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8273</v>
      </c>
      <c r="O3750" t="s">
        <v>8315</v>
      </c>
      <c r="P3750" s="12">
        <f>ROUND(Table1[[#This Row],[pledged]]/Table1[[#This Row],[goal]],2)</f>
        <v>1.04</v>
      </c>
      <c r="Q3750" s="14">
        <f>IFERROR(Table1[[#This Row],[pledged]]/Table1[[#This Row],[backers_count]],0)</f>
        <v>99.538461538461533</v>
      </c>
      <c r="R3750" s="19">
        <f>(((J3750/60)/60)/24)+DATE(1970,1,1)</f>
        <v>42395.706435185188</v>
      </c>
      <c r="S3750" s="19">
        <f>(((I3750/60)/60)/24)+DATE(1970,1,1)</f>
        <v>42416.249305555553</v>
      </c>
    </row>
    <row r="3751" spans="1:19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1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8273</v>
      </c>
      <c r="O3751" t="s">
        <v>8315</v>
      </c>
      <c r="P3751" s="12">
        <f>ROUND(Table1[[#This Row],[pledged]]/Table1[[#This Row],[goal]],2)</f>
        <v>1.05</v>
      </c>
      <c r="Q3751" s="14">
        <f>IFERROR(Table1[[#This Row],[pledged]]/Table1[[#This Row],[backers_count]],0)</f>
        <v>75</v>
      </c>
      <c r="R3751" s="19">
        <f>(((J3751/60)/60)/24)+DATE(1970,1,1)</f>
        <v>42458.127175925925</v>
      </c>
      <c r="S3751" s="19">
        <f>(((I3751/60)/60)/24)+DATE(1970,1,1)</f>
        <v>42489.165972222225</v>
      </c>
    </row>
    <row r="3752" spans="1:19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1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8273</v>
      </c>
      <c r="O3752" t="s">
        <v>8315</v>
      </c>
      <c r="P3752" s="12">
        <f>ROUND(Table1[[#This Row],[pledged]]/Table1[[#This Row],[goal]],2)</f>
        <v>1</v>
      </c>
      <c r="Q3752" s="14">
        <f>IFERROR(Table1[[#This Row],[pledged]]/Table1[[#This Row],[backers_count]],0)</f>
        <v>215.25</v>
      </c>
      <c r="R3752" s="19">
        <f>(((J3752/60)/60)/24)+DATE(1970,1,1)</f>
        <v>42016.981574074074</v>
      </c>
      <c r="S3752" s="19">
        <f>(((I3752/60)/60)/24)+DATE(1970,1,1)</f>
        <v>42045.332638888889</v>
      </c>
    </row>
    <row r="3753" spans="1:19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1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8273</v>
      </c>
      <c r="O3753" t="s">
        <v>8315</v>
      </c>
      <c r="P3753" s="12">
        <f>ROUND(Table1[[#This Row],[pledged]]/Table1[[#This Row],[goal]],2)</f>
        <v>1.33</v>
      </c>
      <c r="Q3753" s="14">
        <f>IFERROR(Table1[[#This Row],[pledged]]/Table1[[#This Row],[backers_count]],0)</f>
        <v>120.54545454545455</v>
      </c>
      <c r="R3753" s="19">
        <f>(((J3753/60)/60)/24)+DATE(1970,1,1)</f>
        <v>42403.035567129627</v>
      </c>
      <c r="S3753" s="19">
        <f>(((I3753/60)/60)/24)+DATE(1970,1,1)</f>
        <v>42462.993900462956</v>
      </c>
    </row>
    <row r="3754" spans="1:19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1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8273</v>
      </c>
      <c r="O3754" t="s">
        <v>8315</v>
      </c>
      <c r="P3754" s="12">
        <f>ROUND(Table1[[#This Row],[pledged]]/Table1[[#This Row],[goal]],2)</f>
        <v>1.1299999999999999</v>
      </c>
      <c r="Q3754" s="14">
        <f>IFERROR(Table1[[#This Row],[pledged]]/Table1[[#This Row],[backers_count]],0)</f>
        <v>37.666666666666664</v>
      </c>
      <c r="R3754" s="19">
        <f>(((J3754/60)/60)/24)+DATE(1970,1,1)</f>
        <v>42619.802488425921</v>
      </c>
      <c r="S3754" s="19">
        <f>(((I3754/60)/60)/24)+DATE(1970,1,1)</f>
        <v>42659.875</v>
      </c>
    </row>
    <row r="3755" spans="1:19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1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8273</v>
      </c>
      <c r="O3755" t="s">
        <v>8315</v>
      </c>
      <c r="P3755" s="12">
        <f>ROUND(Table1[[#This Row],[pledged]]/Table1[[#This Row],[goal]],2)</f>
        <v>1.03</v>
      </c>
      <c r="Q3755" s="14">
        <f>IFERROR(Table1[[#This Row],[pledged]]/Table1[[#This Row],[backers_count]],0)</f>
        <v>172.23333333333332</v>
      </c>
      <c r="R3755" s="19">
        <f>(((J3755/60)/60)/24)+DATE(1970,1,1)</f>
        <v>42128.824074074073</v>
      </c>
      <c r="S3755" s="19">
        <f>(((I3755/60)/60)/24)+DATE(1970,1,1)</f>
        <v>42158</v>
      </c>
    </row>
    <row r="3756" spans="1:19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1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8273</v>
      </c>
      <c r="O3756" t="s">
        <v>8315</v>
      </c>
      <c r="P3756" s="12">
        <f>ROUND(Table1[[#This Row],[pledged]]/Table1[[#This Row],[goal]],2)</f>
        <v>1.2</v>
      </c>
      <c r="Q3756" s="14">
        <f>IFERROR(Table1[[#This Row],[pledged]]/Table1[[#This Row],[backers_count]],0)</f>
        <v>111.11111111111111</v>
      </c>
      <c r="R3756" s="19">
        <f>(((J3756/60)/60)/24)+DATE(1970,1,1)</f>
        <v>41808.881215277775</v>
      </c>
      <c r="S3756" s="19">
        <f>(((I3756/60)/60)/24)+DATE(1970,1,1)</f>
        <v>41846.207638888889</v>
      </c>
    </row>
    <row r="3757" spans="1:19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1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8273</v>
      </c>
      <c r="O3757" t="s">
        <v>8315</v>
      </c>
      <c r="P3757" s="12">
        <f>ROUND(Table1[[#This Row],[pledged]]/Table1[[#This Row],[goal]],2)</f>
        <v>1.3</v>
      </c>
      <c r="Q3757" s="14">
        <f>IFERROR(Table1[[#This Row],[pledged]]/Table1[[#This Row],[backers_count]],0)</f>
        <v>25.464285714285715</v>
      </c>
      <c r="R3757" s="19">
        <f>(((J3757/60)/60)/24)+DATE(1970,1,1)</f>
        <v>42445.866979166662</v>
      </c>
      <c r="S3757" s="19">
        <f>(((I3757/60)/60)/24)+DATE(1970,1,1)</f>
        <v>42475.866979166662</v>
      </c>
    </row>
    <row r="3758" spans="1:19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1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8273</v>
      </c>
      <c r="O3758" t="s">
        <v>8315</v>
      </c>
      <c r="P3758" s="12">
        <f>ROUND(Table1[[#This Row],[pledged]]/Table1[[#This Row],[goal]],2)</f>
        <v>1.01</v>
      </c>
      <c r="Q3758" s="14">
        <f>IFERROR(Table1[[#This Row],[pledged]]/Table1[[#This Row],[backers_count]],0)</f>
        <v>267.64705882352939</v>
      </c>
      <c r="R3758" s="19">
        <f>(((J3758/60)/60)/24)+DATE(1970,1,1)</f>
        <v>41771.814791666664</v>
      </c>
      <c r="S3758" s="19">
        <f>(((I3758/60)/60)/24)+DATE(1970,1,1)</f>
        <v>41801.814791666664</v>
      </c>
    </row>
    <row r="3759" spans="1:19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1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8273</v>
      </c>
      <c r="O3759" t="s">
        <v>8315</v>
      </c>
      <c r="P3759" s="12">
        <f>ROUND(Table1[[#This Row],[pledged]]/Table1[[#This Row],[goal]],2)</f>
        <v>1.0900000000000001</v>
      </c>
      <c r="Q3759" s="14">
        <f>IFERROR(Table1[[#This Row],[pledged]]/Table1[[#This Row],[backers_count]],0)</f>
        <v>75.959999999999994</v>
      </c>
      <c r="R3759" s="19">
        <f>(((J3759/60)/60)/24)+DATE(1970,1,1)</f>
        <v>41954.850868055553</v>
      </c>
      <c r="S3759" s="19">
        <f>(((I3759/60)/60)/24)+DATE(1970,1,1)</f>
        <v>41974.850868055553</v>
      </c>
    </row>
    <row r="3760" spans="1:19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1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8273</v>
      </c>
      <c r="O3760" t="s">
        <v>8315</v>
      </c>
      <c r="P3760" s="12">
        <f>ROUND(Table1[[#This Row],[pledged]]/Table1[[#This Row],[goal]],2)</f>
        <v>1.02</v>
      </c>
      <c r="Q3760" s="14">
        <f>IFERROR(Table1[[#This Row],[pledged]]/Table1[[#This Row],[backers_count]],0)</f>
        <v>59.03846153846154</v>
      </c>
      <c r="R3760" s="19">
        <f>(((J3760/60)/60)/24)+DATE(1970,1,1)</f>
        <v>41747.471504629626</v>
      </c>
      <c r="S3760" s="19">
        <f>(((I3760/60)/60)/24)+DATE(1970,1,1)</f>
        <v>41778.208333333336</v>
      </c>
    </row>
    <row r="3761" spans="1:19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1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8273</v>
      </c>
      <c r="O3761" t="s">
        <v>8315</v>
      </c>
      <c r="P3761" s="12">
        <f>ROUND(Table1[[#This Row],[pledged]]/Table1[[#This Row],[goal]],2)</f>
        <v>1.1000000000000001</v>
      </c>
      <c r="Q3761" s="14">
        <f>IFERROR(Table1[[#This Row],[pledged]]/Table1[[#This Row],[backers_count]],0)</f>
        <v>50.111022727272733</v>
      </c>
      <c r="R3761" s="19">
        <f>(((J3761/60)/60)/24)+DATE(1970,1,1)</f>
        <v>42182.108252314814</v>
      </c>
      <c r="S3761" s="19">
        <f>(((I3761/60)/60)/24)+DATE(1970,1,1)</f>
        <v>42242.108252314814</v>
      </c>
    </row>
    <row r="3762" spans="1:19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1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8273</v>
      </c>
      <c r="O3762" t="s">
        <v>8315</v>
      </c>
      <c r="P3762" s="12">
        <f>ROUND(Table1[[#This Row],[pledged]]/Table1[[#This Row],[goal]],2)</f>
        <v>1.01</v>
      </c>
      <c r="Q3762" s="14">
        <f>IFERROR(Table1[[#This Row],[pledged]]/Table1[[#This Row],[backers_count]],0)</f>
        <v>55.502967032967035</v>
      </c>
      <c r="R3762" s="19">
        <f>(((J3762/60)/60)/24)+DATE(1970,1,1)</f>
        <v>41739.525300925925</v>
      </c>
      <c r="S3762" s="19">
        <f>(((I3762/60)/60)/24)+DATE(1970,1,1)</f>
        <v>41764.525300925925</v>
      </c>
    </row>
    <row r="3763" spans="1:19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1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8273</v>
      </c>
      <c r="O3763" t="s">
        <v>8315</v>
      </c>
      <c r="P3763" s="12">
        <f>ROUND(Table1[[#This Row],[pledged]]/Table1[[#This Row],[goal]],2)</f>
        <v>1</v>
      </c>
      <c r="Q3763" s="14">
        <f>IFERROR(Table1[[#This Row],[pledged]]/Table1[[#This Row],[backers_count]],0)</f>
        <v>166.66666666666666</v>
      </c>
      <c r="R3763" s="19">
        <f>(((J3763/60)/60)/24)+DATE(1970,1,1)</f>
        <v>42173.466863425929</v>
      </c>
      <c r="S3763" s="19">
        <f>(((I3763/60)/60)/24)+DATE(1970,1,1)</f>
        <v>42226.958333333328</v>
      </c>
    </row>
    <row r="3764" spans="1:19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1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8273</v>
      </c>
      <c r="O3764" t="s">
        <v>8315</v>
      </c>
      <c r="P3764" s="12">
        <f>ROUND(Table1[[#This Row],[pledged]]/Table1[[#This Row],[goal]],2)</f>
        <v>1.06</v>
      </c>
      <c r="Q3764" s="14">
        <f>IFERROR(Table1[[#This Row],[pledged]]/Table1[[#This Row],[backers_count]],0)</f>
        <v>47.428571428571431</v>
      </c>
      <c r="R3764" s="19">
        <f>(((J3764/60)/60)/24)+DATE(1970,1,1)</f>
        <v>42193.813530092593</v>
      </c>
      <c r="S3764" s="19">
        <f>(((I3764/60)/60)/24)+DATE(1970,1,1)</f>
        <v>42218.813530092593</v>
      </c>
    </row>
    <row r="3765" spans="1:19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1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8273</v>
      </c>
      <c r="O3765" t="s">
        <v>8315</v>
      </c>
      <c r="P3765" s="12">
        <f>ROUND(Table1[[#This Row],[pledged]]/Table1[[#This Row],[goal]],2)</f>
        <v>1</v>
      </c>
      <c r="Q3765" s="14">
        <f>IFERROR(Table1[[#This Row],[pledged]]/Table1[[#This Row],[backers_count]],0)</f>
        <v>64.935064935064929</v>
      </c>
      <c r="R3765" s="19">
        <f>(((J3765/60)/60)/24)+DATE(1970,1,1)</f>
        <v>42065.750300925924</v>
      </c>
      <c r="S3765" s="19">
        <f>(((I3765/60)/60)/24)+DATE(1970,1,1)</f>
        <v>42095.708634259259</v>
      </c>
    </row>
    <row r="3766" spans="1:19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1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8273</v>
      </c>
      <c r="O3766" t="s">
        <v>8315</v>
      </c>
      <c r="P3766" s="12">
        <f>ROUND(Table1[[#This Row],[pledged]]/Table1[[#This Row],[goal]],2)</f>
        <v>1</v>
      </c>
      <c r="Q3766" s="14">
        <f>IFERROR(Table1[[#This Row],[pledged]]/Table1[[#This Row],[backers_count]],0)</f>
        <v>55.555555555555557</v>
      </c>
      <c r="R3766" s="19">
        <f>(((J3766/60)/60)/24)+DATE(1970,1,1)</f>
        <v>42499.842962962968</v>
      </c>
      <c r="S3766" s="19">
        <f>(((I3766/60)/60)/24)+DATE(1970,1,1)</f>
        <v>42519.024999999994</v>
      </c>
    </row>
    <row r="3767" spans="1:19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1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8273</v>
      </c>
      <c r="O3767" t="s">
        <v>8315</v>
      </c>
      <c r="P3767" s="12">
        <f>ROUND(Table1[[#This Row],[pledged]]/Table1[[#This Row],[goal]],2)</f>
        <v>1.1299999999999999</v>
      </c>
      <c r="Q3767" s="14">
        <f>IFERROR(Table1[[#This Row],[pledged]]/Table1[[#This Row],[backers_count]],0)</f>
        <v>74.224299065420567</v>
      </c>
      <c r="R3767" s="19">
        <f>(((J3767/60)/60)/24)+DATE(1970,1,1)</f>
        <v>41820.776412037041</v>
      </c>
      <c r="S3767" s="19">
        <f>(((I3767/60)/60)/24)+DATE(1970,1,1)</f>
        <v>41850.776412037041</v>
      </c>
    </row>
    <row r="3768" spans="1:19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1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8273</v>
      </c>
      <c r="O3768" t="s">
        <v>8315</v>
      </c>
      <c r="P3768" s="12">
        <f>ROUND(Table1[[#This Row],[pledged]]/Table1[[#This Row],[goal]],2)</f>
        <v>1.03</v>
      </c>
      <c r="Q3768" s="14">
        <f>IFERROR(Table1[[#This Row],[pledged]]/Table1[[#This Row],[backers_count]],0)</f>
        <v>106.9271875</v>
      </c>
      <c r="R3768" s="19">
        <f>(((J3768/60)/60)/24)+DATE(1970,1,1)</f>
        <v>41788.167187500003</v>
      </c>
      <c r="S3768" s="19">
        <f>(((I3768/60)/60)/24)+DATE(1970,1,1)</f>
        <v>41823.167187500003</v>
      </c>
    </row>
    <row r="3769" spans="1:19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1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8273</v>
      </c>
      <c r="O3769" t="s">
        <v>8315</v>
      </c>
      <c r="P3769" s="12">
        <f>ROUND(Table1[[#This Row],[pledged]]/Table1[[#This Row],[goal]],2)</f>
        <v>1.17</v>
      </c>
      <c r="Q3769" s="14">
        <f>IFERROR(Table1[[#This Row],[pledged]]/Table1[[#This Row],[backers_count]],0)</f>
        <v>41.696428571428569</v>
      </c>
      <c r="R3769" s="19">
        <f>(((J3769/60)/60)/24)+DATE(1970,1,1)</f>
        <v>42050.019641203704</v>
      </c>
      <c r="S3769" s="19">
        <f>(((I3769/60)/60)/24)+DATE(1970,1,1)</f>
        <v>42064.207638888889</v>
      </c>
    </row>
    <row r="3770" spans="1:19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1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8273</v>
      </c>
      <c r="O3770" t="s">
        <v>8315</v>
      </c>
      <c r="P3770" s="12">
        <f>ROUND(Table1[[#This Row],[pledged]]/Table1[[#This Row],[goal]],2)</f>
        <v>1.08</v>
      </c>
      <c r="Q3770" s="14">
        <f>IFERROR(Table1[[#This Row],[pledged]]/Table1[[#This Row],[backers_count]],0)</f>
        <v>74.243275862068955</v>
      </c>
      <c r="R3770" s="19">
        <f>(((J3770/60)/60)/24)+DATE(1970,1,1)</f>
        <v>41772.727893518517</v>
      </c>
      <c r="S3770" s="19">
        <f>(((I3770/60)/60)/24)+DATE(1970,1,1)</f>
        <v>41802.727893518517</v>
      </c>
    </row>
    <row r="3771" spans="1:19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1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8273</v>
      </c>
      <c r="O3771" t="s">
        <v>8315</v>
      </c>
      <c r="P3771" s="12">
        <f>ROUND(Table1[[#This Row],[pledged]]/Table1[[#This Row],[goal]],2)</f>
        <v>1</v>
      </c>
      <c r="Q3771" s="14">
        <f>IFERROR(Table1[[#This Row],[pledged]]/Table1[[#This Row],[backers_count]],0)</f>
        <v>73.333333333333329</v>
      </c>
      <c r="R3771" s="19">
        <f>(((J3771/60)/60)/24)+DATE(1970,1,1)</f>
        <v>42445.598136574074</v>
      </c>
      <c r="S3771" s="19">
        <f>(((I3771/60)/60)/24)+DATE(1970,1,1)</f>
        <v>42475.598136574074</v>
      </c>
    </row>
    <row r="3772" spans="1:19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1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8273</v>
      </c>
      <c r="O3772" t="s">
        <v>8315</v>
      </c>
      <c r="P3772" s="12">
        <f>ROUND(Table1[[#This Row],[pledged]]/Table1[[#This Row],[goal]],2)</f>
        <v>1</v>
      </c>
      <c r="Q3772" s="14">
        <f>IFERROR(Table1[[#This Row],[pledged]]/Table1[[#This Row],[backers_count]],0)</f>
        <v>100</v>
      </c>
      <c r="R3772" s="19">
        <f>(((J3772/60)/60)/24)+DATE(1970,1,1)</f>
        <v>42138.930671296301</v>
      </c>
      <c r="S3772" s="19">
        <f>(((I3772/60)/60)/24)+DATE(1970,1,1)</f>
        <v>42168.930671296301</v>
      </c>
    </row>
    <row r="3773" spans="1:19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1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8273</v>
      </c>
      <c r="O3773" t="s">
        <v>8315</v>
      </c>
      <c r="P3773" s="12">
        <f>ROUND(Table1[[#This Row],[pledged]]/Table1[[#This Row],[goal]],2)</f>
        <v>1.46</v>
      </c>
      <c r="Q3773" s="14">
        <f>IFERROR(Table1[[#This Row],[pledged]]/Table1[[#This Row],[backers_count]],0)</f>
        <v>38.421052631578945</v>
      </c>
      <c r="R3773" s="19">
        <f>(((J3773/60)/60)/24)+DATE(1970,1,1)</f>
        <v>42493.857083333336</v>
      </c>
      <c r="S3773" s="19">
        <f>(((I3773/60)/60)/24)+DATE(1970,1,1)</f>
        <v>42508</v>
      </c>
    </row>
    <row r="3774" spans="1:19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1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8273</v>
      </c>
      <c r="O3774" t="s">
        <v>8315</v>
      </c>
      <c r="P3774" s="12">
        <f>ROUND(Table1[[#This Row],[pledged]]/Table1[[#This Row],[goal]],2)</f>
        <v>1.1000000000000001</v>
      </c>
      <c r="Q3774" s="14">
        <f>IFERROR(Table1[[#This Row],[pledged]]/Table1[[#This Row],[backers_count]],0)</f>
        <v>166.96969696969697</v>
      </c>
      <c r="R3774" s="19">
        <f>(((J3774/60)/60)/24)+DATE(1970,1,1)</f>
        <v>42682.616967592592</v>
      </c>
      <c r="S3774" s="19">
        <f>(((I3774/60)/60)/24)+DATE(1970,1,1)</f>
        <v>42703.25</v>
      </c>
    </row>
    <row r="3775" spans="1:19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1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8273</v>
      </c>
      <c r="O3775" t="s">
        <v>8315</v>
      </c>
      <c r="P3775" s="12">
        <f>ROUND(Table1[[#This Row],[pledged]]/Table1[[#This Row],[goal]],2)</f>
        <v>1.08</v>
      </c>
      <c r="Q3775" s="14">
        <f>IFERROR(Table1[[#This Row],[pledged]]/Table1[[#This Row],[backers_count]],0)</f>
        <v>94.912280701754383</v>
      </c>
      <c r="R3775" s="19">
        <f>(((J3775/60)/60)/24)+DATE(1970,1,1)</f>
        <v>42656.005173611105</v>
      </c>
      <c r="S3775" s="19">
        <f>(((I3775/60)/60)/24)+DATE(1970,1,1)</f>
        <v>42689.088888888888</v>
      </c>
    </row>
    <row r="3776" spans="1:19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1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8273</v>
      </c>
      <c r="O3776" t="s">
        <v>8315</v>
      </c>
      <c r="P3776" s="12">
        <f>ROUND(Table1[[#This Row],[pledged]]/Table1[[#This Row],[goal]],2)</f>
        <v>1</v>
      </c>
      <c r="Q3776" s="14">
        <f>IFERROR(Table1[[#This Row],[pledged]]/Table1[[#This Row],[backers_count]],0)</f>
        <v>100</v>
      </c>
      <c r="R3776" s="19">
        <f>(((J3776/60)/60)/24)+DATE(1970,1,1)</f>
        <v>42087.792303240742</v>
      </c>
      <c r="S3776" s="19">
        <f>(((I3776/60)/60)/24)+DATE(1970,1,1)</f>
        <v>42103.792303240742</v>
      </c>
    </row>
    <row r="3777" spans="1:19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1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8273</v>
      </c>
      <c r="O3777" t="s">
        <v>8315</v>
      </c>
      <c r="P3777" s="12">
        <f>ROUND(Table1[[#This Row],[pledged]]/Table1[[#This Row],[goal]],2)</f>
        <v>1</v>
      </c>
      <c r="Q3777" s="14">
        <f>IFERROR(Table1[[#This Row],[pledged]]/Table1[[#This Row],[backers_count]],0)</f>
        <v>143.21428571428572</v>
      </c>
      <c r="R3777" s="19">
        <f>(((J3777/60)/60)/24)+DATE(1970,1,1)</f>
        <v>42075.942627314813</v>
      </c>
      <c r="S3777" s="19">
        <f>(((I3777/60)/60)/24)+DATE(1970,1,1)</f>
        <v>42103.166666666672</v>
      </c>
    </row>
    <row r="3778" spans="1:19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1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8273</v>
      </c>
      <c r="O3778" t="s">
        <v>8315</v>
      </c>
      <c r="P3778" s="12">
        <f>ROUND(Table1[[#This Row],[pledged]]/Table1[[#This Row],[goal]],2)</f>
        <v>1.07</v>
      </c>
      <c r="Q3778" s="14">
        <f>IFERROR(Table1[[#This Row],[pledged]]/Table1[[#This Row],[backers_count]],0)</f>
        <v>90.819148936170208</v>
      </c>
      <c r="R3778" s="19">
        <f>(((J3778/60)/60)/24)+DATE(1970,1,1)</f>
        <v>41814.367800925924</v>
      </c>
      <c r="S3778" s="19">
        <f>(((I3778/60)/60)/24)+DATE(1970,1,1)</f>
        <v>41852.041666666664</v>
      </c>
    </row>
    <row r="3779" spans="1:19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1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8273</v>
      </c>
      <c r="O3779" t="s">
        <v>8315</v>
      </c>
      <c r="P3779" s="12">
        <f>ROUND(Table1[[#This Row],[pledged]]/Table1[[#This Row],[goal]],2)</f>
        <v>1.43</v>
      </c>
      <c r="Q3779" s="14">
        <f>IFERROR(Table1[[#This Row],[pledged]]/Table1[[#This Row],[backers_count]],0)</f>
        <v>48.542372881355931</v>
      </c>
      <c r="R3779" s="19">
        <f>(((J3779/60)/60)/24)+DATE(1970,1,1)</f>
        <v>41887.111354166671</v>
      </c>
      <c r="S3779" s="19">
        <f>(((I3779/60)/60)/24)+DATE(1970,1,1)</f>
        <v>41909.166666666664</v>
      </c>
    </row>
    <row r="3780" spans="1:19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1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8273</v>
      </c>
      <c r="O3780" t="s">
        <v>8315</v>
      </c>
      <c r="P3780" s="12">
        <f>ROUND(Table1[[#This Row],[pledged]]/Table1[[#This Row],[goal]],2)</f>
        <v>1.05</v>
      </c>
      <c r="Q3780" s="14">
        <f>IFERROR(Table1[[#This Row],[pledged]]/Table1[[#This Row],[backers_count]],0)</f>
        <v>70.027777777777771</v>
      </c>
      <c r="R3780" s="19">
        <f>(((J3780/60)/60)/24)+DATE(1970,1,1)</f>
        <v>41989.819212962961</v>
      </c>
      <c r="S3780" s="19">
        <f>(((I3780/60)/60)/24)+DATE(1970,1,1)</f>
        <v>42049.819212962961</v>
      </c>
    </row>
    <row r="3781" spans="1:19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1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8273</v>
      </c>
      <c r="O3781" t="s">
        <v>8315</v>
      </c>
      <c r="P3781" s="12">
        <f>ROUND(Table1[[#This Row],[pledged]]/Table1[[#This Row],[goal]],2)</f>
        <v>1.04</v>
      </c>
      <c r="Q3781" s="14">
        <f>IFERROR(Table1[[#This Row],[pledged]]/Table1[[#This Row],[backers_count]],0)</f>
        <v>135.62608695652173</v>
      </c>
      <c r="R3781" s="19">
        <f>(((J3781/60)/60)/24)+DATE(1970,1,1)</f>
        <v>42425.735416666663</v>
      </c>
      <c r="S3781" s="19">
        <f>(((I3781/60)/60)/24)+DATE(1970,1,1)</f>
        <v>42455.693750000006</v>
      </c>
    </row>
    <row r="3782" spans="1:19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1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8273</v>
      </c>
      <c r="O3782" t="s">
        <v>8315</v>
      </c>
      <c r="P3782" s="12">
        <f>ROUND(Table1[[#This Row],[pledged]]/Table1[[#This Row],[goal]],2)</f>
        <v>1.2</v>
      </c>
      <c r="Q3782" s="14">
        <f>IFERROR(Table1[[#This Row],[pledged]]/Table1[[#This Row],[backers_count]],0)</f>
        <v>100</v>
      </c>
      <c r="R3782" s="19">
        <f>(((J3782/60)/60)/24)+DATE(1970,1,1)</f>
        <v>42166.219733796301</v>
      </c>
      <c r="S3782" s="19">
        <f>(((I3782/60)/60)/24)+DATE(1970,1,1)</f>
        <v>42198.837499999994</v>
      </c>
    </row>
    <row r="3783" spans="1:19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1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8273</v>
      </c>
      <c r="O3783" t="s">
        <v>8315</v>
      </c>
      <c r="P3783" s="12">
        <f>ROUND(Table1[[#This Row],[pledged]]/Table1[[#This Row],[goal]],2)</f>
        <v>1.1000000000000001</v>
      </c>
      <c r="Q3783" s="14">
        <f>IFERROR(Table1[[#This Row],[pledged]]/Table1[[#This Row],[backers_count]],0)</f>
        <v>94.90384615384616</v>
      </c>
      <c r="R3783" s="19">
        <f>(((J3783/60)/60)/24)+DATE(1970,1,1)</f>
        <v>41865.882928240739</v>
      </c>
      <c r="S3783" s="19">
        <f>(((I3783/60)/60)/24)+DATE(1970,1,1)</f>
        <v>41890.882928240739</v>
      </c>
    </row>
    <row r="3784" spans="1:19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1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8273</v>
      </c>
      <c r="O3784" t="s">
        <v>8315</v>
      </c>
      <c r="P3784" s="12">
        <f>ROUND(Table1[[#This Row],[pledged]]/Table1[[#This Row],[goal]],2)</f>
        <v>1.02</v>
      </c>
      <c r="Q3784" s="14">
        <f>IFERROR(Table1[[#This Row],[pledged]]/Table1[[#This Row],[backers_count]],0)</f>
        <v>75.370370370370367</v>
      </c>
      <c r="R3784" s="19">
        <f>(((J3784/60)/60)/24)+DATE(1970,1,1)</f>
        <v>42546.862233796302</v>
      </c>
      <c r="S3784" s="19">
        <f>(((I3784/60)/60)/24)+DATE(1970,1,1)</f>
        <v>42575.958333333328</v>
      </c>
    </row>
    <row r="3785" spans="1:19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1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8273</v>
      </c>
      <c r="O3785" t="s">
        <v>8315</v>
      </c>
      <c r="P3785" s="12">
        <f>ROUND(Table1[[#This Row],[pledged]]/Table1[[#This Row],[goal]],2)</f>
        <v>1.29</v>
      </c>
      <c r="Q3785" s="14">
        <f>IFERROR(Table1[[#This Row],[pledged]]/Table1[[#This Row],[backers_count]],0)</f>
        <v>64.458333333333329</v>
      </c>
      <c r="R3785" s="19">
        <f>(((J3785/60)/60)/24)+DATE(1970,1,1)</f>
        <v>42420.140277777777</v>
      </c>
      <c r="S3785" s="19">
        <f>(((I3785/60)/60)/24)+DATE(1970,1,1)</f>
        <v>42444.666666666672</v>
      </c>
    </row>
    <row r="3786" spans="1:19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1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8273</v>
      </c>
      <c r="O3786" t="s">
        <v>8315</v>
      </c>
      <c r="P3786" s="12">
        <f>ROUND(Table1[[#This Row],[pledged]]/Table1[[#This Row],[goal]],2)</f>
        <v>1.1499999999999999</v>
      </c>
      <c r="Q3786" s="14">
        <f>IFERROR(Table1[[#This Row],[pledged]]/Table1[[#This Row],[backers_count]],0)</f>
        <v>115</v>
      </c>
      <c r="R3786" s="19">
        <f>(((J3786/60)/60)/24)+DATE(1970,1,1)</f>
        <v>42531.980694444443</v>
      </c>
      <c r="S3786" s="19">
        <f>(((I3786/60)/60)/24)+DATE(1970,1,1)</f>
        <v>42561.980694444443</v>
      </c>
    </row>
    <row r="3787" spans="1:19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1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8273</v>
      </c>
      <c r="O3787" t="s">
        <v>8315</v>
      </c>
      <c r="P3787" s="12">
        <f>ROUND(Table1[[#This Row],[pledged]]/Table1[[#This Row],[goal]],2)</f>
        <v>1.51</v>
      </c>
      <c r="Q3787" s="14">
        <f>IFERROR(Table1[[#This Row],[pledged]]/Table1[[#This Row],[backers_count]],0)</f>
        <v>100.5</v>
      </c>
      <c r="R3787" s="19">
        <f>(((J3787/60)/60)/24)+DATE(1970,1,1)</f>
        <v>42548.63853009259</v>
      </c>
      <c r="S3787" s="19">
        <f>(((I3787/60)/60)/24)+DATE(1970,1,1)</f>
        <v>42584.418749999997</v>
      </c>
    </row>
    <row r="3788" spans="1:19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1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8273</v>
      </c>
      <c r="O3788" t="s">
        <v>8315</v>
      </c>
      <c r="P3788" s="12">
        <f>ROUND(Table1[[#This Row],[pledged]]/Table1[[#This Row],[goal]],2)</f>
        <v>1.1100000000000001</v>
      </c>
      <c r="Q3788" s="14">
        <f>IFERROR(Table1[[#This Row],[pledged]]/Table1[[#This Row],[backers_count]],0)</f>
        <v>93.774647887323937</v>
      </c>
      <c r="R3788" s="19">
        <f>(((J3788/60)/60)/24)+DATE(1970,1,1)</f>
        <v>42487.037905092591</v>
      </c>
      <c r="S3788" s="19">
        <f>(((I3788/60)/60)/24)+DATE(1970,1,1)</f>
        <v>42517.037905092591</v>
      </c>
    </row>
    <row r="3789" spans="1:19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1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8273</v>
      </c>
      <c r="O3789" t="s">
        <v>8315</v>
      </c>
      <c r="P3789" s="12">
        <f>ROUND(Table1[[#This Row],[pledged]]/Table1[[#This Row],[goal]],2)</f>
        <v>1</v>
      </c>
      <c r="Q3789" s="14">
        <f>IFERROR(Table1[[#This Row],[pledged]]/Table1[[#This Row],[backers_count]],0)</f>
        <v>35.1</v>
      </c>
      <c r="R3789" s="19">
        <f>(((J3789/60)/60)/24)+DATE(1970,1,1)</f>
        <v>42167.534791666665</v>
      </c>
      <c r="S3789" s="19">
        <f>(((I3789/60)/60)/24)+DATE(1970,1,1)</f>
        <v>42196.165972222225</v>
      </c>
    </row>
    <row r="3790" spans="1:19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1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8273</v>
      </c>
      <c r="O3790" t="s">
        <v>8315</v>
      </c>
      <c r="P3790" s="12">
        <f>ROUND(Table1[[#This Row],[pledged]]/Table1[[#This Row],[goal]],2)</f>
        <v>0.01</v>
      </c>
      <c r="Q3790" s="14">
        <f>IFERROR(Table1[[#This Row],[pledged]]/Table1[[#This Row],[backers_count]],0)</f>
        <v>500</v>
      </c>
      <c r="R3790" s="19">
        <f>(((J3790/60)/60)/24)+DATE(1970,1,1)</f>
        <v>42333.695821759262</v>
      </c>
      <c r="S3790" s="19">
        <f>(((I3790/60)/60)/24)+DATE(1970,1,1)</f>
        <v>42361.679166666669</v>
      </c>
    </row>
    <row r="3791" spans="1:19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1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8273</v>
      </c>
      <c r="O3791" t="s">
        <v>8315</v>
      </c>
      <c r="P3791" s="12">
        <f>ROUND(Table1[[#This Row],[pledged]]/Table1[[#This Row],[goal]],2)</f>
        <v>0.03</v>
      </c>
      <c r="Q3791" s="14">
        <f>IFERROR(Table1[[#This Row],[pledged]]/Table1[[#This Row],[backers_count]],0)</f>
        <v>29</v>
      </c>
      <c r="R3791" s="19">
        <f>(((J3791/60)/60)/24)+DATE(1970,1,1)</f>
        <v>42138.798819444448</v>
      </c>
      <c r="S3791" s="19">
        <f>(((I3791/60)/60)/24)+DATE(1970,1,1)</f>
        <v>42170.798819444448</v>
      </c>
    </row>
    <row r="3792" spans="1:19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1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8273</v>
      </c>
      <c r="O3792" t="s">
        <v>8315</v>
      </c>
      <c r="P3792" s="12">
        <f>ROUND(Table1[[#This Row],[pledged]]/Table1[[#This Row],[goal]],2)</f>
        <v>0</v>
      </c>
      <c r="Q3792" s="14">
        <f>IFERROR(Table1[[#This Row],[pledged]]/Table1[[#This Row],[backers_count]],0)</f>
        <v>0</v>
      </c>
      <c r="R3792" s="19">
        <f>(((J3792/60)/60)/24)+DATE(1970,1,1)</f>
        <v>42666.666932870372</v>
      </c>
      <c r="S3792" s="19">
        <f>(((I3792/60)/60)/24)+DATE(1970,1,1)</f>
        <v>42696.708599537036</v>
      </c>
    </row>
    <row r="3793" spans="1:19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1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8273</v>
      </c>
      <c r="O3793" t="s">
        <v>8315</v>
      </c>
      <c r="P3793" s="12">
        <f>ROUND(Table1[[#This Row],[pledged]]/Table1[[#This Row],[goal]],2)</f>
        <v>0</v>
      </c>
      <c r="Q3793" s="14">
        <f>IFERROR(Table1[[#This Row],[pledged]]/Table1[[#This Row],[backers_count]],0)</f>
        <v>0</v>
      </c>
      <c r="R3793" s="19">
        <f>(((J3793/60)/60)/24)+DATE(1970,1,1)</f>
        <v>41766.692037037035</v>
      </c>
      <c r="S3793" s="19">
        <f>(((I3793/60)/60)/24)+DATE(1970,1,1)</f>
        <v>41826.692037037035</v>
      </c>
    </row>
    <row r="3794" spans="1:19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1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8273</v>
      </c>
      <c r="O3794" t="s">
        <v>8315</v>
      </c>
      <c r="P3794" s="12">
        <f>ROUND(Table1[[#This Row],[pledged]]/Table1[[#This Row],[goal]],2)</f>
        <v>0</v>
      </c>
      <c r="Q3794" s="14">
        <f>IFERROR(Table1[[#This Row],[pledged]]/Table1[[#This Row],[backers_count]],0)</f>
        <v>17.5</v>
      </c>
      <c r="R3794" s="19">
        <f>(((J3794/60)/60)/24)+DATE(1970,1,1)</f>
        <v>42170.447013888886</v>
      </c>
      <c r="S3794" s="19">
        <f>(((I3794/60)/60)/24)+DATE(1970,1,1)</f>
        <v>42200.447013888886</v>
      </c>
    </row>
    <row r="3795" spans="1:19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1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8273</v>
      </c>
      <c r="O3795" t="s">
        <v>8315</v>
      </c>
      <c r="P3795" s="12">
        <f>ROUND(Table1[[#This Row],[pledged]]/Table1[[#This Row],[goal]],2)</f>
        <v>0.6</v>
      </c>
      <c r="Q3795" s="14">
        <f>IFERROR(Table1[[#This Row],[pledged]]/Table1[[#This Row],[backers_count]],0)</f>
        <v>174</v>
      </c>
      <c r="R3795" s="19">
        <f>(((J3795/60)/60)/24)+DATE(1970,1,1)</f>
        <v>41968.938993055555</v>
      </c>
      <c r="S3795" s="19">
        <f>(((I3795/60)/60)/24)+DATE(1970,1,1)</f>
        <v>41989.938993055555</v>
      </c>
    </row>
    <row r="3796" spans="1:19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1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8273</v>
      </c>
      <c r="O3796" t="s">
        <v>8315</v>
      </c>
      <c r="P3796" s="12">
        <f>ROUND(Table1[[#This Row],[pledged]]/Table1[[#This Row],[goal]],2)</f>
        <v>0.01</v>
      </c>
      <c r="Q3796" s="14">
        <f>IFERROR(Table1[[#This Row],[pledged]]/Table1[[#This Row],[backers_count]],0)</f>
        <v>50</v>
      </c>
      <c r="R3796" s="19">
        <f>(((J3796/60)/60)/24)+DATE(1970,1,1)</f>
        <v>42132.58048611111</v>
      </c>
      <c r="S3796" s="19">
        <f>(((I3796/60)/60)/24)+DATE(1970,1,1)</f>
        <v>42162.58048611111</v>
      </c>
    </row>
    <row r="3797" spans="1:19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1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8273</v>
      </c>
      <c r="O3797" t="s">
        <v>8315</v>
      </c>
      <c r="P3797" s="12">
        <f>ROUND(Table1[[#This Row],[pledged]]/Table1[[#This Row],[goal]],2)</f>
        <v>0.02</v>
      </c>
      <c r="Q3797" s="14">
        <f>IFERROR(Table1[[#This Row],[pledged]]/Table1[[#This Row],[backers_count]],0)</f>
        <v>5</v>
      </c>
      <c r="R3797" s="19">
        <f>(((J3797/60)/60)/24)+DATE(1970,1,1)</f>
        <v>42201.436226851853</v>
      </c>
      <c r="S3797" s="19">
        <f>(((I3797/60)/60)/24)+DATE(1970,1,1)</f>
        <v>42244.9375</v>
      </c>
    </row>
    <row r="3798" spans="1:19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1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8273</v>
      </c>
      <c r="O3798" t="s">
        <v>8315</v>
      </c>
      <c r="P3798" s="12">
        <f>ROUND(Table1[[#This Row],[pledged]]/Table1[[#This Row],[goal]],2)</f>
        <v>0</v>
      </c>
      <c r="Q3798" s="14">
        <f>IFERROR(Table1[[#This Row],[pledged]]/Table1[[#This Row],[backers_count]],0)</f>
        <v>1</v>
      </c>
      <c r="R3798" s="19">
        <f>(((J3798/60)/60)/24)+DATE(1970,1,1)</f>
        <v>42689.029583333337</v>
      </c>
      <c r="S3798" s="19">
        <f>(((I3798/60)/60)/24)+DATE(1970,1,1)</f>
        <v>42749.029583333337</v>
      </c>
    </row>
    <row r="3799" spans="1:19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1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8273</v>
      </c>
      <c r="O3799" t="s">
        <v>8315</v>
      </c>
      <c r="P3799" s="12">
        <f>ROUND(Table1[[#This Row],[pledged]]/Table1[[#This Row],[goal]],2)</f>
        <v>0.9</v>
      </c>
      <c r="Q3799" s="14">
        <f>IFERROR(Table1[[#This Row],[pledged]]/Table1[[#This Row],[backers_count]],0)</f>
        <v>145.40540540540542</v>
      </c>
      <c r="R3799" s="19">
        <f>(((J3799/60)/60)/24)+DATE(1970,1,1)</f>
        <v>42084.881539351853</v>
      </c>
      <c r="S3799" s="19">
        <f>(((I3799/60)/60)/24)+DATE(1970,1,1)</f>
        <v>42114.881539351853</v>
      </c>
    </row>
    <row r="3800" spans="1:19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1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8273</v>
      </c>
      <c r="O3800" t="s">
        <v>8315</v>
      </c>
      <c r="P3800" s="12">
        <f>ROUND(Table1[[#This Row],[pledged]]/Table1[[#This Row],[goal]],2)</f>
        <v>0.01</v>
      </c>
      <c r="Q3800" s="14">
        <f>IFERROR(Table1[[#This Row],[pledged]]/Table1[[#This Row],[backers_count]],0)</f>
        <v>205</v>
      </c>
      <c r="R3800" s="19">
        <f>(((J3800/60)/60)/24)+DATE(1970,1,1)</f>
        <v>41831.722777777781</v>
      </c>
      <c r="S3800" s="19">
        <f>(((I3800/60)/60)/24)+DATE(1970,1,1)</f>
        <v>41861.722777777781</v>
      </c>
    </row>
    <row r="3801" spans="1:19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1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8273</v>
      </c>
      <c r="O3801" t="s">
        <v>8315</v>
      </c>
      <c r="P3801" s="12">
        <f>ROUND(Table1[[#This Row],[pledged]]/Table1[[#This Row],[goal]],2)</f>
        <v>0.04</v>
      </c>
      <c r="Q3801" s="14">
        <f>IFERROR(Table1[[#This Row],[pledged]]/Table1[[#This Row],[backers_count]],0)</f>
        <v>100.5</v>
      </c>
      <c r="R3801" s="19">
        <f>(((J3801/60)/60)/24)+DATE(1970,1,1)</f>
        <v>42410.93105324074</v>
      </c>
      <c r="S3801" s="19">
        <f>(((I3801/60)/60)/24)+DATE(1970,1,1)</f>
        <v>42440.93105324074</v>
      </c>
    </row>
    <row r="3802" spans="1:19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1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8273</v>
      </c>
      <c r="O3802" t="s">
        <v>8315</v>
      </c>
      <c r="P3802" s="12">
        <f>ROUND(Table1[[#This Row],[pledged]]/Table1[[#This Row],[goal]],2)</f>
        <v>0.04</v>
      </c>
      <c r="Q3802" s="14">
        <f>IFERROR(Table1[[#This Row],[pledged]]/Table1[[#This Row],[backers_count]],0)</f>
        <v>55.0625</v>
      </c>
      <c r="R3802" s="19">
        <f>(((J3802/60)/60)/24)+DATE(1970,1,1)</f>
        <v>41982.737071759257</v>
      </c>
      <c r="S3802" s="19">
        <f>(((I3802/60)/60)/24)+DATE(1970,1,1)</f>
        <v>42015.207638888889</v>
      </c>
    </row>
    <row r="3803" spans="1:19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1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8273</v>
      </c>
      <c r="O3803" t="s">
        <v>8315</v>
      </c>
      <c r="P3803" s="12">
        <f>ROUND(Table1[[#This Row],[pledged]]/Table1[[#This Row],[goal]],2)</f>
        <v>0.09</v>
      </c>
      <c r="Q3803" s="14">
        <f>IFERROR(Table1[[#This Row],[pledged]]/Table1[[#This Row],[backers_count]],0)</f>
        <v>47.333333333333336</v>
      </c>
      <c r="R3803" s="19">
        <f>(((J3803/60)/60)/24)+DATE(1970,1,1)</f>
        <v>41975.676111111112</v>
      </c>
      <c r="S3803" s="19">
        <f>(((I3803/60)/60)/24)+DATE(1970,1,1)</f>
        <v>42006.676111111112</v>
      </c>
    </row>
    <row r="3804" spans="1:19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1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8273</v>
      </c>
      <c r="O3804" t="s">
        <v>8315</v>
      </c>
      <c r="P3804" s="12">
        <f>ROUND(Table1[[#This Row],[pledged]]/Table1[[#This Row],[goal]],2)</f>
        <v>0</v>
      </c>
      <c r="Q3804" s="14">
        <f>IFERROR(Table1[[#This Row],[pledged]]/Table1[[#This Row],[backers_count]],0)</f>
        <v>0</v>
      </c>
      <c r="R3804" s="19">
        <f>(((J3804/60)/60)/24)+DATE(1970,1,1)</f>
        <v>42269.126226851848</v>
      </c>
      <c r="S3804" s="19">
        <f>(((I3804/60)/60)/24)+DATE(1970,1,1)</f>
        <v>42299.126226851848</v>
      </c>
    </row>
    <row r="3805" spans="1:19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1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8273</v>
      </c>
      <c r="O3805" t="s">
        <v>8315</v>
      </c>
      <c r="P3805" s="12">
        <f>ROUND(Table1[[#This Row],[pledged]]/Table1[[#This Row],[goal]],2)</f>
        <v>0.2</v>
      </c>
      <c r="Q3805" s="14">
        <f>IFERROR(Table1[[#This Row],[pledged]]/Table1[[#This Row],[backers_count]],0)</f>
        <v>58.95</v>
      </c>
      <c r="R3805" s="19">
        <f>(((J3805/60)/60)/24)+DATE(1970,1,1)</f>
        <v>42403.971851851849</v>
      </c>
      <c r="S3805" s="19">
        <f>(((I3805/60)/60)/24)+DATE(1970,1,1)</f>
        <v>42433.971851851849</v>
      </c>
    </row>
    <row r="3806" spans="1:19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1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8273</v>
      </c>
      <c r="O3806" t="s">
        <v>8315</v>
      </c>
      <c r="P3806" s="12">
        <f>ROUND(Table1[[#This Row],[pledged]]/Table1[[#This Row],[goal]],2)</f>
        <v>0</v>
      </c>
      <c r="Q3806" s="14">
        <f>IFERROR(Table1[[#This Row],[pledged]]/Table1[[#This Row],[backers_count]],0)</f>
        <v>0</v>
      </c>
      <c r="R3806" s="19">
        <f>(((J3806/60)/60)/24)+DATE(1970,1,1)</f>
        <v>42527.00953703704</v>
      </c>
      <c r="S3806" s="19">
        <f>(((I3806/60)/60)/24)+DATE(1970,1,1)</f>
        <v>42582.291666666672</v>
      </c>
    </row>
    <row r="3807" spans="1:19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1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8273</v>
      </c>
      <c r="O3807" t="s">
        <v>8315</v>
      </c>
      <c r="P3807" s="12">
        <f>ROUND(Table1[[#This Row],[pledged]]/Table1[[#This Row],[goal]],2)</f>
        <v>0</v>
      </c>
      <c r="Q3807" s="14">
        <f>IFERROR(Table1[[#This Row],[pledged]]/Table1[[#This Row],[backers_count]],0)</f>
        <v>1.5</v>
      </c>
      <c r="R3807" s="19">
        <f>(((J3807/60)/60)/24)+DATE(1970,1,1)</f>
        <v>41849.887037037035</v>
      </c>
      <c r="S3807" s="19">
        <f>(((I3807/60)/60)/24)+DATE(1970,1,1)</f>
        <v>41909.887037037035</v>
      </c>
    </row>
    <row r="3808" spans="1:19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1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8273</v>
      </c>
      <c r="O3808" t="s">
        <v>8315</v>
      </c>
      <c r="P3808" s="12">
        <f>ROUND(Table1[[#This Row],[pledged]]/Table1[[#This Row],[goal]],2)</f>
        <v>0</v>
      </c>
      <c r="Q3808" s="14">
        <f>IFERROR(Table1[[#This Row],[pledged]]/Table1[[#This Row],[backers_count]],0)</f>
        <v>5</v>
      </c>
      <c r="R3808" s="19">
        <f>(((J3808/60)/60)/24)+DATE(1970,1,1)</f>
        <v>41799.259039351848</v>
      </c>
      <c r="S3808" s="19">
        <f>(((I3808/60)/60)/24)+DATE(1970,1,1)</f>
        <v>41819.259039351848</v>
      </c>
    </row>
    <row r="3809" spans="1:19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1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8273</v>
      </c>
      <c r="O3809" t="s">
        <v>8315</v>
      </c>
      <c r="P3809" s="12">
        <f>ROUND(Table1[[#This Row],[pledged]]/Table1[[#This Row],[goal]],2)</f>
        <v>0.3</v>
      </c>
      <c r="Q3809" s="14">
        <f>IFERROR(Table1[[#This Row],[pledged]]/Table1[[#This Row],[backers_count]],0)</f>
        <v>50.555555555555557</v>
      </c>
      <c r="R3809" s="19">
        <f>(((J3809/60)/60)/24)+DATE(1970,1,1)</f>
        <v>42090.909016203703</v>
      </c>
      <c r="S3809" s="19">
        <f>(((I3809/60)/60)/24)+DATE(1970,1,1)</f>
        <v>42097.909016203703</v>
      </c>
    </row>
    <row r="3810" spans="1:19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1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8273</v>
      </c>
      <c r="O3810" t="s">
        <v>8274</v>
      </c>
      <c r="P3810" s="12">
        <f>ROUND(Table1[[#This Row],[pledged]]/Table1[[#This Row],[goal]],2)</f>
        <v>1</v>
      </c>
      <c r="Q3810" s="14">
        <f>IFERROR(Table1[[#This Row],[pledged]]/Table1[[#This Row],[backers_count]],0)</f>
        <v>41.666666666666664</v>
      </c>
      <c r="R3810" s="19">
        <f>(((J3810/60)/60)/24)+DATE(1970,1,1)</f>
        <v>42059.453923611116</v>
      </c>
      <c r="S3810" s="19">
        <f>(((I3810/60)/60)/24)+DATE(1970,1,1)</f>
        <v>42119.412256944444</v>
      </c>
    </row>
    <row r="3811" spans="1:19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1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8273</v>
      </c>
      <c r="O3811" t="s">
        <v>8274</v>
      </c>
      <c r="P3811" s="12">
        <f>ROUND(Table1[[#This Row],[pledged]]/Table1[[#This Row],[goal]],2)</f>
        <v>1.01</v>
      </c>
      <c r="Q3811" s="14">
        <f>IFERROR(Table1[[#This Row],[pledged]]/Table1[[#This Row],[backers_count]],0)</f>
        <v>53.289473684210527</v>
      </c>
      <c r="R3811" s="19">
        <f>(((J3811/60)/60)/24)+DATE(1970,1,1)</f>
        <v>41800.526701388888</v>
      </c>
      <c r="S3811" s="19">
        <f>(((I3811/60)/60)/24)+DATE(1970,1,1)</f>
        <v>41850.958333333336</v>
      </c>
    </row>
    <row r="3812" spans="1:19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1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8273</v>
      </c>
      <c r="O3812" t="s">
        <v>8274</v>
      </c>
      <c r="P3812" s="12">
        <f>ROUND(Table1[[#This Row],[pledged]]/Table1[[#This Row],[goal]],2)</f>
        <v>1.22</v>
      </c>
      <c r="Q3812" s="14">
        <f>IFERROR(Table1[[#This Row],[pledged]]/Table1[[#This Row],[backers_count]],0)</f>
        <v>70.230769230769226</v>
      </c>
      <c r="R3812" s="19">
        <f>(((J3812/60)/60)/24)+DATE(1970,1,1)</f>
        <v>42054.849050925928</v>
      </c>
      <c r="S3812" s="19">
        <f>(((I3812/60)/60)/24)+DATE(1970,1,1)</f>
        <v>42084.807384259257</v>
      </c>
    </row>
    <row r="3813" spans="1:19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1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8273</v>
      </c>
      <c r="O3813" t="s">
        <v>8274</v>
      </c>
      <c r="P3813" s="12">
        <f>ROUND(Table1[[#This Row],[pledged]]/Table1[[#This Row],[goal]],2)</f>
        <v>3.3</v>
      </c>
      <c r="Q3813" s="14">
        <f>IFERROR(Table1[[#This Row],[pledged]]/Table1[[#This Row],[backers_count]],0)</f>
        <v>43.421052631578945</v>
      </c>
      <c r="R3813" s="19">
        <f>(((J3813/60)/60)/24)+DATE(1970,1,1)</f>
        <v>42487.62700231481</v>
      </c>
      <c r="S3813" s="19">
        <f>(((I3813/60)/60)/24)+DATE(1970,1,1)</f>
        <v>42521.458333333328</v>
      </c>
    </row>
    <row r="3814" spans="1:19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8273</v>
      </c>
      <c r="O3814" t="s">
        <v>8274</v>
      </c>
      <c r="P3814" s="12">
        <f>ROUND(Table1[[#This Row],[pledged]]/Table1[[#This Row],[goal]],2)</f>
        <v>1.1000000000000001</v>
      </c>
      <c r="Q3814" s="14">
        <f>IFERROR(Table1[[#This Row],[pledged]]/Table1[[#This Row],[backers_count]],0)</f>
        <v>199.18181818181819</v>
      </c>
      <c r="R3814" s="19">
        <f>(((J3814/60)/60)/24)+DATE(1970,1,1)</f>
        <v>42109.751250000001</v>
      </c>
      <c r="S3814" s="19">
        <f>(((I3814/60)/60)/24)+DATE(1970,1,1)</f>
        <v>42156.165972222225</v>
      </c>
    </row>
    <row r="3815" spans="1:19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1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8273</v>
      </c>
      <c r="O3815" t="s">
        <v>8274</v>
      </c>
      <c r="P3815" s="12">
        <f>ROUND(Table1[[#This Row],[pledged]]/Table1[[#This Row],[goal]],2)</f>
        <v>1.01</v>
      </c>
      <c r="Q3815" s="14">
        <f>IFERROR(Table1[[#This Row],[pledged]]/Table1[[#This Row],[backers_count]],0)</f>
        <v>78.518148148148143</v>
      </c>
      <c r="R3815" s="19">
        <f>(((J3815/60)/60)/24)+DATE(1970,1,1)</f>
        <v>42497.275706018518</v>
      </c>
      <c r="S3815" s="19">
        <f>(((I3815/60)/60)/24)+DATE(1970,1,1)</f>
        <v>42535.904861111107</v>
      </c>
    </row>
    <row r="3816" spans="1:19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1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8273</v>
      </c>
      <c r="O3816" t="s">
        <v>8274</v>
      </c>
      <c r="P3816" s="12">
        <f>ROUND(Table1[[#This Row],[pledged]]/Table1[[#This Row],[goal]],2)</f>
        <v>1.4</v>
      </c>
      <c r="Q3816" s="14">
        <f>IFERROR(Table1[[#This Row],[pledged]]/Table1[[#This Row],[backers_count]],0)</f>
        <v>61.823529411764703</v>
      </c>
      <c r="R3816" s="19">
        <f>(((J3816/60)/60)/24)+DATE(1970,1,1)</f>
        <v>42058.904074074075</v>
      </c>
      <c r="S3816" s="19">
        <f>(((I3816/60)/60)/24)+DATE(1970,1,1)</f>
        <v>42095.165972222225</v>
      </c>
    </row>
    <row r="3817" spans="1:19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1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8273</v>
      </c>
      <c r="O3817" t="s">
        <v>8274</v>
      </c>
      <c r="P3817" s="12">
        <f>ROUND(Table1[[#This Row],[pledged]]/Table1[[#This Row],[goal]],2)</f>
        <v>1</v>
      </c>
      <c r="Q3817" s="14">
        <f>IFERROR(Table1[[#This Row],[pledged]]/Table1[[#This Row],[backers_count]],0)</f>
        <v>50.000500000000002</v>
      </c>
      <c r="R3817" s="19">
        <f>(((J3817/60)/60)/24)+DATE(1970,1,1)</f>
        <v>42207.259918981479</v>
      </c>
      <c r="S3817" s="19">
        <f>(((I3817/60)/60)/24)+DATE(1970,1,1)</f>
        <v>42236.958333333328</v>
      </c>
    </row>
    <row r="3818" spans="1:19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1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8273</v>
      </c>
      <c r="O3818" t="s">
        <v>8274</v>
      </c>
      <c r="P3818" s="12">
        <f>ROUND(Table1[[#This Row],[pledged]]/Table1[[#This Row],[goal]],2)</f>
        <v>1.19</v>
      </c>
      <c r="Q3818" s="14">
        <f>IFERROR(Table1[[#This Row],[pledged]]/Table1[[#This Row],[backers_count]],0)</f>
        <v>48.339729729729726</v>
      </c>
      <c r="R3818" s="19">
        <f>(((J3818/60)/60)/24)+DATE(1970,1,1)</f>
        <v>41807.690081018518</v>
      </c>
      <c r="S3818" s="19">
        <f>(((I3818/60)/60)/24)+DATE(1970,1,1)</f>
        <v>41837.690081018518</v>
      </c>
    </row>
    <row r="3819" spans="1:19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1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8273</v>
      </c>
      <c r="O3819" t="s">
        <v>8274</v>
      </c>
      <c r="P3819" s="12">
        <f>ROUND(Table1[[#This Row],[pledged]]/Table1[[#This Row],[goal]],2)</f>
        <v>1.07</v>
      </c>
      <c r="Q3819" s="14">
        <f>IFERROR(Table1[[#This Row],[pledged]]/Table1[[#This Row],[backers_count]],0)</f>
        <v>107.25</v>
      </c>
      <c r="R3819" s="19">
        <f>(((J3819/60)/60)/24)+DATE(1970,1,1)</f>
        <v>42284.69694444444</v>
      </c>
      <c r="S3819" s="19">
        <f>(((I3819/60)/60)/24)+DATE(1970,1,1)</f>
        <v>42301.165972222225</v>
      </c>
    </row>
    <row r="3820" spans="1:19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1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8273</v>
      </c>
      <c r="O3820" t="s">
        <v>8274</v>
      </c>
      <c r="P3820" s="12">
        <f>ROUND(Table1[[#This Row],[pledged]]/Table1[[#This Row],[goal]],2)</f>
        <v>2.2799999999999998</v>
      </c>
      <c r="Q3820" s="14">
        <f>IFERROR(Table1[[#This Row],[pledged]]/Table1[[#This Row],[backers_count]],0)</f>
        <v>57</v>
      </c>
      <c r="R3820" s="19">
        <f>(((J3820/60)/60)/24)+DATE(1970,1,1)</f>
        <v>42045.84238425926</v>
      </c>
      <c r="S3820" s="19">
        <f>(((I3820/60)/60)/24)+DATE(1970,1,1)</f>
        <v>42075.800717592589</v>
      </c>
    </row>
    <row r="3821" spans="1:19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1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8273</v>
      </c>
      <c r="O3821" t="s">
        <v>8274</v>
      </c>
      <c r="P3821" s="12">
        <f>ROUND(Table1[[#This Row],[pledged]]/Table1[[#This Row],[goal]],2)</f>
        <v>1.06</v>
      </c>
      <c r="Q3821" s="14">
        <f>IFERROR(Table1[[#This Row],[pledged]]/Table1[[#This Row],[backers_count]],0)</f>
        <v>40.92307692307692</v>
      </c>
      <c r="R3821" s="19">
        <f>(((J3821/60)/60)/24)+DATE(1970,1,1)</f>
        <v>42184.209537037037</v>
      </c>
      <c r="S3821" s="19">
        <f>(((I3821/60)/60)/24)+DATE(1970,1,1)</f>
        <v>42202.876388888893</v>
      </c>
    </row>
    <row r="3822" spans="1:19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1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8273</v>
      </c>
      <c r="O3822" t="s">
        <v>8274</v>
      </c>
      <c r="P3822" s="12">
        <f>ROUND(Table1[[#This Row],[pledged]]/Table1[[#This Row],[goal]],2)</f>
        <v>1.43</v>
      </c>
      <c r="Q3822" s="14">
        <f>IFERROR(Table1[[#This Row],[pledged]]/Table1[[#This Row],[backers_count]],0)</f>
        <v>21.5</v>
      </c>
      <c r="R3822" s="19">
        <f>(((J3822/60)/60)/24)+DATE(1970,1,1)</f>
        <v>42160.651817129634</v>
      </c>
      <c r="S3822" s="19">
        <f>(((I3822/60)/60)/24)+DATE(1970,1,1)</f>
        <v>42190.651817129634</v>
      </c>
    </row>
    <row r="3823" spans="1:19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1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8273</v>
      </c>
      <c r="O3823" t="s">
        <v>8274</v>
      </c>
      <c r="P3823" s="12">
        <f>ROUND(Table1[[#This Row],[pledged]]/Table1[[#This Row],[goal]],2)</f>
        <v>1.05</v>
      </c>
      <c r="Q3823" s="14">
        <f>IFERROR(Table1[[#This Row],[pledged]]/Table1[[#This Row],[backers_count]],0)</f>
        <v>79.543478260869563</v>
      </c>
      <c r="R3823" s="19">
        <f>(((J3823/60)/60)/24)+DATE(1970,1,1)</f>
        <v>42341.180636574078</v>
      </c>
      <c r="S3823" s="19">
        <f>(((I3823/60)/60)/24)+DATE(1970,1,1)</f>
        <v>42373.180636574078</v>
      </c>
    </row>
    <row r="3824" spans="1:19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1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8273</v>
      </c>
      <c r="O3824" t="s">
        <v>8274</v>
      </c>
      <c r="P3824" s="12">
        <f>ROUND(Table1[[#This Row],[pledged]]/Table1[[#This Row],[goal]],2)</f>
        <v>1.1000000000000001</v>
      </c>
      <c r="Q3824" s="14">
        <f>IFERROR(Table1[[#This Row],[pledged]]/Table1[[#This Row],[backers_count]],0)</f>
        <v>72.381578947368425</v>
      </c>
      <c r="R3824" s="19">
        <f>(((J3824/60)/60)/24)+DATE(1970,1,1)</f>
        <v>42329.838159722218</v>
      </c>
      <c r="S3824" s="19">
        <f>(((I3824/60)/60)/24)+DATE(1970,1,1)</f>
        <v>42388.957638888889</v>
      </c>
    </row>
    <row r="3825" spans="1:19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1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8273</v>
      </c>
      <c r="O3825" t="s">
        <v>8274</v>
      </c>
      <c r="P3825" s="12">
        <f>ROUND(Table1[[#This Row],[pledged]]/Table1[[#This Row],[goal]],2)</f>
        <v>1.06</v>
      </c>
      <c r="Q3825" s="14">
        <f>IFERROR(Table1[[#This Row],[pledged]]/Table1[[#This Row],[backers_count]],0)</f>
        <v>64.634146341463421</v>
      </c>
      <c r="R3825" s="19">
        <f>(((J3825/60)/60)/24)+DATE(1970,1,1)</f>
        <v>42170.910231481481</v>
      </c>
      <c r="S3825" s="19">
        <f>(((I3825/60)/60)/24)+DATE(1970,1,1)</f>
        <v>42205.165972222225</v>
      </c>
    </row>
    <row r="3826" spans="1:19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1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8273</v>
      </c>
      <c r="O3826" t="s">
        <v>8274</v>
      </c>
      <c r="P3826" s="12">
        <f>ROUND(Table1[[#This Row],[pledged]]/Table1[[#This Row],[goal]],2)</f>
        <v>1.08</v>
      </c>
      <c r="Q3826" s="14">
        <f>IFERROR(Table1[[#This Row],[pledged]]/Table1[[#This Row],[backers_count]],0)</f>
        <v>38.571428571428569</v>
      </c>
      <c r="R3826" s="19">
        <f>(((J3826/60)/60)/24)+DATE(1970,1,1)</f>
        <v>42571.626192129625</v>
      </c>
      <c r="S3826" s="19">
        <f>(((I3826/60)/60)/24)+DATE(1970,1,1)</f>
        <v>42583.570138888885</v>
      </c>
    </row>
    <row r="3827" spans="1:19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1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8273</v>
      </c>
      <c r="O3827" t="s">
        <v>8274</v>
      </c>
      <c r="P3827" s="12">
        <f>ROUND(Table1[[#This Row],[pledged]]/Table1[[#This Row],[goal]],2)</f>
        <v>1.05</v>
      </c>
      <c r="Q3827" s="14">
        <f>IFERROR(Table1[[#This Row],[pledged]]/Table1[[#This Row],[backers_count]],0)</f>
        <v>107.57142857142857</v>
      </c>
      <c r="R3827" s="19">
        <f>(((J3827/60)/60)/24)+DATE(1970,1,1)</f>
        <v>42151.069606481484</v>
      </c>
      <c r="S3827" s="19">
        <f>(((I3827/60)/60)/24)+DATE(1970,1,1)</f>
        <v>42172.069606481484</v>
      </c>
    </row>
    <row r="3828" spans="1:19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1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8273</v>
      </c>
      <c r="O3828" t="s">
        <v>8274</v>
      </c>
      <c r="P3828" s="12">
        <f>ROUND(Table1[[#This Row],[pledged]]/Table1[[#This Row],[goal]],2)</f>
        <v>1.19</v>
      </c>
      <c r="Q3828" s="14">
        <f>IFERROR(Table1[[#This Row],[pledged]]/Table1[[#This Row],[backers_count]],0)</f>
        <v>27.5</v>
      </c>
      <c r="R3828" s="19">
        <f>(((J3828/60)/60)/24)+DATE(1970,1,1)</f>
        <v>42101.423541666663</v>
      </c>
      <c r="S3828" s="19">
        <f>(((I3828/60)/60)/24)+DATE(1970,1,1)</f>
        <v>42131.423541666663</v>
      </c>
    </row>
    <row r="3829" spans="1:19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1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8273</v>
      </c>
      <c r="O3829" t="s">
        <v>8274</v>
      </c>
      <c r="P3829" s="12">
        <f>ROUND(Table1[[#This Row],[pledged]]/Table1[[#This Row],[goal]],2)</f>
        <v>1.53</v>
      </c>
      <c r="Q3829" s="14">
        <f>IFERROR(Table1[[#This Row],[pledged]]/Table1[[#This Row],[backers_count]],0)</f>
        <v>70.461538461538467</v>
      </c>
      <c r="R3829" s="19">
        <f>(((J3829/60)/60)/24)+DATE(1970,1,1)</f>
        <v>42034.928252314814</v>
      </c>
      <c r="S3829" s="19">
        <f>(((I3829/60)/60)/24)+DATE(1970,1,1)</f>
        <v>42090</v>
      </c>
    </row>
    <row r="3830" spans="1:19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1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8273</v>
      </c>
      <c r="O3830" t="s">
        <v>8274</v>
      </c>
      <c r="P3830" s="12">
        <f>ROUND(Table1[[#This Row],[pledged]]/Table1[[#This Row],[goal]],2)</f>
        <v>1</v>
      </c>
      <c r="Q3830" s="14">
        <f>IFERROR(Table1[[#This Row],[pledged]]/Table1[[#This Row],[backers_count]],0)</f>
        <v>178.57142857142858</v>
      </c>
      <c r="R3830" s="19">
        <f>(((J3830/60)/60)/24)+DATE(1970,1,1)</f>
        <v>41944.527627314819</v>
      </c>
      <c r="S3830" s="19">
        <f>(((I3830/60)/60)/24)+DATE(1970,1,1)</f>
        <v>42004.569293981483</v>
      </c>
    </row>
    <row r="3831" spans="1:19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1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8273</v>
      </c>
      <c r="O3831" t="s">
        <v>8274</v>
      </c>
      <c r="P3831" s="12">
        <f>ROUND(Table1[[#This Row],[pledged]]/Table1[[#This Row],[goal]],2)</f>
        <v>1</v>
      </c>
      <c r="Q3831" s="14">
        <f>IFERROR(Table1[[#This Row],[pledged]]/Table1[[#This Row],[backers_count]],0)</f>
        <v>62.625</v>
      </c>
      <c r="R3831" s="19">
        <f>(((J3831/60)/60)/24)+DATE(1970,1,1)</f>
        <v>42593.865405092598</v>
      </c>
      <c r="S3831" s="19">
        <f>(((I3831/60)/60)/24)+DATE(1970,1,1)</f>
        <v>42613.865405092598</v>
      </c>
    </row>
    <row r="3832" spans="1:19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1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8273</v>
      </c>
      <c r="O3832" t="s">
        <v>8274</v>
      </c>
      <c r="P3832" s="12">
        <f>ROUND(Table1[[#This Row],[pledged]]/Table1[[#This Row],[goal]],2)</f>
        <v>2.25</v>
      </c>
      <c r="Q3832" s="14">
        <f>IFERROR(Table1[[#This Row],[pledged]]/Table1[[#This Row],[backers_count]],0)</f>
        <v>75</v>
      </c>
      <c r="R3832" s="19">
        <f>(((J3832/60)/60)/24)+DATE(1970,1,1)</f>
        <v>42503.740868055553</v>
      </c>
      <c r="S3832" s="19">
        <f>(((I3832/60)/60)/24)+DATE(1970,1,1)</f>
        <v>42517.740868055553</v>
      </c>
    </row>
    <row r="3833" spans="1:19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1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8273</v>
      </c>
      <c r="O3833" t="s">
        <v>8274</v>
      </c>
      <c r="P3833" s="12">
        <f>ROUND(Table1[[#This Row],[pledged]]/Table1[[#This Row],[goal]],2)</f>
        <v>1.06</v>
      </c>
      <c r="Q3833" s="14">
        <f>IFERROR(Table1[[#This Row],[pledged]]/Table1[[#This Row],[backers_count]],0)</f>
        <v>58.901111111111113</v>
      </c>
      <c r="R3833" s="19">
        <f>(((J3833/60)/60)/24)+DATE(1970,1,1)</f>
        <v>41927.848900462966</v>
      </c>
      <c r="S3833" s="19">
        <f>(((I3833/60)/60)/24)+DATE(1970,1,1)</f>
        <v>41948.890567129631</v>
      </c>
    </row>
    <row r="3834" spans="1:19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1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8273</v>
      </c>
      <c r="O3834" t="s">
        <v>8274</v>
      </c>
      <c r="P3834" s="12">
        <f>ROUND(Table1[[#This Row],[pledged]]/Table1[[#This Row],[goal]],2)</f>
        <v>1.05</v>
      </c>
      <c r="Q3834" s="14">
        <f>IFERROR(Table1[[#This Row],[pledged]]/Table1[[#This Row],[backers_count]],0)</f>
        <v>139.55555555555554</v>
      </c>
      <c r="R3834" s="19">
        <f>(((J3834/60)/60)/24)+DATE(1970,1,1)</f>
        <v>42375.114988425921</v>
      </c>
      <c r="S3834" s="19">
        <f>(((I3834/60)/60)/24)+DATE(1970,1,1)</f>
        <v>42420.114988425921</v>
      </c>
    </row>
    <row r="3835" spans="1:19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1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8273</v>
      </c>
      <c r="O3835" t="s">
        <v>8274</v>
      </c>
      <c r="P3835" s="12">
        <f>ROUND(Table1[[#This Row],[pledged]]/Table1[[#This Row],[goal]],2)</f>
        <v>1.17</v>
      </c>
      <c r="Q3835" s="14">
        <f>IFERROR(Table1[[#This Row],[pledged]]/Table1[[#This Row],[backers_count]],0)</f>
        <v>70</v>
      </c>
      <c r="R3835" s="19">
        <f>(((J3835/60)/60)/24)+DATE(1970,1,1)</f>
        <v>41963.872361111105</v>
      </c>
      <c r="S3835" s="19">
        <f>(((I3835/60)/60)/24)+DATE(1970,1,1)</f>
        <v>41974.797916666663</v>
      </c>
    </row>
    <row r="3836" spans="1:19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1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8273</v>
      </c>
      <c r="O3836" t="s">
        <v>8274</v>
      </c>
      <c r="P3836" s="12">
        <f>ROUND(Table1[[#This Row],[pledged]]/Table1[[#This Row],[goal]],2)</f>
        <v>1.0900000000000001</v>
      </c>
      <c r="Q3836" s="14">
        <f>IFERROR(Table1[[#This Row],[pledged]]/Table1[[#This Row],[backers_count]],0)</f>
        <v>57.385964912280699</v>
      </c>
      <c r="R3836" s="19">
        <f>(((J3836/60)/60)/24)+DATE(1970,1,1)</f>
        <v>42143.445219907408</v>
      </c>
      <c r="S3836" s="19">
        <f>(((I3836/60)/60)/24)+DATE(1970,1,1)</f>
        <v>42173.445219907408</v>
      </c>
    </row>
    <row r="3837" spans="1:19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1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8273</v>
      </c>
      <c r="O3837" t="s">
        <v>8274</v>
      </c>
      <c r="P3837" s="12">
        <f>ROUND(Table1[[#This Row],[pledged]]/Table1[[#This Row],[goal]],2)</f>
        <v>1.6</v>
      </c>
      <c r="Q3837" s="14">
        <f>IFERROR(Table1[[#This Row],[pledged]]/Table1[[#This Row],[backers_count]],0)</f>
        <v>40</v>
      </c>
      <c r="R3837" s="19">
        <f>(((J3837/60)/60)/24)+DATE(1970,1,1)</f>
        <v>42460.94222222222</v>
      </c>
      <c r="S3837" s="19">
        <f>(((I3837/60)/60)/24)+DATE(1970,1,1)</f>
        <v>42481.94222222222</v>
      </c>
    </row>
    <row r="3838" spans="1:19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1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8273</v>
      </c>
      <c r="O3838" t="s">
        <v>8274</v>
      </c>
      <c r="P3838" s="12">
        <f>ROUND(Table1[[#This Row],[pledged]]/Table1[[#This Row],[goal]],2)</f>
        <v>1.1299999999999999</v>
      </c>
      <c r="Q3838" s="14">
        <f>IFERROR(Table1[[#This Row],[pledged]]/Table1[[#This Row],[backers_count]],0)</f>
        <v>64.285714285714292</v>
      </c>
      <c r="R3838" s="19">
        <f>(((J3838/60)/60)/24)+DATE(1970,1,1)</f>
        <v>42553.926527777774</v>
      </c>
      <c r="S3838" s="19">
        <f>(((I3838/60)/60)/24)+DATE(1970,1,1)</f>
        <v>42585.172916666663</v>
      </c>
    </row>
    <row r="3839" spans="1:19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1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8273</v>
      </c>
      <c r="O3839" t="s">
        <v>8274</v>
      </c>
      <c r="P3839" s="12">
        <f>ROUND(Table1[[#This Row],[pledged]]/Table1[[#This Row],[goal]],2)</f>
        <v>1.02</v>
      </c>
      <c r="Q3839" s="14">
        <f>IFERROR(Table1[[#This Row],[pledged]]/Table1[[#This Row],[backers_count]],0)</f>
        <v>120.11764705882354</v>
      </c>
      <c r="R3839" s="19">
        <f>(((J3839/60)/60)/24)+DATE(1970,1,1)</f>
        <v>42152.765717592592</v>
      </c>
      <c r="S3839" s="19">
        <f>(((I3839/60)/60)/24)+DATE(1970,1,1)</f>
        <v>42188.765717592592</v>
      </c>
    </row>
    <row r="3840" spans="1:19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1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8273</v>
      </c>
      <c r="O3840" t="s">
        <v>8274</v>
      </c>
      <c r="P3840" s="12">
        <f>ROUND(Table1[[#This Row],[pledged]]/Table1[[#This Row],[goal]],2)</f>
        <v>1.01</v>
      </c>
      <c r="Q3840" s="14">
        <f>IFERROR(Table1[[#This Row],[pledged]]/Table1[[#This Row],[backers_count]],0)</f>
        <v>1008.24</v>
      </c>
      <c r="R3840" s="19">
        <f>(((J3840/60)/60)/24)+DATE(1970,1,1)</f>
        <v>42116.710752314815</v>
      </c>
      <c r="S3840" s="19">
        <f>(((I3840/60)/60)/24)+DATE(1970,1,1)</f>
        <v>42146.710752314815</v>
      </c>
    </row>
    <row r="3841" spans="1:19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1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8273</v>
      </c>
      <c r="O3841" t="s">
        <v>8274</v>
      </c>
      <c r="P3841" s="12">
        <f>ROUND(Table1[[#This Row],[pledged]]/Table1[[#This Row],[goal]],2)</f>
        <v>1.01</v>
      </c>
      <c r="Q3841" s="14">
        <f>IFERROR(Table1[[#This Row],[pledged]]/Table1[[#This Row],[backers_count]],0)</f>
        <v>63.28125</v>
      </c>
      <c r="R3841" s="19">
        <f>(((J3841/60)/60)/24)+DATE(1970,1,1)</f>
        <v>42155.142638888887</v>
      </c>
      <c r="S3841" s="19">
        <f>(((I3841/60)/60)/24)+DATE(1970,1,1)</f>
        <v>42215.142638888887</v>
      </c>
    </row>
    <row r="3842" spans="1:19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1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8273</v>
      </c>
      <c r="O3842" t="s">
        <v>8274</v>
      </c>
      <c r="P3842" s="12">
        <f>ROUND(Table1[[#This Row],[pledged]]/Table1[[#This Row],[goal]],2)</f>
        <v>65</v>
      </c>
      <c r="Q3842" s="14">
        <f>IFERROR(Table1[[#This Row],[pledged]]/Table1[[#This Row],[backers_count]],0)</f>
        <v>21.666666666666668</v>
      </c>
      <c r="R3842" s="19">
        <f>(((J3842/60)/60)/24)+DATE(1970,1,1)</f>
        <v>42432.701724537037</v>
      </c>
      <c r="S3842" s="19">
        <f>(((I3842/60)/60)/24)+DATE(1970,1,1)</f>
        <v>42457.660057870366</v>
      </c>
    </row>
    <row r="3843" spans="1:19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1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8273</v>
      </c>
      <c r="O3843" t="s">
        <v>8274</v>
      </c>
      <c r="P3843" s="12">
        <f>ROUND(Table1[[#This Row],[pledged]]/Table1[[#This Row],[goal]],2)</f>
        <v>0.09</v>
      </c>
      <c r="Q3843" s="14">
        <f>IFERROR(Table1[[#This Row],[pledged]]/Table1[[#This Row],[backers_count]],0)</f>
        <v>25.647058823529413</v>
      </c>
      <c r="R3843" s="19">
        <f>(((J3843/60)/60)/24)+DATE(1970,1,1)</f>
        <v>41780.785729166666</v>
      </c>
      <c r="S3843" s="19">
        <f>(((I3843/60)/60)/24)+DATE(1970,1,1)</f>
        <v>41840.785729166666</v>
      </c>
    </row>
    <row r="3844" spans="1:19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1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8273</v>
      </c>
      <c r="O3844" t="s">
        <v>8274</v>
      </c>
      <c r="P3844" s="12">
        <f>ROUND(Table1[[#This Row],[pledged]]/Table1[[#This Row],[goal]],2)</f>
        <v>0.22</v>
      </c>
      <c r="Q3844" s="14">
        <f>IFERROR(Table1[[#This Row],[pledged]]/Table1[[#This Row],[backers_count]],0)</f>
        <v>47.695652173913047</v>
      </c>
      <c r="R3844" s="19">
        <f>(((J3844/60)/60)/24)+DATE(1970,1,1)</f>
        <v>41740.493657407409</v>
      </c>
      <c r="S3844" s="19">
        <f>(((I3844/60)/60)/24)+DATE(1970,1,1)</f>
        <v>41770.493657407409</v>
      </c>
    </row>
    <row r="3845" spans="1:19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1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8273</v>
      </c>
      <c r="O3845" t="s">
        <v>8274</v>
      </c>
      <c r="P3845" s="12">
        <f>ROUND(Table1[[#This Row],[pledged]]/Table1[[#This Row],[goal]],2)</f>
        <v>0.21</v>
      </c>
      <c r="Q3845" s="14">
        <f>IFERROR(Table1[[#This Row],[pledged]]/Table1[[#This Row],[backers_count]],0)</f>
        <v>56.05263157894737</v>
      </c>
      <c r="R3845" s="19">
        <f>(((J3845/60)/60)/24)+DATE(1970,1,1)</f>
        <v>41766.072500000002</v>
      </c>
      <c r="S3845" s="19">
        <f>(((I3845/60)/60)/24)+DATE(1970,1,1)</f>
        <v>41791.072500000002</v>
      </c>
    </row>
    <row r="3846" spans="1:19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1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8273</v>
      </c>
      <c r="O3846" t="s">
        <v>8274</v>
      </c>
      <c r="P3846" s="12">
        <f>ROUND(Table1[[#This Row],[pledged]]/Table1[[#This Row],[goal]],2)</f>
        <v>0.41</v>
      </c>
      <c r="Q3846" s="14">
        <f>IFERROR(Table1[[#This Row],[pledged]]/Table1[[#This Row],[backers_count]],0)</f>
        <v>81.319999999999993</v>
      </c>
      <c r="R3846" s="19">
        <f>(((J3846/60)/60)/24)+DATE(1970,1,1)</f>
        <v>41766.617291666669</v>
      </c>
      <c r="S3846" s="19">
        <f>(((I3846/60)/60)/24)+DATE(1970,1,1)</f>
        <v>41793.290972222225</v>
      </c>
    </row>
    <row r="3847" spans="1:19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1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8273</v>
      </c>
      <c r="O3847" t="s">
        <v>8274</v>
      </c>
      <c r="P3847" s="12">
        <f>ROUND(Table1[[#This Row],[pledged]]/Table1[[#This Row],[goal]],2)</f>
        <v>0.02</v>
      </c>
      <c r="Q3847" s="14">
        <f>IFERROR(Table1[[#This Row],[pledged]]/Table1[[#This Row],[backers_count]],0)</f>
        <v>70.166666666666671</v>
      </c>
      <c r="R3847" s="19">
        <f>(((J3847/60)/60)/24)+DATE(1970,1,1)</f>
        <v>42248.627013888887</v>
      </c>
      <c r="S3847" s="19">
        <f>(((I3847/60)/60)/24)+DATE(1970,1,1)</f>
        <v>42278.627013888887</v>
      </c>
    </row>
    <row r="3848" spans="1:19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1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8273</v>
      </c>
      <c r="O3848" t="s">
        <v>8274</v>
      </c>
      <c r="P3848" s="12">
        <f>ROUND(Table1[[#This Row],[pledged]]/Table1[[#This Row],[goal]],2)</f>
        <v>0.03</v>
      </c>
      <c r="Q3848" s="14">
        <f>IFERROR(Table1[[#This Row],[pledged]]/Table1[[#This Row],[backers_count]],0)</f>
        <v>23.625</v>
      </c>
      <c r="R3848" s="19">
        <f>(((J3848/60)/60)/24)+DATE(1970,1,1)</f>
        <v>41885.221550925926</v>
      </c>
      <c r="S3848" s="19">
        <f>(((I3848/60)/60)/24)+DATE(1970,1,1)</f>
        <v>41916.290972222225</v>
      </c>
    </row>
    <row r="3849" spans="1:19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1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8273</v>
      </c>
      <c r="O3849" t="s">
        <v>8274</v>
      </c>
      <c r="P3849" s="12">
        <f>ROUND(Table1[[#This Row],[pledged]]/Table1[[#This Row],[goal]],2)</f>
        <v>0.16</v>
      </c>
      <c r="Q3849" s="14">
        <f>IFERROR(Table1[[#This Row],[pledged]]/Table1[[#This Row],[backers_count]],0)</f>
        <v>188.55555555555554</v>
      </c>
      <c r="R3849" s="19">
        <f>(((J3849/60)/60)/24)+DATE(1970,1,1)</f>
        <v>42159.224432870367</v>
      </c>
      <c r="S3849" s="19">
        <f>(((I3849/60)/60)/24)+DATE(1970,1,1)</f>
        <v>42204.224432870367</v>
      </c>
    </row>
    <row r="3850" spans="1:19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1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8273</v>
      </c>
      <c r="O3850" t="s">
        <v>8274</v>
      </c>
      <c r="P3850" s="12">
        <f>ROUND(Table1[[#This Row],[pledged]]/Table1[[#This Row],[goal]],2)</f>
        <v>0.16</v>
      </c>
      <c r="Q3850" s="14">
        <f>IFERROR(Table1[[#This Row],[pledged]]/Table1[[#This Row],[backers_count]],0)</f>
        <v>49.511627906976742</v>
      </c>
      <c r="R3850" s="19">
        <f>(((J3850/60)/60)/24)+DATE(1970,1,1)</f>
        <v>42265.817002314812</v>
      </c>
      <c r="S3850" s="19">
        <f>(((I3850/60)/60)/24)+DATE(1970,1,1)</f>
        <v>42295.817002314812</v>
      </c>
    </row>
    <row r="3851" spans="1:19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1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8273</v>
      </c>
      <c r="O3851" t="s">
        <v>8274</v>
      </c>
      <c r="P3851" s="12">
        <f>ROUND(Table1[[#This Row],[pledged]]/Table1[[#This Row],[goal]],2)</f>
        <v>7.0000000000000007E-2</v>
      </c>
      <c r="Q3851" s="14">
        <f>IFERROR(Table1[[#This Row],[pledged]]/Table1[[#This Row],[backers_count]],0)</f>
        <v>75.464285714285708</v>
      </c>
      <c r="R3851" s="19">
        <f>(((J3851/60)/60)/24)+DATE(1970,1,1)</f>
        <v>42136.767175925925</v>
      </c>
      <c r="S3851" s="19">
        <f>(((I3851/60)/60)/24)+DATE(1970,1,1)</f>
        <v>42166.767175925925</v>
      </c>
    </row>
    <row r="3852" spans="1:19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1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8273</v>
      </c>
      <c r="O3852" t="s">
        <v>8274</v>
      </c>
      <c r="P3852" s="12">
        <f>ROUND(Table1[[#This Row],[pledged]]/Table1[[#This Row],[goal]],2)</f>
        <v>0.04</v>
      </c>
      <c r="Q3852" s="14">
        <f>IFERROR(Table1[[#This Row],[pledged]]/Table1[[#This Row],[backers_count]],0)</f>
        <v>9.5</v>
      </c>
      <c r="R3852" s="19">
        <f>(((J3852/60)/60)/24)+DATE(1970,1,1)</f>
        <v>41975.124340277776</v>
      </c>
      <c r="S3852" s="19">
        <f>(((I3852/60)/60)/24)+DATE(1970,1,1)</f>
        <v>42005.124340277776</v>
      </c>
    </row>
    <row r="3853" spans="1:19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1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8273</v>
      </c>
      <c r="O3853" t="s">
        <v>8274</v>
      </c>
      <c r="P3853" s="12">
        <f>ROUND(Table1[[#This Row],[pledged]]/Table1[[#This Row],[goal]],2)</f>
        <v>0.34</v>
      </c>
      <c r="Q3853" s="14">
        <f>IFERROR(Table1[[#This Row],[pledged]]/Table1[[#This Row],[backers_count]],0)</f>
        <v>35.5</v>
      </c>
      <c r="R3853" s="19">
        <f>(((J3853/60)/60)/24)+DATE(1970,1,1)</f>
        <v>42172.439571759256</v>
      </c>
      <c r="S3853" s="19">
        <f>(((I3853/60)/60)/24)+DATE(1970,1,1)</f>
        <v>42202.439571759256</v>
      </c>
    </row>
    <row r="3854" spans="1:19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1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8273</v>
      </c>
      <c r="O3854" t="s">
        <v>8274</v>
      </c>
      <c r="P3854" s="12">
        <f>ROUND(Table1[[#This Row],[pledged]]/Table1[[#This Row],[goal]],2)</f>
        <v>0</v>
      </c>
      <c r="Q3854" s="14">
        <f>IFERROR(Table1[[#This Row],[pledged]]/Table1[[#This Row],[backers_count]],0)</f>
        <v>10</v>
      </c>
      <c r="R3854" s="19">
        <f>(((J3854/60)/60)/24)+DATE(1970,1,1)</f>
        <v>42065.190694444449</v>
      </c>
      <c r="S3854" s="19">
        <f>(((I3854/60)/60)/24)+DATE(1970,1,1)</f>
        <v>42090.149027777778</v>
      </c>
    </row>
    <row r="3855" spans="1:19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1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8273</v>
      </c>
      <c r="O3855" t="s">
        <v>8274</v>
      </c>
      <c r="P3855" s="12">
        <f>ROUND(Table1[[#This Row],[pledged]]/Table1[[#This Row],[goal]],2)</f>
        <v>0</v>
      </c>
      <c r="Q3855" s="14">
        <f>IFERROR(Table1[[#This Row],[pledged]]/Table1[[#This Row],[backers_count]],0)</f>
        <v>13</v>
      </c>
      <c r="R3855" s="19">
        <f>(((J3855/60)/60)/24)+DATE(1970,1,1)</f>
        <v>41848.84002314815</v>
      </c>
      <c r="S3855" s="19">
        <f>(((I3855/60)/60)/24)+DATE(1970,1,1)</f>
        <v>41883.84002314815</v>
      </c>
    </row>
    <row r="3856" spans="1:19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1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8273</v>
      </c>
      <c r="O3856" t="s">
        <v>8274</v>
      </c>
      <c r="P3856" s="12">
        <f>ROUND(Table1[[#This Row],[pledged]]/Table1[[#This Row],[goal]],2)</f>
        <v>0.16</v>
      </c>
      <c r="Q3856" s="14">
        <f>IFERROR(Table1[[#This Row],[pledged]]/Table1[[#This Row],[backers_count]],0)</f>
        <v>89.4</v>
      </c>
      <c r="R3856" s="19">
        <f>(((J3856/60)/60)/24)+DATE(1970,1,1)</f>
        <v>42103.884930555556</v>
      </c>
      <c r="S3856" s="19">
        <f>(((I3856/60)/60)/24)+DATE(1970,1,1)</f>
        <v>42133.884930555556</v>
      </c>
    </row>
    <row r="3857" spans="1:19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1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8273</v>
      </c>
      <c r="O3857" t="s">
        <v>8274</v>
      </c>
      <c r="P3857" s="12">
        <f>ROUND(Table1[[#This Row],[pledged]]/Table1[[#This Row],[goal]],2)</f>
        <v>0.03</v>
      </c>
      <c r="Q3857" s="14">
        <f>IFERROR(Table1[[#This Row],[pledged]]/Table1[[#This Row],[backers_count]],0)</f>
        <v>25</v>
      </c>
      <c r="R3857" s="19">
        <f>(((J3857/60)/60)/24)+DATE(1970,1,1)</f>
        <v>42059.970729166671</v>
      </c>
      <c r="S3857" s="19">
        <f>(((I3857/60)/60)/24)+DATE(1970,1,1)</f>
        <v>42089.929062499999</v>
      </c>
    </row>
    <row r="3858" spans="1:19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1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8273</v>
      </c>
      <c r="O3858" t="s">
        <v>8274</v>
      </c>
      <c r="P3858" s="12">
        <f>ROUND(Table1[[#This Row],[pledged]]/Table1[[#This Row],[goal]],2)</f>
        <v>0</v>
      </c>
      <c r="Q3858" s="14">
        <f>IFERROR(Table1[[#This Row],[pledged]]/Table1[[#This Row],[backers_count]],0)</f>
        <v>1</v>
      </c>
      <c r="R3858" s="19">
        <f>(((J3858/60)/60)/24)+DATE(1970,1,1)</f>
        <v>42041.743090277778</v>
      </c>
      <c r="S3858" s="19">
        <f>(((I3858/60)/60)/24)+DATE(1970,1,1)</f>
        <v>42071.701423611114</v>
      </c>
    </row>
    <row r="3859" spans="1:19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1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8273</v>
      </c>
      <c r="O3859" t="s">
        <v>8274</v>
      </c>
      <c r="P3859" s="12">
        <f>ROUND(Table1[[#This Row],[pledged]]/Table1[[#This Row],[goal]],2)</f>
        <v>0.05</v>
      </c>
      <c r="Q3859" s="14">
        <f>IFERROR(Table1[[#This Row],[pledged]]/Table1[[#This Row],[backers_count]],0)</f>
        <v>65</v>
      </c>
      <c r="R3859" s="19">
        <f>(((J3859/60)/60)/24)+DATE(1970,1,1)</f>
        <v>41829.73715277778</v>
      </c>
      <c r="S3859" s="19">
        <f>(((I3859/60)/60)/24)+DATE(1970,1,1)</f>
        <v>41852.716666666667</v>
      </c>
    </row>
    <row r="3860" spans="1:19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1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8273</v>
      </c>
      <c r="O3860" t="s">
        <v>8274</v>
      </c>
      <c r="P3860" s="12">
        <f>ROUND(Table1[[#This Row],[pledged]]/Table1[[#This Row],[goal]],2)</f>
        <v>0.02</v>
      </c>
      <c r="Q3860" s="14">
        <f>IFERROR(Table1[[#This Row],[pledged]]/Table1[[#This Row],[backers_count]],0)</f>
        <v>10</v>
      </c>
      <c r="R3860" s="19">
        <f>(((J3860/60)/60)/24)+DATE(1970,1,1)</f>
        <v>42128.431064814817</v>
      </c>
      <c r="S3860" s="19">
        <f>(((I3860/60)/60)/24)+DATE(1970,1,1)</f>
        <v>42146.875</v>
      </c>
    </row>
    <row r="3861" spans="1:19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1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8273</v>
      </c>
      <c r="O3861" t="s">
        <v>8274</v>
      </c>
      <c r="P3861" s="12">
        <f>ROUND(Table1[[#This Row],[pledged]]/Table1[[#This Row],[goal]],2)</f>
        <v>0</v>
      </c>
      <c r="Q3861" s="14">
        <f>IFERROR(Table1[[#This Row],[pledged]]/Table1[[#This Row],[backers_count]],0)</f>
        <v>1</v>
      </c>
      <c r="R3861" s="19">
        <f>(((J3861/60)/60)/24)+DATE(1970,1,1)</f>
        <v>41789.893599537041</v>
      </c>
      <c r="S3861" s="19">
        <f>(((I3861/60)/60)/24)+DATE(1970,1,1)</f>
        <v>41815.875</v>
      </c>
    </row>
    <row r="3862" spans="1:19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1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8273</v>
      </c>
      <c r="O3862" t="s">
        <v>8274</v>
      </c>
      <c r="P3862" s="12">
        <f>ROUND(Table1[[#This Row],[pledged]]/Table1[[#This Row],[goal]],2)</f>
        <v>0.18</v>
      </c>
      <c r="Q3862" s="14">
        <f>IFERROR(Table1[[#This Row],[pledged]]/Table1[[#This Row],[backers_count]],0)</f>
        <v>81.538461538461533</v>
      </c>
      <c r="R3862" s="19">
        <f>(((J3862/60)/60)/24)+DATE(1970,1,1)</f>
        <v>41833.660995370366</v>
      </c>
      <c r="S3862" s="19">
        <f>(((I3862/60)/60)/24)+DATE(1970,1,1)</f>
        <v>41863.660995370366</v>
      </c>
    </row>
    <row r="3863" spans="1:19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1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8273</v>
      </c>
      <c r="O3863" t="s">
        <v>8274</v>
      </c>
      <c r="P3863" s="12">
        <f>ROUND(Table1[[#This Row],[pledged]]/Table1[[#This Row],[goal]],2)</f>
        <v>0.05</v>
      </c>
      <c r="Q3863" s="14">
        <f>IFERROR(Table1[[#This Row],[pledged]]/Table1[[#This Row],[backers_count]],0)</f>
        <v>100</v>
      </c>
      <c r="R3863" s="19">
        <f>(((J3863/60)/60)/24)+DATE(1970,1,1)</f>
        <v>41914.590011574073</v>
      </c>
      <c r="S3863" s="19">
        <f>(((I3863/60)/60)/24)+DATE(1970,1,1)</f>
        <v>41955.907638888893</v>
      </c>
    </row>
    <row r="3864" spans="1:19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1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8273</v>
      </c>
      <c r="O3864" t="s">
        <v>8274</v>
      </c>
      <c r="P3864" s="12">
        <f>ROUND(Table1[[#This Row],[pledged]]/Table1[[#This Row],[goal]],2)</f>
        <v>0</v>
      </c>
      <c r="Q3864" s="14">
        <f>IFERROR(Table1[[#This Row],[pledged]]/Table1[[#This Row],[backers_count]],0)</f>
        <v>1</v>
      </c>
      <c r="R3864" s="19">
        <f>(((J3864/60)/60)/24)+DATE(1970,1,1)</f>
        <v>42611.261064814811</v>
      </c>
      <c r="S3864" s="19">
        <f>(((I3864/60)/60)/24)+DATE(1970,1,1)</f>
        <v>42625.707638888889</v>
      </c>
    </row>
    <row r="3865" spans="1:19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1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8273</v>
      </c>
      <c r="O3865" t="s">
        <v>8274</v>
      </c>
      <c r="P3865" s="12">
        <f>ROUND(Table1[[#This Row],[pledged]]/Table1[[#This Row],[goal]],2)</f>
        <v>0</v>
      </c>
      <c r="Q3865" s="14">
        <f>IFERROR(Table1[[#This Row],[pledged]]/Table1[[#This Row],[backers_count]],0)</f>
        <v>0</v>
      </c>
      <c r="R3865" s="19">
        <f>(((J3865/60)/60)/24)+DATE(1970,1,1)</f>
        <v>42253.633159722223</v>
      </c>
      <c r="S3865" s="19">
        <f>(((I3865/60)/60)/24)+DATE(1970,1,1)</f>
        <v>42313.674826388888</v>
      </c>
    </row>
    <row r="3866" spans="1:19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1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8273</v>
      </c>
      <c r="O3866" t="s">
        <v>8274</v>
      </c>
      <c r="P3866" s="12">
        <f>ROUND(Table1[[#This Row],[pledged]]/Table1[[#This Row],[goal]],2)</f>
        <v>0.01</v>
      </c>
      <c r="Q3866" s="14">
        <f>IFERROR(Table1[[#This Row],[pledged]]/Table1[[#This Row],[backers_count]],0)</f>
        <v>20</v>
      </c>
      <c r="R3866" s="19">
        <f>(((J3866/60)/60)/24)+DATE(1970,1,1)</f>
        <v>42295.891828703709</v>
      </c>
      <c r="S3866" s="19">
        <f>(((I3866/60)/60)/24)+DATE(1970,1,1)</f>
        <v>42325.933495370366</v>
      </c>
    </row>
    <row r="3867" spans="1:19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1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8273</v>
      </c>
      <c r="O3867" t="s">
        <v>8274</v>
      </c>
      <c r="P3867" s="12">
        <f>ROUND(Table1[[#This Row],[pledged]]/Table1[[#This Row],[goal]],2)</f>
        <v>0.27</v>
      </c>
      <c r="Q3867" s="14">
        <f>IFERROR(Table1[[#This Row],[pledged]]/Table1[[#This Row],[backers_count]],0)</f>
        <v>46.428571428571431</v>
      </c>
      <c r="R3867" s="19">
        <f>(((J3867/60)/60)/24)+DATE(1970,1,1)</f>
        <v>41841.651597222226</v>
      </c>
      <c r="S3867" s="19">
        <f>(((I3867/60)/60)/24)+DATE(1970,1,1)</f>
        <v>41881.229166666664</v>
      </c>
    </row>
    <row r="3868" spans="1:19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1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8273</v>
      </c>
      <c r="O3868" t="s">
        <v>8274</v>
      </c>
      <c r="P3868" s="12">
        <f>ROUND(Table1[[#This Row],[pledged]]/Table1[[#This Row],[goal]],2)</f>
        <v>0.01</v>
      </c>
      <c r="Q3868" s="14">
        <f>IFERROR(Table1[[#This Row],[pledged]]/Table1[[#This Row],[backers_count]],0)</f>
        <v>5.5</v>
      </c>
      <c r="R3868" s="19">
        <f>(((J3868/60)/60)/24)+DATE(1970,1,1)</f>
        <v>42402.947002314817</v>
      </c>
      <c r="S3868" s="19">
        <f>(((I3868/60)/60)/24)+DATE(1970,1,1)</f>
        <v>42452.145138888889</v>
      </c>
    </row>
    <row r="3869" spans="1:19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1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8273</v>
      </c>
      <c r="O3869" t="s">
        <v>8274</v>
      </c>
      <c r="P3869" s="12">
        <f>ROUND(Table1[[#This Row],[pledged]]/Table1[[#This Row],[goal]],2)</f>
        <v>0.13</v>
      </c>
      <c r="Q3869" s="14">
        <f>IFERROR(Table1[[#This Row],[pledged]]/Table1[[#This Row],[backers_count]],0)</f>
        <v>50.2</v>
      </c>
      <c r="R3869" s="19">
        <f>(((J3869/60)/60)/24)+DATE(1970,1,1)</f>
        <v>42509.814108796301</v>
      </c>
      <c r="S3869" s="19">
        <f>(((I3869/60)/60)/24)+DATE(1970,1,1)</f>
        <v>42539.814108796301</v>
      </c>
    </row>
    <row r="3870" spans="1:19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1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8273</v>
      </c>
      <c r="O3870" t="s">
        <v>8315</v>
      </c>
      <c r="P3870" s="12">
        <f>ROUND(Table1[[#This Row],[pledged]]/Table1[[#This Row],[goal]],2)</f>
        <v>0</v>
      </c>
      <c r="Q3870" s="14">
        <f>IFERROR(Table1[[#This Row],[pledged]]/Table1[[#This Row],[backers_count]],0)</f>
        <v>10</v>
      </c>
      <c r="R3870" s="19">
        <f>(((J3870/60)/60)/24)+DATE(1970,1,1)</f>
        <v>41865.659780092588</v>
      </c>
      <c r="S3870" s="19">
        <f>(((I3870/60)/60)/24)+DATE(1970,1,1)</f>
        <v>41890.659780092588</v>
      </c>
    </row>
    <row r="3871" spans="1:19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1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8273</v>
      </c>
      <c r="O3871" t="s">
        <v>8315</v>
      </c>
      <c r="P3871" s="12">
        <f>ROUND(Table1[[#This Row],[pledged]]/Table1[[#This Row],[goal]],2)</f>
        <v>0.03</v>
      </c>
      <c r="Q3871" s="14">
        <f>IFERROR(Table1[[#This Row],[pledged]]/Table1[[#This Row],[backers_count]],0)</f>
        <v>30.133333333333333</v>
      </c>
      <c r="R3871" s="19">
        <f>(((J3871/60)/60)/24)+DATE(1970,1,1)</f>
        <v>42047.724444444444</v>
      </c>
      <c r="S3871" s="19">
        <f>(((I3871/60)/60)/24)+DATE(1970,1,1)</f>
        <v>42077.132638888885</v>
      </c>
    </row>
    <row r="3872" spans="1:19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1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8273</v>
      </c>
      <c r="O3872" t="s">
        <v>8315</v>
      </c>
      <c r="P3872" s="12">
        <f>ROUND(Table1[[#This Row],[pledged]]/Table1[[#This Row],[goal]],2)</f>
        <v>0.15</v>
      </c>
      <c r="Q3872" s="14">
        <f>IFERROR(Table1[[#This Row],[pledged]]/Table1[[#This Row],[backers_count]],0)</f>
        <v>150</v>
      </c>
      <c r="R3872" s="19">
        <f>(((J3872/60)/60)/24)+DATE(1970,1,1)</f>
        <v>41793.17219907407</v>
      </c>
      <c r="S3872" s="19">
        <f>(((I3872/60)/60)/24)+DATE(1970,1,1)</f>
        <v>41823.17219907407</v>
      </c>
    </row>
    <row r="3873" spans="1:19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1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8273</v>
      </c>
      <c r="O3873" t="s">
        <v>8315</v>
      </c>
      <c r="P3873" s="12">
        <f>ROUND(Table1[[#This Row],[pledged]]/Table1[[#This Row],[goal]],2)</f>
        <v>0.03</v>
      </c>
      <c r="Q3873" s="14">
        <f>IFERROR(Table1[[#This Row],[pledged]]/Table1[[#This Row],[backers_count]],0)</f>
        <v>13.333333333333334</v>
      </c>
      <c r="R3873" s="19">
        <f>(((J3873/60)/60)/24)+DATE(1970,1,1)</f>
        <v>42763.780671296292</v>
      </c>
      <c r="S3873" s="19">
        <f>(((I3873/60)/60)/24)+DATE(1970,1,1)</f>
        <v>42823.739004629635</v>
      </c>
    </row>
    <row r="3874" spans="1:19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1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8273</v>
      </c>
      <c r="O3874" t="s">
        <v>8315</v>
      </c>
      <c r="P3874" s="12">
        <f>ROUND(Table1[[#This Row],[pledged]]/Table1[[#This Row],[goal]],2)</f>
        <v>0</v>
      </c>
      <c r="Q3874" s="14">
        <f>IFERROR(Table1[[#This Row],[pledged]]/Table1[[#This Row],[backers_count]],0)</f>
        <v>0</v>
      </c>
      <c r="R3874" s="19">
        <f>(((J3874/60)/60)/24)+DATE(1970,1,1)</f>
        <v>42180.145787037036</v>
      </c>
      <c r="S3874" s="19">
        <f>(((I3874/60)/60)/24)+DATE(1970,1,1)</f>
        <v>42230.145787037036</v>
      </c>
    </row>
    <row r="3875" spans="1:19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1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8273</v>
      </c>
      <c r="O3875" t="s">
        <v>8315</v>
      </c>
      <c r="P3875" s="12">
        <f>ROUND(Table1[[#This Row],[pledged]]/Table1[[#This Row],[goal]],2)</f>
        <v>0</v>
      </c>
      <c r="Q3875" s="14">
        <f>IFERROR(Table1[[#This Row],[pledged]]/Table1[[#This Row],[backers_count]],0)</f>
        <v>0</v>
      </c>
      <c r="R3875" s="19">
        <f>(((J3875/60)/60)/24)+DATE(1970,1,1)</f>
        <v>42255.696006944447</v>
      </c>
      <c r="S3875" s="19">
        <f>(((I3875/60)/60)/24)+DATE(1970,1,1)</f>
        <v>42285.696006944447</v>
      </c>
    </row>
    <row r="3876" spans="1:19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1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8273</v>
      </c>
      <c r="O3876" t="s">
        <v>8315</v>
      </c>
      <c r="P3876" s="12">
        <f>ROUND(Table1[[#This Row],[pledged]]/Table1[[#This Row],[goal]],2)</f>
        <v>0</v>
      </c>
      <c r="Q3876" s="14">
        <f>IFERROR(Table1[[#This Row],[pledged]]/Table1[[#This Row],[backers_count]],0)</f>
        <v>0</v>
      </c>
      <c r="R3876" s="19">
        <f>(((J3876/60)/60)/24)+DATE(1970,1,1)</f>
        <v>42007.016458333332</v>
      </c>
      <c r="S3876" s="19">
        <f>(((I3876/60)/60)/24)+DATE(1970,1,1)</f>
        <v>42028.041666666672</v>
      </c>
    </row>
    <row r="3877" spans="1:19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1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8273</v>
      </c>
      <c r="O3877" t="s">
        <v>8315</v>
      </c>
      <c r="P3877" s="12">
        <f>ROUND(Table1[[#This Row],[pledged]]/Table1[[#This Row],[goal]],2)</f>
        <v>0</v>
      </c>
      <c r="Q3877" s="14">
        <f>IFERROR(Table1[[#This Row],[pledged]]/Table1[[#This Row],[backers_count]],0)</f>
        <v>0</v>
      </c>
      <c r="R3877" s="19">
        <f>(((J3877/60)/60)/24)+DATE(1970,1,1)</f>
        <v>42615.346817129626</v>
      </c>
      <c r="S3877" s="19">
        <f>(((I3877/60)/60)/24)+DATE(1970,1,1)</f>
        <v>42616.416666666672</v>
      </c>
    </row>
    <row r="3878" spans="1:19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1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8273</v>
      </c>
      <c r="O3878" t="s">
        <v>8315</v>
      </c>
      <c r="P3878" s="12">
        <f>ROUND(Table1[[#This Row],[pledged]]/Table1[[#This Row],[goal]],2)</f>
        <v>0.53</v>
      </c>
      <c r="Q3878" s="14">
        <f>IFERROR(Table1[[#This Row],[pledged]]/Table1[[#This Row],[backers_count]],0)</f>
        <v>44.760869565217391</v>
      </c>
      <c r="R3878" s="19">
        <f>(((J3878/60)/60)/24)+DATE(1970,1,1)</f>
        <v>42372.624166666668</v>
      </c>
      <c r="S3878" s="19">
        <f>(((I3878/60)/60)/24)+DATE(1970,1,1)</f>
        <v>42402.624166666668</v>
      </c>
    </row>
    <row r="3879" spans="1:19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1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8273</v>
      </c>
      <c r="O3879" t="s">
        <v>8315</v>
      </c>
      <c r="P3879" s="12">
        <f>ROUND(Table1[[#This Row],[pledged]]/Table1[[#This Row],[goal]],2)</f>
        <v>0.05</v>
      </c>
      <c r="Q3879" s="14">
        <f>IFERROR(Table1[[#This Row],[pledged]]/Table1[[#This Row],[backers_count]],0)</f>
        <v>88.642857142857139</v>
      </c>
      <c r="R3879" s="19">
        <f>(((J3879/60)/60)/24)+DATE(1970,1,1)</f>
        <v>42682.67768518519</v>
      </c>
      <c r="S3879" s="19">
        <f>(((I3879/60)/60)/24)+DATE(1970,1,1)</f>
        <v>42712.67768518519</v>
      </c>
    </row>
    <row r="3880" spans="1:19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1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8273</v>
      </c>
      <c r="O3880" t="s">
        <v>8315</v>
      </c>
      <c r="P3880" s="12">
        <f>ROUND(Table1[[#This Row],[pledged]]/Table1[[#This Row],[goal]],2)</f>
        <v>0</v>
      </c>
      <c r="Q3880" s="14">
        <f>IFERROR(Table1[[#This Row],[pledged]]/Table1[[#This Row],[backers_count]],0)</f>
        <v>10</v>
      </c>
      <c r="R3880" s="19">
        <f>(((J3880/60)/60)/24)+DATE(1970,1,1)</f>
        <v>42154.818819444445</v>
      </c>
      <c r="S3880" s="19">
        <f>(((I3880/60)/60)/24)+DATE(1970,1,1)</f>
        <v>42185.165972222225</v>
      </c>
    </row>
    <row r="3881" spans="1:19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1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8273</v>
      </c>
      <c r="O3881" t="s">
        <v>8315</v>
      </c>
      <c r="P3881" s="12">
        <f>ROUND(Table1[[#This Row],[pledged]]/Table1[[#This Row],[goal]],2)</f>
        <v>0</v>
      </c>
      <c r="Q3881" s="14">
        <f>IFERROR(Table1[[#This Row],[pledged]]/Table1[[#This Row],[backers_count]],0)</f>
        <v>0</v>
      </c>
      <c r="R3881" s="19">
        <f>(((J3881/60)/60)/24)+DATE(1970,1,1)</f>
        <v>41999.861064814817</v>
      </c>
      <c r="S3881" s="19">
        <f>(((I3881/60)/60)/24)+DATE(1970,1,1)</f>
        <v>42029.861064814817</v>
      </c>
    </row>
    <row r="3882" spans="1:19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1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8273</v>
      </c>
      <c r="O3882" t="s">
        <v>8315</v>
      </c>
      <c r="P3882" s="12">
        <f>ROUND(Table1[[#This Row],[pledged]]/Table1[[#This Row],[goal]],2)</f>
        <v>0.13</v>
      </c>
      <c r="Q3882" s="14">
        <f>IFERROR(Table1[[#This Row],[pledged]]/Table1[[#This Row],[backers_count]],0)</f>
        <v>57.647058823529413</v>
      </c>
      <c r="R3882" s="19">
        <f>(((J3882/60)/60)/24)+DATE(1970,1,1)</f>
        <v>41815.815046296295</v>
      </c>
      <c r="S3882" s="19">
        <f>(((I3882/60)/60)/24)+DATE(1970,1,1)</f>
        <v>41850.958333333336</v>
      </c>
    </row>
    <row r="3883" spans="1:19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1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8273</v>
      </c>
      <c r="O3883" t="s">
        <v>8315</v>
      </c>
      <c r="P3883" s="12">
        <f>ROUND(Table1[[#This Row],[pledged]]/Table1[[#This Row],[goal]],2)</f>
        <v>0.05</v>
      </c>
      <c r="Q3883" s="14">
        <f>IFERROR(Table1[[#This Row],[pledged]]/Table1[[#This Row],[backers_count]],0)</f>
        <v>25</v>
      </c>
      <c r="R3883" s="19">
        <f>(((J3883/60)/60)/24)+DATE(1970,1,1)</f>
        <v>42756.018506944441</v>
      </c>
      <c r="S3883" s="19">
        <f>(((I3883/60)/60)/24)+DATE(1970,1,1)</f>
        <v>42786.018506944441</v>
      </c>
    </row>
    <row r="3884" spans="1:19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1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8273</v>
      </c>
      <c r="O3884" t="s">
        <v>8315</v>
      </c>
      <c r="P3884" s="12">
        <f>ROUND(Table1[[#This Row],[pledged]]/Table1[[#This Row],[goal]],2)</f>
        <v>0</v>
      </c>
      <c r="Q3884" s="14">
        <f>IFERROR(Table1[[#This Row],[pledged]]/Table1[[#This Row],[backers_count]],0)</f>
        <v>0</v>
      </c>
      <c r="R3884" s="19">
        <f>(((J3884/60)/60)/24)+DATE(1970,1,1)</f>
        <v>42373.983449074076</v>
      </c>
      <c r="S3884" s="19">
        <f>(((I3884/60)/60)/24)+DATE(1970,1,1)</f>
        <v>42400.960416666669</v>
      </c>
    </row>
    <row r="3885" spans="1:19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1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8273</v>
      </c>
      <c r="O3885" t="s">
        <v>8315</v>
      </c>
      <c r="P3885" s="12">
        <f>ROUND(Table1[[#This Row],[pledged]]/Table1[[#This Row],[goal]],2)</f>
        <v>0</v>
      </c>
      <c r="Q3885" s="14">
        <f>IFERROR(Table1[[#This Row],[pledged]]/Table1[[#This Row],[backers_count]],0)</f>
        <v>0</v>
      </c>
      <c r="R3885" s="19">
        <f>(((J3885/60)/60)/24)+DATE(1970,1,1)</f>
        <v>41854.602650462963</v>
      </c>
      <c r="S3885" s="19">
        <f>(((I3885/60)/60)/24)+DATE(1970,1,1)</f>
        <v>41884.602650462963</v>
      </c>
    </row>
    <row r="3886" spans="1:19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1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8273</v>
      </c>
      <c r="O3886" t="s">
        <v>8315</v>
      </c>
      <c r="P3886" s="12">
        <f>ROUND(Table1[[#This Row],[pledged]]/Table1[[#This Row],[goal]],2)</f>
        <v>0</v>
      </c>
      <c r="Q3886" s="14">
        <f>IFERROR(Table1[[#This Row],[pledged]]/Table1[[#This Row],[backers_count]],0)</f>
        <v>0</v>
      </c>
      <c r="R3886" s="19">
        <f>(((J3886/60)/60)/24)+DATE(1970,1,1)</f>
        <v>42065.791574074072</v>
      </c>
      <c r="S3886" s="19">
        <f>(((I3886/60)/60)/24)+DATE(1970,1,1)</f>
        <v>42090.749907407408</v>
      </c>
    </row>
    <row r="3887" spans="1:19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1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8273</v>
      </c>
      <c r="O3887" t="s">
        <v>8315</v>
      </c>
      <c r="P3887" s="12">
        <f>ROUND(Table1[[#This Row],[pledged]]/Table1[[#This Row],[goal]],2)</f>
        <v>0</v>
      </c>
      <c r="Q3887" s="14">
        <f>IFERROR(Table1[[#This Row],[pledged]]/Table1[[#This Row],[backers_count]],0)</f>
        <v>0</v>
      </c>
      <c r="R3887" s="19">
        <f>(((J3887/60)/60)/24)+DATE(1970,1,1)</f>
        <v>42469.951284722221</v>
      </c>
      <c r="S3887" s="19">
        <f>(((I3887/60)/60)/24)+DATE(1970,1,1)</f>
        <v>42499.951284722221</v>
      </c>
    </row>
    <row r="3888" spans="1:19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1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8273</v>
      </c>
      <c r="O3888" t="s">
        <v>8315</v>
      </c>
      <c r="P3888" s="12">
        <f>ROUND(Table1[[#This Row],[pledged]]/Table1[[#This Row],[goal]],2)</f>
        <v>0</v>
      </c>
      <c r="Q3888" s="14">
        <f>IFERROR(Table1[[#This Row],[pledged]]/Table1[[#This Row],[backers_count]],0)</f>
        <v>0</v>
      </c>
      <c r="R3888" s="19">
        <f>(((J3888/60)/60)/24)+DATE(1970,1,1)</f>
        <v>41954.228032407409</v>
      </c>
      <c r="S3888" s="19">
        <f>(((I3888/60)/60)/24)+DATE(1970,1,1)</f>
        <v>41984.228032407409</v>
      </c>
    </row>
    <row r="3889" spans="1:19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1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8273</v>
      </c>
      <c r="O3889" t="s">
        <v>8315</v>
      </c>
      <c r="P3889" s="12">
        <f>ROUND(Table1[[#This Row],[pledged]]/Table1[[#This Row],[goal]],2)</f>
        <v>0.02</v>
      </c>
      <c r="Q3889" s="14">
        <f>IFERROR(Table1[[#This Row],[pledged]]/Table1[[#This Row],[backers_count]],0)</f>
        <v>17.5</v>
      </c>
      <c r="R3889" s="19">
        <f>(((J3889/60)/60)/24)+DATE(1970,1,1)</f>
        <v>42079.857974537037</v>
      </c>
      <c r="S3889" s="19">
        <f>(((I3889/60)/60)/24)+DATE(1970,1,1)</f>
        <v>42125.916666666672</v>
      </c>
    </row>
    <row r="3890" spans="1:19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1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8273</v>
      </c>
      <c r="O3890" t="s">
        <v>8274</v>
      </c>
      <c r="P3890" s="12">
        <f>ROUND(Table1[[#This Row],[pledged]]/Table1[[#This Row],[goal]],2)</f>
        <v>0.27</v>
      </c>
      <c r="Q3890" s="14">
        <f>IFERROR(Table1[[#This Row],[pledged]]/Table1[[#This Row],[backers_count]],0)</f>
        <v>38.714285714285715</v>
      </c>
      <c r="R3890" s="19">
        <f>(((J3890/60)/60)/24)+DATE(1970,1,1)</f>
        <v>42762.545810185184</v>
      </c>
      <c r="S3890" s="19">
        <f>(((I3890/60)/60)/24)+DATE(1970,1,1)</f>
        <v>42792.545810185184</v>
      </c>
    </row>
    <row r="3891" spans="1:19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1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8273</v>
      </c>
      <c r="O3891" t="s">
        <v>8274</v>
      </c>
      <c r="P3891" s="12">
        <f>ROUND(Table1[[#This Row],[pledged]]/Table1[[#This Row],[goal]],2)</f>
        <v>0.01</v>
      </c>
      <c r="Q3891" s="14">
        <f>IFERROR(Table1[[#This Row],[pledged]]/Table1[[#This Row],[backers_count]],0)</f>
        <v>13.111111111111111</v>
      </c>
      <c r="R3891" s="19">
        <f>(((J3891/60)/60)/24)+DATE(1970,1,1)</f>
        <v>41977.004976851851</v>
      </c>
      <c r="S3891" s="19">
        <f>(((I3891/60)/60)/24)+DATE(1970,1,1)</f>
        <v>42008.976388888885</v>
      </c>
    </row>
    <row r="3892" spans="1:19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1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8273</v>
      </c>
      <c r="O3892" t="s">
        <v>8274</v>
      </c>
      <c r="P3892" s="12">
        <f>ROUND(Table1[[#This Row],[pledged]]/Table1[[#This Row],[goal]],2)</f>
        <v>0.17</v>
      </c>
      <c r="Q3892" s="14">
        <f>IFERROR(Table1[[#This Row],[pledged]]/Table1[[#This Row],[backers_count]],0)</f>
        <v>315.5</v>
      </c>
      <c r="R3892" s="19">
        <f>(((J3892/60)/60)/24)+DATE(1970,1,1)</f>
        <v>42171.758611111116</v>
      </c>
      <c r="S3892" s="19">
        <f>(((I3892/60)/60)/24)+DATE(1970,1,1)</f>
        <v>42231.758611111116</v>
      </c>
    </row>
    <row r="3893" spans="1:19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1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8273</v>
      </c>
      <c r="O3893" t="s">
        <v>8274</v>
      </c>
      <c r="P3893" s="12">
        <f>ROUND(Table1[[#This Row],[pledged]]/Table1[[#This Row],[goal]],2)</f>
        <v>0.33</v>
      </c>
      <c r="Q3893" s="14">
        <f>IFERROR(Table1[[#This Row],[pledged]]/Table1[[#This Row],[backers_count]],0)</f>
        <v>37.142857142857146</v>
      </c>
      <c r="R3893" s="19">
        <f>(((J3893/60)/60)/24)+DATE(1970,1,1)</f>
        <v>42056.1324537037</v>
      </c>
      <c r="S3893" s="19">
        <f>(((I3893/60)/60)/24)+DATE(1970,1,1)</f>
        <v>42086.207638888889</v>
      </c>
    </row>
    <row r="3894" spans="1:19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1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8273</v>
      </c>
      <c r="O3894" t="s">
        <v>8274</v>
      </c>
      <c r="P3894" s="12">
        <f>ROUND(Table1[[#This Row],[pledged]]/Table1[[#This Row],[goal]],2)</f>
        <v>0</v>
      </c>
      <c r="Q3894" s="14">
        <f>IFERROR(Table1[[#This Row],[pledged]]/Table1[[#This Row],[backers_count]],0)</f>
        <v>0</v>
      </c>
      <c r="R3894" s="19">
        <f>(((J3894/60)/60)/24)+DATE(1970,1,1)</f>
        <v>41867.652280092596</v>
      </c>
      <c r="S3894" s="19">
        <f>(((I3894/60)/60)/24)+DATE(1970,1,1)</f>
        <v>41875.291666666664</v>
      </c>
    </row>
    <row r="3895" spans="1:19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1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8273</v>
      </c>
      <c r="O3895" t="s">
        <v>8274</v>
      </c>
      <c r="P3895" s="12">
        <f>ROUND(Table1[[#This Row],[pledged]]/Table1[[#This Row],[goal]],2)</f>
        <v>0.22</v>
      </c>
      <c r="Q3895" s="14">
        <f>IFERROR(Table1[[#This Row],[pledged]]/Table1[[#This Row],[backers_count]],0)</f>
        <v>128.27380952380952</v>
      </c>
      <c r="R3895" s="19">
        <f>(((J3895/60)/60)/24)+DATE(1970,1,1)</f>
        <v>41779.657870370371</v>
      </c>
      <c r="S3895" s="19">
        <f>(((I3895/60)/60)/24)+DATE(1970,1,1)</f>
        <v>41821.25</v>
      </c>
    </row>
    <row r="3896" spans="1:19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1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8273</v>
      </c>
      <c r="O3896" t="s">
        <v>8274</v>
      </c>
      <c r="P3896" s="12">
        <f>ROUND(Table1[[#This Row],[pledged]]/Table1[[#This Row],[goal]],2)</f>
        <v>0.03</v>
      </c>
      <c r="Q3896" s="14">
        <f>IFERROR(Table1[[#This Row],[pledged]]/Table1[[#This Row],[backers_count]],0)</f>
        <v>47.272727272727273</v>
      </c>
      <c r="R3896" s="19">
        <f>(((J3896/60)/60)/24)+DATE(1970,1,1)</f>
        <v>42679.958472222221</v>
      </c>
      <c r="S3896" s="19">
        <f>(((I3896/60)/60)/24)+DATE(1970,1,1)</f>
        <v>42710.207638888889</v>
      </c>
    </row>
    <row r="3897" spans="1:19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1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8273</v>
      </c>
      <c r="O3897" t="s">
        <v>8274</v>
      </c>
      <c r="P3897" s="12">
        <f>ROUND(Table1[[#This Row],[pledged]]/Table1[[#This Row],[goal]],2)</f>
        <v>0.05</v>
      </c>
      <c r="Q3897" s="14">
        <f>IFERROR(Table1[[#This Row],[pledged]]/Table1[[#This Row],[backers_count]],0)</f>
        <v>50</v>
      </c>
      <c r="R3897" s="19">
        <f>(((J3897/60)/60)/24)+DATE(1970,1,1)</f>
        <v>42032.250208333338</v>
      </c>
      <c r="S3897" s="19">
        <f>(((I3897/60)/60)/24)+DATE(1970,1,1)</f>
        <v>42063.250208333338</v>
      </c>
    </row>
    <row r="3898" spans="1:19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1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8273</v>
      </c>
      <c r="O3898" t="s">
        <v>8274</v>
      </c>
      <c r="P3898" s="12">
        <f>ROUND(Table1[[#This Row],[pledged]]/Table1[[#This Row],[goal]],2)</f>
        <v>0.11</v>
      </c>
      <c r="Q3898" s="14">
        <f>IFERROR(Table1[[#This Row],[pledged]]/Table1[[#This Row],[backers_count]],0)</f>
        <v>42.5</v>
      </c>
      <c r="R3898" s="19">
        <f>(((J3898/60)/60)/24)+DATE(1970,1,1)</f>
        <v>41793.191875000004</v>
      </c>
      <c r="S3898" s="19">
        <f>(((I3898/60)/60)/24)+DATE(1970,1,1)</f>
        <v>41807.191875000004</v>
      </c>
    </row>
    <row r="3899" spans="1:19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1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8273</v>
      </c>
      <c r="O3899" t="s">
        <v>8274</v>
      </c>
      <c r="P3899" s="12">
        <f>ROUND(Table1[[#This Row],[pledged]]/Table1[[#This Row],[goal]],2)</f>
        <v>0.18</v>
      </c>
      <c r="Q3899" s="14">
        <f>IFERROR(Table1[[#This Row],[pledged]]/Table1[[#This Row],[backers_count]],0)</f>
        <v>44</v>
      </c>
      <c r="R3899" s="19">
        <f>(((J3899/60)/60)/24)+DATE(1970,1,1)</f>
        <v>41982.87364583333</v>
      </c>
      <c r="S3899" s="19">
        <f>(((I3899/60)/60)/24)+DATE(1970,1,1)</f>
        <v>42012.87364583333</v>
      </c>
    </row>
    <row r="3900" spans="1:19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1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8273</v>
      </c>
      <c r="O3900" t="s">
        <v>8274</v>
      </c>
      <c r="P3900" s="12">
        <f>ROUND(Table1[[#This Row],[pledged]]/Table1[[#This Row],[goal]],2)</f>
        <v>0.33</v>
      </c>
      <c r="Q3900" s="14">
        <f>IFERROR(Table1[[#This Row],[pledged]]/Table1[[#This Row],[backers_count]],0)</f>
        <v>50.875</v>
      </c>
      <c r="R3900" s="19">
        <f>(((J3900/60)/60)/24)+DATE(1970,1,1)</f>
        <v>42193.482291666667</v>
      </c>
      <c r="S3900" s="19">
        <f>(((I3900/60)/60)/24)+DATE(1970,1,1)</f>
        <v>42233.666666666672</v>
      </c>
    </row>
    <row r="3901" spans="1:19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1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8273</v>
      </c>
      <c r="O3901" t="s">
        <v>8274</v>
      </c>
      <c r="P3901" s="12">
        <f>ROUND(Table1[[#This Row],[pledged]]/Table1[[#This Row],[goal]],2)</f>
        <v>0.01</v>
      </c>
      <c r="Q3901" s="14">
        <f>IFERROR(Table1[[#This Row],[pledged]]/Table1[[#This Row],[backers_count]],0)</f>
        <v>62.5</v>
      </c>
      <c r="R3901" s="19">
        <f>(((J3901/60)/60)/24)+DATE(1970,1,1)</f>
        <v>41843.775011574071</v>
      </c>
      <c r="S3901" s="19">
        <f>(((I3901/60)/60)/24)+DATE(1970,1,1)</f>
        <v>41863.775011574071</v>
      </c>
    </row>
    <row r="3902" spans="1:19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1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8273</v>
      </c>
      <c r="O3902" t="s">
        <v>8274</v>
      </c>
      <c r="P3902" s="12">
        <f>ROUND(Table1[[#This Row],[pledged]]/Table1[[#This Row],[goal]],2)</f>
        <v>0.05</v>
      </c>
      <c r="Q3902" s="14">
        <f>IFERROR(Table1[[#This Row],[pledged]]/Table1[[#This Row],[backers_count]],0)</f>
        <v>27</v>
      </c>
      <c r="R3902" s="19">
        <f>(((J3902/60)/60)/24)+DATE(1970,1,1)</f>
        <v>42136.092488425929</v>
      </c>
      <c r="S3902" s="19">
        <f>(((I3902/60)/60)/24)+DATE(1970,1,1)</f>
        <v>42166.092488425929</v>
      </c>
    </row>
    <row r="3903" spans="1:19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1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8273</v>
      </c>
      <c r="O3903" t="s">
        <v>8274</v>
      </c>
      <c r="P3903" s="12">
        <f>ROUND(Table1[[#This Row],[pledged]]/Table1[[#This Row],[goal]],2)</f>
        <v>0.01</v>
      </c>
      <c r="Q3903" s="14">
        <f>IFERROR(Table1[[#This Row],[pledged]]/Table1[[#This Row],[backers_count]],0)</f>
        <v>25</v>
      </c>
      <c r="R3903" s="19">
        <f>(((J3903/60)/60)/24)+DATE(1970,1,1)</f>
        <v>42317.826377314821</v>
      </c>
      <c r="S3903" s="19">
        <f>(((I3903/60)/60)/24)+DATE(1970,1,1)</f>
        <v>42357.826377314821</v>
      </c>
    </row>
    <row r="3904" spans="1:19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1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8273</v>
      </c>
      <c r="O3904" t="s">
        <v>8274</v>
      </c>
      <c r="P3904" s="12">
        <f>ROUND(Table1[[#This Row],[pledged]]/Table1[[#This Row],[goal]],2)</f>
        <v>0.49</v>
      </c>
      <c r="Q3904" s="14">
        <f>IFERROR(Table1[[#This Row],[pledged]]/Table1[[#This Row],[backers_count]],0)</f>
        <v>47.258064516129032</v>
      </c>
      <c r="R3904" s="19">
        <f>(((J3904/60)/60)/24)+DATE(1970,1,1)</f>
        <v>42663.468078703707</v>
      </c>
      <c r="S3904" s="19">
        <f>(((I3904/60)/60)/24)+DATE(1970,1,1)</f>
        <v>42688.509745370371</v>
      </c>
    </row>
    <row r="3905" spans="1:19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1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8273</v>
      </c>
      <c r="O3905" t="s">
        <v>8274</v>
      </c>
      <c r="P3905" s="12">
        <f>ROUND(Table1[[#This Row],[pledged]]/Table1[[#This Row],[goal]],2)</f>
        <v>0</v>
      </c>
      <c r="Q3905" s="14">
        <f>IFERROR(Table1[[#This Row],[pledged]]/Table1[[#This Row],[backers_count]],0)</f>
        <v>0</v>
      </c>
      <c r="R3905" s="19">
        <f>(((J3905/60)/60)/24)+DATE(1970,1,1)</f>
        <v>42186.01116898148</v>
      </c>
      <c r="S3905" s="19">
        <f>(((I3905/60)/60)/24)+DATE(1970,1,1)</f>
        <v>42230.818055555559</v>
      </c>
    </row>
    <row r="3906" spans="1:19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1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8273</v>
      </c>
      <c r="O3906" t="s">
        <v>8274</v>
      </c>
      <c r="P3906" s="12">
        <f>ROUND(Table1[[#This Row],[pledged]]/Table1[[#This Row],[goal]],2)</f>
        <v>0</v>
      </c>
      <c r="Q3906" s="14">
        <f>IFERROR(Table1[[#This Row],[pledged]]/Table1[[#This Row],[backers_count]],0)</f>
        <v>1.5</v>
      </c>
      <c r="R3906" s="19">
        <f>(((J3906/60)/60)/24)+DATE(1970,1,1)</f>
        <v>42095.229166666672</v>
      </c>
      <c r="S3906" s="19">
        <f>(((I3906/60)/60)/24)+DATE(1970,1,1)</f>
        <v>42109.211111111115</v>
      </c>
    </row>
    <row r="3907" spans="1:19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1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8273</v>
      </c>
      <c r="O3907" t="s">
        <v>8274</v>
      </c>
      <c r="P3907" s="12">
        <f>ROUND(Table1[[#This Row],[pledged]]/Table1[[#This Row],[goal]],2)</f>
        <v>0.12</v>
      </c>
      <c r="Q3907" s="14">
        <f>IFERROR(Table1[[#This Row],[pledged]]/Table1[[#This Row],[backers_count]],0)</f>
        <v>24.714285714285715</v>
      </c>
      <c r="R3907" s="19">
        <f>(((J3907/60)/60)/24)+DATE(1970,1,1)</f>
        <v>42124.623877314814</v>
      </c>
      <c r="S3907" s="19">
        <f>(((I3907/60)/60)/24)+DATE(1970,1,1)</f>
        <v>42166.958333333328</v>
      </c>
    </row>
    <row r="3908" spans="1:19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1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8273</v>
      </c>
      <c r="O3908" t="s">
        <v>8274</v>
      </c>
      <c r="P3908" s="12">
        <f>ROUND(Table1[[#This Row],[pledged]]/Table1[[#This Row],[goal]],2)</f>
        <v>0.67</v>
      </c>
      <c r="Q3908" s="14">
        <f>IFERROR(Table1[[#This Row],[pledged]]/Table1[[#This Row],[backers_count]],0)</f>
        <v>63.125</v>
      </c>
      <c r="R3908" s="19">
        <f>(((J3908/60)/60)/24)+DATE(1970,1,1)</f>
        <v>42143.917743055557</v>
      </c>
      <c r="S3908" s="19">
        <f>(((I3908/60)/60)/24)+DATE(1970,1,1)</f>
        <v>42181.559027777781</v>
      </c>
    </row>
    <row r="3909" spans="1:19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1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8273</v>
      </c>
      <c r="O3909" t="s">
        <v>8274</v>
      </c>
      <c r="P3909" s="12">
        <f>ROUND(Table1[[#This Row],[pledged]]/Table1[[#This Row],[goal]],2)</f>
        <v>0.15</v>
      </c>
      <c r="Q3909" s="14">
        <f>IFERROR(Table1[[#This Row],[pledged]]/Table1[[#This Row],[backers_count]],0)</f>
        <v>38.25</v>
      </c>
      <c r="R3909" s="19">
        <f>(((J3909/60)/60)/24)+DATE(1970,1,1)</f>
        <v>41906.819513888891</v>
      </c>
      <c r="S3909" s="19">
        <f>(((I3909/60)/60)/24)+DATE(1970,1,1)</f>
        <v>41938.838888888888</v>
      </c>
    </row>
    <row r="3910" spans="1:19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1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8273</v>
      </c>
      <c r="O3910" t="s">
        <v>8274</v>
      </c>
      <c r="P3910" s="12">
        <f>ROUND(Table1[[#This Row],[pledged]]/Table1[[#This Row],[goal]],2)</f>
        <v>0.09</v>
      </c>
      <c r="Q3910" s="14">
        <f>IFERROR(Table1[[#This Row],[pledged]]/Table1[[#This Row],[backers_count]],0)</f>
        <v>16.25</v>
      </c>
      <c r="R3910" s="19">
        <f>(((J3910/60)/60)/24)+DATE(1970,1,1)</f>
        <v>41834.135370370372</v>
      </c>
      <c r="S3910" s="19">
        <f>(((I3910/60)/60)/24)+DATE(1970,1,1)</f>
        <v>41849.135370370372</v>
      </c>
    </row>
    <row r="3911" spans="1:19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1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8273</v>
      </c>
      <c r="O3911" t="s">
        <v>8274</v>
      </c>
      <c r="P3911" s="12">
        <f>ROUND(Table1[[#This Row],[pledged]]/Table1[[#This Row],[goal]],2)</f>
        <v>0</v>
      </c>
      <c r="Q3911" s="14">
        <f>IFERROR(Table1[[#This Row],[pledged]]/Table1[[#This Row],[backers_count]],0)</f>
        <v>33.75</v>
      </c>
      <c r="R3911" s="19">
        <f>(((J3911/60)/60)/24)+DATE(1970,1,1)</f>
        <v>41863.359282407408</v>
      </c>
      <c r="S3911" s="19">
        <f>(((I3911/60)/60)/24)+DATE(1970,1,1)</f>
        <v>41893.359282407408</v>
      </c>
    </row>
    <row r="3912" spans="1:19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1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8273</v>
      </c>
      <c r="O3912" t="s">
        <v>8274</v>
      </c>
      <c r="P3912" s="12">
        <f>ROUND(Table1[[#This Row],[pledged]]/Table1[[#This Row],[goal]],2)</f>
        <v>0.03</v>
      </c>
      <c r="Q3912" s="14">
        <f>IFERROR(Table1[[#This Row],[pledged]]/Table1[[#This Row],[backers_count]],0)</f>
        <v>61.666666666666664</v>
      </c>
      <c r="R3912" s="19">
        <f>(((J3912/60)/60)/24)+DATE(1970,1,1)</f>
        <v>42224.756909722222</v>
      </c>
      <c r="S3912" s="19">
        <f>(((I3912/60)/60)/24)+DATE(1970,1,1)</f>
        <v>42254.756909722222</v>
      </c>
    </row>
    <row r="3913" spans="1:19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1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8273</v>
      </c>
      <c r="O3913" t="s">
        <v>8274</v>
      </c>
      <c r="P3913" s="12">
        <f>ROUND(Table1[[#This Row],[pledged]]/Table1[[#This Row],[goal]],2)</f>
        <v>0.37</v>
      </c>
      <c r="Q3913" s="14">
        <f>IFERROR(Table1[[#This Row],[pledged]]/Table1[[#This Row],[backers_count]],0)</f>
        <v>83.138888888888886</v>
      </c>
      <c r="R3913" s="19">
        <f>(((J3913/60)/60)/24)+DATE(1970,1,1)</f>
        <v>41939.8122337963</v>
      </c>
      <c r="S3913" s="19">
        <f>(((I3913/60)/60)/24)+DATE(1970,1,1)</f>
        <v>41969.853900462964</v>
      </c>
    </row>
    <row r="3914" spans="1:19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8273</v>
      </c>
      <c r="O3914" t="s">
        <v>8274</v>
      </c>
      <c r="P3914" s="12">
        <f>ROUND(Table1[[#This Row],[pledged]]/Table1[[#This Row],[goal]],2)</f>
        <v>0</v>
      </c>
      <c r="Q3914" s="14">
        <f>IFERROR(Table1[[#This Row],[pledged]]/Table1[[#This Row],[backers_count]],0)</f>
        <v>1</v>
      </c>
      <c r="R3914" s="19">
        <f>(((J3914/60)/60)/24)+DATE(1970,1,1)</f>
        <v>42059.270023148143</v>
      </c>
      <c r="S3914" s="19">
        <f>(((I3914/60)/60)/24)+DATE(1970,1,1)</f>
        <v>42119.190972222219</v>
      </c>
    </row>
    <row r="3915" spans="1:19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1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8273</v>
      </c>
      <c r="O3915" t="s">
        <v>8274</v>
      </c>
      <c r="P3915" s="12">
        <f>ROUND(Table1[[#This Row],[pledged]]/Table1[[#This Row],[goal]],2)</f>
        <v>0.1</v>
      </c>
      <c r="Q3915" s="14">
        <f>IFERROR(Table1[[#This Row],[pledged]]/Table1[[#This Row],[backers_count]],0)</f>
        <v>142.85714285714286</v>
      </c>
      <c r="R3915" s="19">
        <f>(((J3915/60)/60)/24)+DATE(1970,1,1)</f>
        <v>42308.211215277777</v>
      </c>
      <c r="S3915" s="19">
        <f>(((I3915/60)/60)/24)+DATE(1970,1,1)</f>
        <v>42338.252881944441</v>
      </c>
    </row>
    <row r="3916" spans="1:19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1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8273</v>
      </c>
      <c r="O3916" t="s">
        <v>8274</v>
      </c>
      <c r="P3916" s="12">
        <f>ROUND(Table1[[#This Row],[pledged]]/Table1[[#This Row],[goal]],2)</f>
        <v>0.36</v>
      </c>
      <c r="Q3916" s="14">
        <f>IFERROR(Table1[[#This Row],[pledged]]/Table1[[#This Row],[backers_count]],0)</f>
        <v>33.666666666666664</v>
      </c>
      <c r="R3916" s="19">
        <f>(((J3916/60)/60)/24)+DATE(1970,1,1)</f>
        <v>42114.818935185183</v>
      </c>
      <c r="S3916" s="19">
        <f>(((I3916/60)/60)/24)+DATE(1970,1,1)</f>
        <v>42134.957638888889</v>
      </c>
    </row>
    <row r="3917" spans="1:19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1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8273</v>
      </c>
      <c r="O3917" t="s">
        <v>8274</v>
      </c>
      <c r="P3917" s="12">
        <f>ROUND(Table1[[#This Row],[pledged]]/Table1[[#This Row],[goal]],2)</f>
        <v>0</v>
      </c>
      <c r="Q3917" s="14">
        <f>IFERROR(Table1[[#This Row],[pledged]]/Table1[[#This Row],[backers_count]],0)</f>
        <v>5</v>
      </c>
      <c r="R3917" s="19">
        <f>(((J3917/60)/60)/24)+DATE(1970,1,1)</f>
        <v>42492.98505787037</v>
      </c>
      <c r="S3917" s="19">
        <f>(((I3917/60)/60)/24)+DATE(1970,1,1)</f>
        <v>42522.98505787037</v>
      </c>
    </row>
    <row r="3918" spans="1:19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1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8273</v>
      </c>
      <c r="O3918" t="s">
        <v>8274</v>
      </c>
      <c r="P3918" s="12">
        <f>ROUND(Table1[[#This Row],[pledged]]/Table1[[#This Row],[goal]],2)</f>
        <v>0</v>
      </c>
      <c r="Q3918" s="14">
        <f>IFERROR(Table1[[#This Row],[pledged]]/Table1[[#This Row],[backers_count]],0)</f>
        <v>0</v>
      </c>
      <c r="R3918" s="19">
        <f>(((J3918/60)/60)/24)+DATE(1970,1,1)</f>
        <v>42494.471666666665</v>
      </c>
      <c r="S3918" s="19">
        <f>(((I3918/60)/60)/24)+DATE(1970,1,1)</f>
        <v>42524.471666666665</v>
      </c>
    </row>
    <row r="3919" spans="1:19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1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8273</v>
      </c>
      <c r="O3919" t="s">
        <v>8274</v>
      </c>
      <c r="P3919" s="12">
        <f>ROUND(Table1[[#This Row],[pledged]]/Table1[[#This Row],[goal]],2)</f>
        <v>0</v>
      </c>
      <c r="Q3919" s="14">
        <f>IFERROR(Table1[[#This Row],[pledged]]/Table1[[#This Row],[backers_count]],0)</f>
        <v>10</v>
      </c>
      <c r="R3919" s="19">
        <f>(((J3919/60)/60)/24)+DATE(1970,1,1)</f>
        <v>41863.527326388888</v>
      </c>
      <c r="S3919" s="19">
        <f>(((I3919/60)/60)/24)+DATE(1970,1,1)</f>
        <v>41893.527326388888</v>
      </c>
    </row>
    <row r="3920" spans="1:19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1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8273</v>
      </c>
      <c r="O3920" t="s">
        <v>8274</v>
      </c>
      <c r="P3920" s="12">
        <f>ROUND(Table1[[#This Row],[pledged]]/Table1[[#This Row],[goal]],2)</f>
        <v>0</v>
      </c>
      <c r="Q3920" s="14">
        <f>IFERROR(Table1[[#This Row],[pledged]]/Table1[[#This Row],[backers_count]],0)</f>
        <v>40</v>
      </c>
      <c r="R3920" s="19">
        <f>(((J3920/60)/60)/24)+DATE(1970,1,1)</f>
        <v>41843.664618055554</v>
      </c>
      <c r="S3920" s="19">
        <f>(((I3920/60)/60)/24)+DATE(1970,1,1)</f>
        <v>41855.666666666664</v>
      </c>
    </row>
    <row r="3921" spans="1:19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1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8273</v>
      </c>
      <c r="O3921" t="s">
        <v>8274</v>
      </c>
      <c r="P3921" s="12">
        <f>ROUND(Table1[[#This Row],[pledged]]/Table1[[#This Row],[goal]],2)</f>
        <v>0.02</v>
      </c>
      <c r="Q3921" s="14">
        <f>IFERROR(Table1[[#This Row],[pledged]]/Table1[[#This Row],[backers_count]],0)</f>
        <v>30</v>
      </c>
      <c r="R3921" s="19">
        <f>(((J3921/60)/60)/24)+DATE(1970,1,1)</f>
        <v>42358.684872685189</v>
      </c>
      <c r="S3921" s="19">
        <f>(((I3921/60)/60)/24)+DATE(1970,1,1)</f>
        <v>42387</v>
      </c>
    </row>
    <row r="3922" spans="1:19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1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8273</v>
      </c>
      <c r="O3922" t="s">
        <v>8274</v>
      </c>
      <c r="P3922" s="12">
        <f>ROUND(Table1[[#This Row],[pledged]]/Table1[[#This Row],[goal]],2)</f>
        <v>0.05</v>
      </c>
      <c r="Q3922" s="14">
        <f>IFERROR(Table1[[#This Row],[pledged]]/Table1[[#This Row],[backers_count]],0)</f>
        <v>45</v>
      </c>
      <c r="R3922" s="19">
        <f>(((J3922/60)/60)/24)+DATE(1970,1,1)</f>
        <v>42657.38726851852</v>
      </c>
      <c r="S3922" s="19">
        <f>(((I3922/60)/60)/24)+DATE(1970,1,1)</f>
        <v>42687.428935185191</v>
      </c>
    </row>
    <row r="3923" spans="1:19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1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8273</v>
      </c>
      <c r="O3923" t="s">
        <v>8274</v>
      </c>
      <c r="P3923" s="12">
        <f>ROUND(Table1[[#This Row],[pledged]]/Table1[[#This Row],[goal]],2)</f>
        <v>0</v>
      </c>
      <c r="Q3923" s="14">
        <f>IFERROR(Table1[[#This Row],[pledged]]/Table1[[#This Row],[backers_count]],0)</f>
        <v>0</v>
      </c>
      <c r="R3923" s="19">
        <f>(((J3923/60)/60)/24)+DATE(1970,1,1)</f>
        <v>41926.542303240742</v>
      </c>
      <c r="S3923" s="19">
        <f>(((I3923/60)/60)/24)+DATE(1970,1,1)</f>
        <v>41938.75</v>
      </c>
    </row>
    <row r="3924" spans="1:19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1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8273</v>
      </c>
      <c r="O3924" t="s">
        <v>8274</v>
      </c>
      <c r="P3924" s="12">
        <f>ROUND(Table1[[#This Row],[pledged]]/Table1[[#This Row],[goal]],2)</f>
        <v>0.08</v>
      </c>
      <c r="Q3924" s="14">
        <f>IFERROR(Table1[[#This Row],[pledged]]/Table1[[#This Row],[backers_count]],0)</f>
        <v>10.166666666666666</v>
      </c>
      <c r="R3924" s="19">
        <f>(((J3924/60)/60)/24)+DATE(1970,1,1)</f>
        <v>42020.768634259264</v>
      </c>
      <c r="S3924" s="19">
        <f>(((I3924/60)/60)/24)+DATE(1970,1,1)</f>
        <v>42065.958333333328</v>
      </c>
    </row>
    <row r="3925" spans="1:19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1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8273</v>
      </c>
      <c r="O3925" t="s">
        <v>8274</v>
      </c>
      <c r="P3925" s="12">
        <f>ROUND(Table1[[#This Row],[pledged]]/Table1[[#This Row],[goal]],2)</f>
        <v>0.12</v>
      </c>
      <c r="Q3925" s="14">
        <f>IFERROR(Table1[[#This Row],[pledged]]/Table1[[#This Row],[backers_count]],0)</f>
        <v>81.411764705882348</v>
      </c>
      <c r="R3925" s="19">
        <f>(((J3925/60)/60)/24)+DATE(1970,1,1)</f>
        <v>42075.979988425926</v>
      </c>
      <c r="S3925" s="19">
        <f>(((I3925/60)/60)/24)+DATE(1970,1,1)</f>
        <v>42103.979988425926</v>
      </c>
    </row>
    <row r="3926" spans="1:19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1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8273</v>
      </c>
      <c r="O3926" t="s">
        <v>8274</v>
      </c>
      <c r="P3926" s="12">
        <f>ROUND(Table1[[#This Row],[pledged]]/Table1[[#This Row],[goal]],2)</f>
        <v>0.15</v>
      </c>
      <c r="Q3926" s="14">
        <f>IFERROR(Table1[[#This Row],[pledged]]/Table1[[#This Row],[backers_count]],0)</f>
        <v>57.25</v>
      </c>
      <c r="R3926" s="19">
        <f>(((J3926/60)/60)/24)+DATE(1970,1,1)</f>
        <v>41786.959745370368</v>
      </c>
      <c r="S3926" s="19">
        <f>(((I3926/60)/60)/24)+DATE(1970,1,1)</f>
        <v>41816.959745370368</v>
      </c>
    </row>
    <row r="3927" spans="1:19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1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8273</v>
      </c>
      <c r="O3927" t="s">
        <v>8274</v>
      </c>
      <c r="P3927" s="12">
        <f>ROUND(Table1[[#This Row],[pledged]]/Table1[[#This Row],[goal]],2)</f>
        <v>0.1</v>
      </c>
      <c r="Q3927" s="14">
        <f>IFERROR(Table1[[#This Row],[pledged]]/Table1[[#This Row],[backers_count]],0)</f>
        <v>5</v>
      </c>
      <c r="R3927" s="19">
        <f>(((J3927/60)/60)/24)+DATE(1970,1,1)</f>
        <v>41820.870821759258</v>
      </c>
      <c r="S3927" s="19">
        <f>(((I3927/60)/60)/24)+DATE(1970,1,1)</f>
        <v>41850.870821759258</v>
      </c>
    </row>
    <row r="3928" spans="1:19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1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8273</v>
      </c>
      <c r="O3928" t="s">
        <v>8274</v>
      </c>
      <c r="P3928" s="12">
        <f>ROUND(Table1[[#This Row],[pledged]]/Table1[[#This Row],[goal]],2)</f>
        <v>0</v>
      </c>
      <c r="Q3928" s="14">
        <f>IFERROR(Table1[[#This Row],[pledged]]/Table1[[#This Row],[backers_count]],0)</f>
        <v>15</v>
      </c>
      <c r="R3928" s="19">
        <f>(((J3928/60)/60)/24)+DATE(1970,1,1)</f>
        <v>41970.085046296299</v>
      </c>
      <c r="S3928" s="19">
        <f>(((I3928/60)/60)/24)+DATE(1970,1,1)</f>
        <v>42000.085046296299</v>
      </c>
    </row>
    <row r="3929" spans="1:19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1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8273</v>
      </c>
      <c r="O3929" t="s">
        <v>8274</v>
      </c>
      <c r="P3929" s="12">
        <f>ROUND(Table1[[#This Row],[pledged]]/Table1[[#This Row],[goal]],2)</f>
        <v>0.01</v>
      </c>
      <c r="Q3929" s="14">
        <f>IFERROR(Table1[[#This Row],[pledged]]/Table1[[#This Row],[backers_count]],0)</f>
        <v>12.5</v>
      </c>
      <c r="R3929" s="19">
        <f>(((J3929/60)/60)/24)+DATE(1970,1,1)</f>
        <v>41830.267407407409</v>
      </c>
      <c r="S3929" s="19">
        <f>(((I3929/60)/60)/24)+DATE(1970,1,1)</f>
        <v>41860.267407407409</v>
      </c>
    </row>
    <row r="3930" spans="1:19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1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8273</v>
      </c>
      <c r="O3930" t="s">
        <v>8274</v>
      </c>
      <c r="P3930" s="12">
        <f>ROUND(Table1[[#This Row],[pledged]]/Table1[[#This Row],[goal]],2)</f>
        <v>0.13</v>
      </c>
      <c r="Q3930" s="14">
        <f>IFERROR(Table1[[#This Row],[pledged]]/Table1[[#This Row],[backers_count]],0)</f>
        <v>93</v>
      </c>
      <c r="R3930" s="19">
        <f>(((J3930/60)/60)/24)+DATE(1970,1,1)</f>
        <v>42265.683182870373</v>
      </c>
      <c r="S3930" s="19">
        <f>(((I3930/60)/60)/24)+DATE(1970,1,1)</f>
        <v>42293.207638888889</v>
      </c>
    </row>
    <row r="3931" spans="1:19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1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8273</v>
      </c>
      <c r="O3931" t="s">
        <v>8274</v>
      </c>
      <c r="P3931" s="12">
        <f>ROUND(Table1[[#This Row],[pledged]]/Table1[[#This Row],[goal]],2)</f>
        <v>0.02</v>
      </c>
      <c r="Q3931" s="14">
        <f>IFERROR(Table1[[#This Row],[pledged]]/Table1[[#This Row],[backers_count]],0)</f>
        <v>32.357142857142854</v>
      </c>
      <c r="R3931" s="19">
        <f>(((J3931/60)/60)/24)+DATE(1970,1,1)</f>
        <v>42601.827141203699</v>
      </c>
      <c r="S3931" s="19">
        <f>(((I3931/60)/60)/24)+DATE(1970,1,1)</f>
        <v>42631.827141203699</v>
      </c>
    </row>
    <row r="3932" spans="1:19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1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8273</v>
      </c>
      <c r="O3932" t="s">
        <v>8274</v>
      </c>
      <c r="P3932" s="12">
        <f>ROUND(Table1[[#This Row],[pledged]]/Table1[[#This Row],[goal]],2)</f>
        <v>0</v>
      </c>
      <c r="Q3932" s="14">
        <f>IFERROR(Table1[[#This Row],[pledged]]/Table1[[#This Row],[backers_count]],0)</f>
        <v>0</v>
      </c>
      <c r="R3932" s="19">
        <f>(((J3932/60)/60)/24)+DATE(1970,1,1)</f>
        <v>42433.338749999995</v>
      </c>
      <c r="S3932" s="19">
        <f>(((I3932/60)/60)/24)+DATE(1970,1,1)</f>
        <v>42461.25</v>
      </c>
    </row>
    <row r="3933" spans="1:19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1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8273</v>
      </c>
      <c r="O3933" t="s">
        <v>8274</v>
      </c>
      <c r="P3933" s="12">
        <f>ROUND(Table1[[#This Row],[pledged]]/Table1[[#This Row],[goal]],2)</f>
        <v>0</v>
      </c>
      <c r="Q3933" s="14">
        <f>IFERROR(Table1[[#This Row],[pledged]]/Table1[[#This Row],[backers_count]],0)</f>
        <v>0</v>
      </c>
      <c r="R3933" s="19">
        <f>(((J3933/60)/60)/24)+DATE(1970,1,1)</f>
        <v>42228.151701388888</v>
      </c>
      <c r="S3933" s="19">
        <f>(((I3933/60)/60)/24)+DATE(1970,1,1)</f>
        <v>42253.151701388888</v>
      </c>
    </row>
    <row r="3934" spans="1:19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1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8273</v>
      </c>
      <c r="O3934" t="s">
        <v>8274</v>
      </c>
      <c r="P3934" s="12">
        <f>ROUND(Table1[[#This Row],[pledged]]/Table1[[#This Row],[goal]],2)</f>
        <v>0</v>
      </c>
      <c r="Q3934" s="14">
        <f>IFERROR(Table1[[#This Row],[pledged]]/Table1[[#This Row],[backers_count]],0)</f>
        <v>1</v>
      </c>
      <c r="R3934" s="19">
        <f>(((J3934/60)/60)/24)+DATE(1970,1,1)</f>
        <v>42415.168564814812</v>
      </c>
      <c r="S3934" s="19">
        <f>(((I3934/60)/60)/24)+DATE(1970,1,1)</f>
        <v>42445.126898148148</v>
      </c>
    </row>
    <row r="3935" spans="1:19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1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8273</v>
      </c>
      <c r="O3935" t="s">
        <v>8274</v>
      </c>
      <c r="P3935" s="12">
        <f>ROUND(Table1[[#This Row],[pledged]]/Table1[[#This Row],[goal]],2)</f>
        <v>0.16</v>
      </c>
      <c r="Q3935" s="14">
        <f>IFERROR(Table1[[#This Row],[pledged]]/Table1[[#This Row],[backers_count]],0)</f>
        <v>91.833333333333329</v>
      </c>
      <c r="R3935" s="19">
        <f>(((J3935/60)/60)/24)+DATE(1970,1,1)</f>
        <v>42538.968310185184</v>
      </c>
      <c r="S3935" s="19">
        <f>(((I3935/60)/60)/24)+DATE(1970,1,1)</f>
        <v>42568.029861111107</v>
      </c>
    </row>
    <row r="3936" spans="1:19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1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8273</v>
      </c>
      <c r="O3936" t="s">
        <v>8274</v>
      </c>
      <c r="P3936" s="12">
        <f>ROUND(Table1[[#This Row],[pledged]]/Table1[[#This Row],[goal]],2)</f>
        <v>0.11</v>
      </c>
      <c r="Q3936" s="14">
        <f>IFERROR(Table1[[#This Row],[pledged]]/Table1[[#This Row],[backers_count]],0)</f>
        <v>45.833333333333336</v>
      </c>
      <c r="R3936" s="19">
        <f>(((J3936/60)/60)/24)+DATE(1970,1,1)</f>
        <v>42233.671747685185</v>
      </c>
      <c r="S3936" s="19">
        <f>(((I3936/60)/60)/24)+DATE(1970,1,1)</f>
        <v>42278.541666666672</v>
      </c>
    </row>
    <row r="3937" spans="1:19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1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8273</v>
      </c>
      <c r="O3937" t="s">
        <v>8274</v>
      </c>
      <c r="P3937" s="12">
        <f>ROUND(Table1[[#This Row],[pledged]]/Table1[[#This Row],[goal]],2)</f>
        <v>0.44</v>
      </c>
      <c r="Q3937" s="14">
        <f>IFERROR(Table1[[#This Row],[pledged]]/Table1[[#This Row],[backers_count]],0)</f>
        <v>57.173913043478258</v>
      </c>
      <c r="R3937" s="19">
        <f>(((J3937/60)/60)/24)+DATE(1970,1,1)</f>
        <v>42221.656782407401</v>
      </c>
      <c r="S3937" s="19">
        <f>(((I3937/60)/60)/24)+DATE(1970,1,1)</f>
        <v>42281.656782407401</v>
      </c>
    </row>
    <row r="3938" spans="1:19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1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8273</v>
      </c>
      <c r="O3938" t="s">
        <v>8274</v>
      </c>
      <c r="P3938" s="12">
        <f>ROUND(Table1[[#This Row],[pledged]]/Table1[[#This Row],[goal]],2)</f>
        <v>0</v>
      </c>
      <c r="Q3938" s="14">
        <f>IFERROR(Table1[[#This Row],[pledged]]/Table1[[#This Row],[backers_count]],0)</f>
        <v>0</v>
      </c>
      <c r="R3938" s="19">
        <f>(((J3938/60)/60)/24)+DATE(1970,1,1)</f>
        <v>42675.262962962966</v>
      </c>
      <c r="S3938" s="19">
        <f>(((I3938/60)/60)/24)+DATE(1970,1,1)</f>
        <v>42705.304629629631</v>
      </c>
    </row>
    <row r="3939" spans="1:19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1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8273</v>
      </c>
      <c r="O3939" t="s">
        <v>8274</v>
      </c>
      <c r="P3939" s="12">
        <f>ROUND(Table1[[#This Row],[pledged]]/Table1[[#This Row],[goal]],2)</f>
        <v>0.86</v>
      </c>
      <c r="Q3939" s="14">
        <f>IFERROR(Table1[[#This Row],[pledged]]/Table1[[#This Row],[backers_count]],0)</f>
        <v>248.5</v>
      </c>
      <c r="R3939" s="19">
        <f>(((J3939/60)/60)/24)+DATE(1970,1,1)</f>
        <v>42534.631481481483</v>
      </c>
      <c r="S3939" s="19">
        <f>(((I3939/60)/60)/24)+DATE(1970,1,1)</f>
        <v>42562.631481481483</v>
      </c>
    </row>
    <row r="3940" spans="1:19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1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8273</v>
      </c>
      <c r="O3940" t="s">
        <v>8274</v>
      </c>
      <c r="P3940" s="12">
        <f>ROUND(Table1[[#This Row],[pledged]]/Table1[[#This Row],[goal]],2)</f>
        <v>0.12</v>
      </c>
      <c r="Q3940" s="14">
        <f>IFERROR(Table1[[#This Row],[pledged]]/Table1[[#This Row],[backers_count]],0)</f>
        <v>79.400000000000006</v>
      </c>
      <c r="R3940" s="19">
        <f>(((J3940/60)/60)/24)+DATE(1970,1,1)</f>
        <v>42151.905717592599</v>
      </c>
      <c r="S3940" s="19">
        <f>(((I3940/60)/60)/24)+DATE(1970,1,1)</f>
        <v>42182.905717592599</v>
      </c>
    </row>
    <row r="3941" spans="1:19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1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8273</v>
      </c>
      <c r="O3941" t="s">
        <v>8274</v>
      </c>
      <c r="P3941" s="12">
        <f>ROUND(Table1[[#This Row],[pledged]]/Table1[[#This Row],[goal]],2)</f>
        <v>0</v>
      </c>
      <c r="Q3941" s="14">
        <f>IFERROR(Table1[[#This Row],[pledged]]/Table1[[#This Row],[backers_count]],0)</f>
        <v>5</v>
      </c>
      <c r="R3941" s="19">
        <f>(((J3941/60)/60)/24)+DATE(1970,1,1)</f>
        <v>41915.400219907409</v>
      </c>
      <c r="S3941" s="19">
        <f>(((I3941/60)/60)/24)+DATE(1970,1,1)</f>
        <v>41919.1875</v>
      </c>
    </row>
    <row r="3942" spans="1:19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1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8273</v>
      </c>
      <c r="O3942" t="s">
        <v>8274</v>
      </c>
      <c r="P3942" s="12">
        <f>ROUND(Table1[[#This Row],[pledged]]/Table1[[#This Row],[goal]],2)</f>
        <v>0</v>
      </c>
      <c r="Q3942" s="14">
        <f>IFERROR(Table1[[#This Row],[pledged]]/Table1[[#This Row],[backers_count]],0)</f>
        <v>5.5</v>
      </c>
      <c r="R3942" s="19">
        <f>(((J3942/60)/60)/24)+DATE(1970,1,1)</f>
        <v>41961.492488425924</v>
      </c>
      <c r="S3942" s="19">
        <f>(((I3942/60)/60)/24)+DATE(1970,1,1)</f>
        <v>42006.492488425924</v>
      </c>
    </row>
    <row r="3943" spans="1:19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1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8273</v>
      </c>
      <c r="O3943" t="s">
        <v>8274</v>
      </c>
      <c r="P3943" s="12">
        <f>ROUND(Table1[[#This Row],[pledged]]/Table1[[#This Row],[goal]],2)</f>
        <v>0.01</v>
      </c>
      <c r="Q3943" s="14">
        <f>IFERROR(Table1[[#This Row],[pledged]]/Table1[[#This Row],[backers_count]],0)</f>
        <v>25</v>
      </c>
      <c r="R3943" s="19">
        <f>(((J3943/60)/60)/24)+DATE(1970,1,1)</f>
        <v>41940.587233796294</v>
      </c>
      <c r="S3943" s="19">
        <f>(((I3943/60)/60)/24)+DATE(1970,1,1)</f>
        <v>41968.041666666672</v>
      </c>
    </row>
    <row r="3944" spans="1:19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1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8273</v>
      </c>
      <c r="O3944" t="s">
        <v>8274</v>
      </c>
      <c r="P3944" s="12">
        <f>ROUND(Table1[[#This Row],[pledged]]/Table1[[#This Row],[goal]],2)</f>
        <v>0</v>
      </c>
      <c r="Q3944" s="14">
        <f>IFERROR(Table1[[#This Row],[pledged]]/Table1[[#This Row],[backers_count]],0)</f>
        <v>0</v>
      </c>
      <c r="R3944" s="19">
        <f>(((J3944/60)/60)/24)+DATE(1970,1,1)</f>
        <v>42111.904097222221</v>
      </c>
      <c r="S3944" s="19">
        <f>(((I3944/60)/60)/24)+DATE(1970,1,1)</f>
        <v>42171.904097222221</v>
      </c>
    </row>
    <row r="3945" spans="1:19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1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8273</v>
      </c>
      <c r="O3945" t="s">
        <v>8274</v>
      </c>
      <c r="P3945" s="12">
        <f>ROUND(Table1[[#This Row],[pledged]]/Table1[[#This Row],[goal]],2)</f>
        <v>0.36</v>
      </c>
      <c r="Q3945" s="14">
        <f>IFERROR(Table1[[#This Row],[pledged]]/Table1[[#This Row],[backers_count]],0)</f>
        <v>137.07692307692307</v>
      </c>
      <c r="R3945" s="19">
        <f>(((J3945/60)/60)/24)+DATE(1970,1,1)</f>
        <v>42279.778564814813</v>
      </c>
      <c r="S3945" s="19">
        <f>(((I3945/60)/60)/24)+DATE(1970,1,1)</f>
        <v>42310.701388888891</v>
      </c>
    </row>
    <row r="3946" spans="1:19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1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8273</v>
      </c>
      <c r="O3946" t="s">
        <v>8274</v>
      </c>
      <c r="P3946" s="12">
        <f>ROUND(Table1[[#This Row],[pledged]]/Table1[[#This Row],[goal]],2)</f>
        <v>0</v>
      </c>
      <c r="Q3946" s="14">
        <f>IFERROR(Table1[[#This Row],[pledged]]/Table1[[#This Row],[backers_count]],0)</f>
        <v>0</v>
      </c>
      <c r="R3946" s="19">
        <f>(((J3946/60)/60)/24)+DATE(1970,1,1)</f>
        <v>42213.662905092591</v>
      </c>
      <c r="S3946" s="19">
        <f>(((I3946/60)/60)/24)+DATE(1970,1,1)</f>
        <v>42243.662905092591</v>
      </c>
    </row>
    <row r="3947" spans="1:19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1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8273</v>
      </c>
      <c r="O3947" t="s">
        <v>8274</v>
      </c>
      <c r="P3947" s="12">
        <f>ROUND(Table1[[#This Row],[pledged]]/Table1[[#This Row],[goal]],2)</f>
        <v>0</v>
      </c>
      <c r="Q3947" s="14">
        <f>IFERROR(Table1[[#This Row],[pledged]]/Table1[[#This Row],[backers_count]],0)</f>
        <v>5</v>
      </c>
      <c r="R3947" s="19">
        <f>(((J3947/60)/60)/24)+DATE(1970,1,1)</f>
        <v>42109.801712962959</v>
      </c>
      <c r="S3947" s="19">
        <f>(((I3947/60)/60)/24)+DATE(1970,1,1)</f>
        <v>42139.801712962959</v>
      </c>
    </row>
    <row r="3948" spans="1:19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1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8273</v>
      </c>
      <c r="O3948" t="s">
        <v>8274</v>
      </c>
      <c r="P3948" s="12">
        <f>ROUND(Table1[[#This Row],[pledged]]/Table1[[#This Row],[goal]],2)</f>
        <v>0.03</v>
      </c>
      <c r="Q3948" s="14">
        <f>IFERROR(Table1[[#This Row],[pledged]]/Table1[[#This Row],[backers_count]],0)</f>
        <v>39</v>
      </c>
      <c r="R3948" s="19">
        <f>(((J3948/60)/60)/24)+DATE(1970,1,1)</f>
        <v>42031.833587962959</v>
      </c>
      <c r="S3948" s="19">
        <f>(((I3948/60)/60)/24)+DATE(1970,1,1)</f>
        <v>42063.333333333328</v>
      </c>
    </row>
    <row r="3949" spans="1:19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1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8273</v>
      </c>
      <c r="O3949" t="s">
        <v>8274</v>
      </c>
      <c r="P3949" s="12">
        <f>ROUND(Table1[[#This Row],[pledged]]/Table1[[#This Row],[goal]],2)</f>
        <v>0.03</v>
      </c>
      <c r="Q3949" s="14">
        <f>IFERROR(Table1[[#This Row],[pledged]]/Table1[[#This Row],[backers_count]],0)</f>
        <v>50.5</v>
      </c>
      <c r="R3949" s="19">
        <f>(((J3949/60)/60)/24)+DATE(1970,1,1)</f>
        <v>42615.142870370371</v>
      </c>
      <c r="S3949" s="19">
        <f>(((I3949/60)/60)/24)+DATE(1970,1,1)</f>
        <v>42645.142870370371</v>
      </c>
    </row>
    <row r="3950" spans="1:19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1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8273</v>
      </c>
      <c r="O3950" t="s">
        <v>8274</v>
      </c>
      <c r="P3950" s="12">
        <f>ROUND(Table1[[#This Row],[pledged]]/Table1[[#This Row],[goal]],2)</f>
        <v>0</v>
      </c>
      <c r="Q3950" s="14">
        <f>IFERROR(Table1[[#This Row],[pledged]]/Table1[[#This Row],[backers_count]],0)</f>
        <v>0</v>
      </c>
      <c r="R3950" s="19">
        <f>(((J3950/60)/60)/24)+DATE(1970,1,1)</f>
        <v>41829.325497685182</v>
      </c>
      <c r="S3950" s="19">
        <f>(((I3950/60)/60)/24)+DATE(1970,1,1)</f>
        <v>41889.325497685182</v>
      </c>
    </row>
    <row r="3951" spans="1:19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1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8273</v>
      </c>
      <c r="O3951" t="s">
        <v>8274</v>
      </c>
      <c r="P3951" s="12">
        <f>ROUND(Table1[[#This Row],[pledged]]/Table1[[#This Row],[goal]],2)</f>
        <v>0.16</v>
      </c>
      <c r="Q3951" s="14">
        <f>IFERROR(Table1[[#This Row],[pledged]]/Table1[[#This Row],[backers_count]],0)</f>
        <v>49.28125</v>
      </c>
      <c r="R3951" s="19">
        <f>(((J3951/60)/60)/24)+DATE(1970,1,1)</f>
        <v>42016.120613425926</v>
      </c>
      <c r="S3951" s="19">
        <f>(((I3951/60)/60)/24)+DATE(1970,1,1)</f>
        <v>42046.120613425926</v>
      </c>
    </row>
    <row r="3952" spans="1:19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1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8273</v>
      </c>
      <c r="O3952" t="s">
        <v>8274</v>
      </c>
      <c r="P3952" s="12">
        <f>ROUND(Table1[[#This Row],[pledged]]/Table1[[#This Row],[goal]],2)</f>
        <v>0.01</v>
      </c>
      <c r="Q3952" s="14">
        <f>IFERROR(Table1[[#This Row],[pledged]]/Table1[[#This Row],[backers_count]],0)</f>
        <v>25</v>
      </c>
      <c r="R3952" s="19">
        <f>(((J3952/60)/60)/24)+DATE(1970,1,1)</f>
        <v>42439.702314814815</v>
      </c>
      <c r="S3952" s="19">
        <f>(((I3952/60)/60)/24)+DATE(1970,1,1)</f>
        <v>42468.774305555555</v>
      </c>
    </row>
    <row r="3953" spans="1:19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1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8273</v>
      </c>
      <c r="O3953" t="s">
        <v>8274</v>
      </c>
      <c r="P3953" s="12">
        <f>ROUND(Table1[[#This Row],[pledged]]/Table1[[#This Row],[goal]],2)</f>
        <v>0</v>
      </c>
      <c r="Q3953" s="14">
        <f>IFERROR(Table1[[#This Row],[pledged]]/Table1[[#This Row],[backers_count]],0)</f>
        <v>1</v>
      </c>
      <c r="R3953" s="19">
        <f>(((J3953/60)/60)/24)+DATE(1970,1,1)</f>
        <v>42433.825717592597</v>
      </c>
      <c r="S3953" s="19">
        <f>(((I3953/60)/60)/24)+DATE(1970,1,1)</f>
        <v>42493.784050925926</v>
      </c>
    </row>
    <row r="3954" spans="1:19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1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8273</v>
      </c>
      <c r="O3954" t="s">
        <v>8274</v>
      </c>
      <c r="P3954" s="12">
        <f>ROUND(Table1[[#This Row],[pledged]]/Table1[[#This Row],[goal]],2)</f>
        <v>0</v>
      </c>
      <c r="Q3954" s="14">
        <f>IFERROR(Table1[[#This Row],[pledged]]/Table1[[#This Row],[backers_count]],0)</f>
        <v>25</v>
      </c>
      <c r="R3954" s="19">
        <f>(((J3954/60)/60)/24)+DATE(1970,1,1)</f>
        <v>42243.790393518517</v>
      </c>
      <c r="S3954" s="19">
        <f>(((I3954/60)/60)/24)+DATE(1970,1,1)</f>
        <v>42303.790393518517</v>
      </c>
    </row>
    <row r="3955" spans="1:19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1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8273</v>
      </c>
      <c r="O3955" t="s">
        <v>8274</v>
      </c>
      <c r="P3955" s="12">
        <f>ROUND(Table1[[#This Row],[pledged]]/Table1[[#This Row],[goal]],2)</f>
        <v>0</v>
      </c>
      <c r="Q3955" s="14">
        <f>IFERROR(Table1[[#This Row],[pledged]]/Table1[[#This Row],[backers_count]],0)</f>
        <v>0</v>
      </c>
      <c r="R3955" s="19">
        <f>(((J3955/60)/60)/24)+DATE(1970,1,1)</f>
        <v>42550.048449074078</v>
      </c>
      <c r="S3955" s="19">
        <f>(((I3955/60)/60)/24)+DATE(1970,1,1)</f>
        <v>42580.978472222225</v>
      </c>
    </row>
    <row r="3956" spans="1:19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1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8273</v>
      </c>
      <c r="O3956" t="s">
        <v>8274</v>
      </c>
      <c r="P3956" s="12">
        <f>ROUND(Table1[[#This Row],[pledged]]/Table1[[#This Row],[goal]],2)</f>
        <v>0</v>
      </c>
      <c r="Q3956" s="14">
        <f>IFERROR(Table1[[#This Row],[pledged]]/Table1[[#This Row],[backers_count]],0)</f>
        <v>0</v>
      </c>
      <c r="R3956" s="19">
        <f>(((J3956/60)/60)/24)+DATE(1970,1,1)</f>
        <v>41774.651203703703</v>
      </c>
      <c r="S3956" s="19">
        <f>(((I3956/60)/60)/24)+DATE(1970,1,1)</f>
        <v>41834.651203703703</v>
      </c>
    </row>
    <row r="3957" spans="1:19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1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8273</v>
      </c>
      <c r="O3957" t="s">
        <v>8274</v>
      </c>
      <c r="P3957" s="12">
        <f>ROUND(Table1[[#This Row],[pledged]]/Table1[[#This Row],[goal]],2)</f>
        <v>0.24</v>
      </c>
      <c r="Q3957" s="14">
        <f>IFERROR(Table1[[#This Row],[pledged]]/Table1[[#This Row],[backers_count]],0)</f>
        <v>53.125</v>
      </c>
      <c r="R3957" s="19">
        <f>(((J3957/60)/60)/24)+DATE(1970,1,1)</f>
        <v>42306.848854166667</v>
      </c>
      <c r="S3957" s="19">
        <f>(((I3957/60)/60)/24)+DATE(1970,1,1)</f>
        <v>42336.890520833331</v>
      </c>
    </row>
    <row r="3958" spans="1:19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1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8273</v>
      </c>
      <c r="O3958" t="s">
        <v>8274</v>
      </c>
      <c r="P3958" s="12">
        <f>ROUND(Table1[[#This Row],[pledged]]/Table1[[#This Row],[goal]],2)</f>
        <v>0</v>
      </c>
      <c r="Q3958" s="14">
        <f>IFERROR(Table1[[#This Row],[pledged]]/Table1[[#This Row],[backers_count]],0)</f>
        <v>0</v>
      </c>
      <c r="R3958" s="19">
        <f>(((J3958/60)/60)/24)+DATE(1970,1,1)</f>
        <v>42457.932025462964</v>
      </c>
      <c r="S3958" s="19">
        <f>(((I3958/60)/60)/24)+DATE(1970,1,1)</f>
        <v>42485.013888888891</v>
      </c>
    </row>
    <row r="3959" spans="1:19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1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8273</v>
      </c>
      <c r="O3959" t="s">
        <v>8274</v>
      </c>
      <c r="P3959" s="12">
        <f>ROUND(Table1[[#This Row],[pledged]]/Table1[[#This Row],[goal]],2)</f>
        <v>0</v>
      </c>
      <c r="Q3959" s="14">
        <f>IFERROR(Table1[[#This Row],[pledged]]/Table1[[#This Row],[backers_count]],0)</f>
        <v>7</v>
      </c>
      <c r="R3959" s="19">
        <f>(((J3959/60)/60)/24)+DATE(1970,1,1)</f>
        <v>42513.976319444439</v>
      </c>
      <c r="S3959" s="19">
        <f>(((I3959/60)/60)/24)+DATE(1970,1,1)</f>
        <v>42559.976319444439</v>
      </c>
    </row>
    <row r="3960" spans="1:19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1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8273</v>
      </c>
      <c r="O3960" t="s">
        <v>8274</v>
      </c>
      <c r="P3960" s="12">
        <f>ROUND(Table1[[#This Row],[pledged]]/Table1[[#This Row],[goal]],2)</f>
        <v>0.32</v>
      </c>
      <c r="Q3960" s="14">
        <f>IFERROR(Table1[[#This Row],[pledged]]/Table1[[#This Row],[backers_count]],0)</f>
        <v>40.0625</v>
      </c>
      <c r="R3960" s="19">
        <f>(((J3960/60)/60)/24)+DATE(1970,1,1)</f>
        <v>41816.950370370374</v>
      </c>
      <c r="S3960" s="19">
        <f>(((I3960/60)/60)/24)+DATE(1970,1,1)</f>
        <v>41853.583333333336</v>
      </c>
    </row>
    <row r="3961" spans="1:19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1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8273</v>
      </c>
      <c r="O3961" t="s">
        <v>8274</v>
      </c>
      <c r="P3961" s="12">
        <f>ROUND(Table1[[#This Row],[pledged]]/Table1[[#This Row],[goal]],2)</f>
        <v>0.24</v>
      </c>
      <c r="Q3961" s="14">
        <f>IFERROR(Table1[[#This Row],[pledged]]/Table1[[#This Row],[backers_count]],0)</f>
        <v>24.333333333333332</v>
      </c>
      <c r="R3961" s="19">
        <f>(((J3961/60)/60)/24)+DATE(1970,1,1)</f>
        <v>41880.788842592592</v>
      </c>
      <c r="S3961" s="19">
        <f>(((I3961/60)/60)/24)+DATE(1970,1,1)</f>
        <v>41910.788842592592</v>
      </c>
    </row>
    <row r="3962" spans="1:19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1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8273</v>
      </c>
      <c r="O3962" t="s">
        <v>8274</v>
      </c>
      <c r="P3962" s="12">
        <f>ROUND(Table1[[#This Row],[pledged]]/Table1[[#This Row],[goal]],2)</f>
        <v>0.02</v>
      </c>
      <c r="Q3962" s="14">
        <f>IFERROR(Table1[[#This Row],[pledged]]/Table1[[#This Row],[backers_count]],0)</f>
        <v>11.25</v>
      </c>
      <c r="R3962" s="19">
        <f>(((J3962/60)/60)/24)+DATE(1970,1,1)</f>
        <v>42342.845555555556</v>
      </c>
      <c r="S3962" s="19">
        <f>(((I3962/60)/60)/24)+DATE(1970,1,1)</f>
        <v>42372.845555555556</v>
      </c>
    </row>
    <row r="3963" spans="1:19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1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8273</v>
      </c>
      <c r="O3963" t="s">
        <v>8274</v>
      </c>
      <c r="P3963" s="12">
        <f>ROUND(Table1[[#This Row],[pledged]]/Table1[[#This Row],[goal]],2)</f>
        <v>0</v>
      </c>
      <c r="Q3963" s="14">
        <f>IFERROR(Table1[[#This Row],[pledged]]/Table1[[#This Row],[backers_count]],0)</f>
        <v>10.5</v>
      </c>
      <c r="R3963" s="19">
        <f>(((J3963/60)/60)/24)+DATE(1970,1,1)</f>
        <v>41745.891319444447</v>
      </c>
      <c r="S3963" s="19">
        <f>(((I3963/60)/60)/24)+DATE(1970,1,1)</f>
        <v>41767.891319444447</v>
      </c>
    </row>
    <row r="3964" spans="1:19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1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8273</v>
      </c>
      <c r="O3964" t="s">
        <v>8274</v>
      </c>
      <c r="P3964" s="12">
        <f>ROUND(Table1[[#This Row],[pledged]]/Table1[[#This Row],[goal]],2)</f>
        <v>0.03</v>
      </c>
      <c r="Q3964" s="14">
        <f>IFERROR(Table1[[#This Row],[pledged]]/Table1[[#This Row],[backers_count]],0)</f>
        <v>15</v>
      </c>
      <c r="R3964" s="19">
        <f>(((J3964/60)/60)/24)+DATE(1970,1,1)</f>
        <v>42311.621458333335</v>
      </c>
      <c r="S3964" s="19">
        <f>(((I3964/60)/60)/24)+DATE(1970,1,1)</f>
        <v>42336.621458333335</v>
      </c>
    </row>
    <row r="3965" spans="1:19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1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8273</v>
      </c>
      <c r="O3965" t="s">
        <v>8274</v>
      </c>
      <c r="P3965" s="12">
        <f>ROUND(Table1[[#This Row],[pledged]]/Table1[[#This Row],[goal]],2)</f>
        <v>0</v>
      </c>
      <c r="Q3965" s="14">
        <f>IFERROR(Table1[[#This Row],[pledged]]/Table1[[#This Row],[backers_count]],0)</f>
        <v>0</v>
      </c>
      <c r="R3965" s="19">
        <f>(((J3965/60)/60)/24)+DATE(1970,1,1)</f>
        <v>42296.154131944444</v>
      </c>
      <c r="S3965" s="19">
        <f>(((I3965/60)/60)/24)+DATE(1970,1,1)</f>
        <v>42326.195798611108</v>
      </c>
    </row>
    <row r="3966" spans="1:19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1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8273</v>
      </c>
      <c r="O3966" t="s">
        <v>8274</v>
      </c>
      <c r="P3966" s="12">
        <f>ROUND(Table1[[#This Row],[pledged]]/Table1[[#This Row],[goal]],2)</f>
        <v>0.06</v>
      </c>
      <c r="Q3966" s="14">
        <f>IFERROR(Table1[[#This Row],[pledged]]/Table1[[#This Row],[backers_count]],0)</f>
        <v>42</v>
      </c>
      <c r="R3966" s="19">
        <f>(((J3966/60)/60)/24)+DATE(1970,1,1)</f>
        <v>42053.722060185188</v>
      </c>
      <c r="S3966" s="19">
        <f>(((I3966/60)/60)/24)+DATE(1970,1,1)</f>
        <v>42113.680393518516</v>
      </c>
    </row>
    <row r="3967" spans="1:19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1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8273</v>
      </c>
      <c r="O3967" t="s">
        <v>8274</v>
      </c>
      <c r="P3967" s="12">
        <f>ROUND(Table1[[#This Row],[pledged]]/Table1[[#This Row],[goal]],2)</f>
        <v>0.14000000000000001</v>
      </c>
      <c r="Q3967" s="14">
        <f>IFERROR(Table1[[#This Row],[pledged]]/Table1[[#This Row],[backers_count]],0)</f>
        <v>71.25</v>
      </c>
      <c r="R3967" s="19">
        <f>(((J3967/60)/60)/24)+DATE(1970,1,1)</f>
        <v>42414.235879629632</v>
      </c>
      <c r="S3967" s="19">
        <f>(((I3967/60)/60)/24)+DATE(1970,1,1)</f>
        <v>42474.194212962961</v>
      </c>
    </row>
    <row r="3968" spans="1:19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1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8273</v>
      </c>
      <c r="O3968" t="s">
        <v>8274</v>
      </c>
      <c r="P3968" s="12">
        <f>ROUND(Table1[[#This Row],[pledged]]/Table1[[#This Row],[goal]],2)</f>
        <v>0.01</v>
      </c>
      <c r="Q3968" s="14">
        <f>IFERROR(Table1[[#This Row],[pledged]]/Table1[[#This Row],[backers_count]],0)</f>
        <v>22.5</v>
      </c>
      <c r="R3968" s="19">
        <f>(((J3968/60)/60)/24)+DATE(1970,1,1)</f>
        <v>41801.711550925924</v>
      </c>
      <c r="S3968" s="19">
        <f>(((I3968/60)/60)/24)+DATE(1970,1,1)</f>
        <v>41844.124305555553</v>
      </c>
    </row>
    <row r="3969" spans="1:19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1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8273</v>
      </c>
      <c r="O3969" t="s">
        <v>8274</v>
      </c>
      <c r="P3969" s="12">
        <f>ROUND(Table1[[#This Row],[pledged]]/Table1[[#This Row],[goal]],2)</f>
        <v>0.24</v>
      </c>
      <c r="Q3969" s="14">
        <f>IFERROR(Table1[[#This Row],[pledged]]/Table1[[#This Row],[backers_count]],0)</f>
        <v>41</v>
      </c>
      <c r="R3969" s="19">
        <f>(((J3969/60)/60)/24)+DATE(1970,1,1)</f>
        <v>42770.290590277778</v>
      </c>
      <c r="S3969" s="19">
        <f>(((I3969/60)/60)/24)+DATE(1970,1,1)</f>
        <v>42800.290590277778</v>
      </c>
    </row>
    <row r="3970" spans="1:19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1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8273</v>
      </c>
      <c r="O3970" t="s">
        <v>8274</v>
      </c>
      <c r="P3970" s="12">
        <f>ROUND(Table1[[#This Row],[pledged]]/Table1[[#This Row],[goal]],2)</f>
        <v>0.11</v>
      </c>
      <c r="Q3970" s="14">
        <f>IFERROR(Table1[[#This Row],[pledged]]/Table1[[#This Row],[backers_count]],0)</f>
        <v>47.909090909090907</v>
      </c>
      <c r="R3970" s="19">
        <f>(((J3970/60)/60)/24)+DATE(1970,1,1)</f>
        <v>42452.815659722226</v>
      </c>
      <c r="S3970" s="19">
        <f>(((I3970/60)/60)/24)+DATE(1970,1,1)</f>
        <v>42512.815659722226</v>
      </c>
    </row>
    <row r="3971" spans="1:19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1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8273</v>
      </c>
      <c r="O3971" t="s">
        <v>8274</v>
      </c>
      <c r="P3971" s="12">
        <f>ROUND(Table1[[#This Row],[pledged]]/Table1[[#This Row],[goal]],2)</f>
        <v>7.0000000000000007E-2</v>
      </c>
      <c r="Q3971" s="14">
        <f>IFERROR(Table1[[#This Row],[pledged]]/Table1[[#This Row],[backers_count]],0)</f>
        <v>35.166666666666664</v>
      </c>
      <c r="R3971" s="19">
        <f>(((J3971/60)/60)/24)+DATE(1970,1,1)</f>
        <v>42601.854699074072</v>
      </c>
      <c r="S3971" s="19">
        <f>(((I3971/60)/60)/24)+DATE(1970,1,1)</f>
        <v>42611.163194444445</v>
      </c>
    </row>
    <row r="3972" spans="1:19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1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8273</v>
      </c>
      <c r="O3972" t="s">
        <v>8274</v>
      </c>
      <c r="P3972" s="12">
        <f>ROUND(Table1[[#This Row],[pledged]]/Table1[[#This Row],[goal]],2)</f>
        <v>0</v>
      </c>
      <c r="Q3972" s="14">
        <f>IFERROR(Table1[[#This Row],[pledged]]/Table1[[#This Row],[backers_count]],0)</f>
        <v>5.5</v>
      </c>
      <c r="R3972" s="19">
        <f>(((J3972/60)/60)/24)+DATE(1970,1,1)</f>
        <v>42447.863553240735</v>
      </c>
      <c r="S3972" s="19">
        <f>(((I3972/60)/60)/24)+DATE(1970,1,1)</f>
        <v>42477.863553240735</v>
      </c>
    </row>
    <row r="3973" spans="1:19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1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8273</v>
      </c>
      <c r="O3973" t="s">
        <v>8274</v>
      </c>
      <c r="P3973" s="12">
        <f>ROUND(Table1[[#This Row],[pledged]]/Table1[[#This Row],[goal]],2)</f>
        <v>0.01</v>
      </c>
      <c r="Q3973" s="14">
        <f>IFERROR(Table1[[#This Row],[pledged]]/Table1[[#This Row],[backers_count]],0)</f>
        <v>22.666666666666668</v>
      </c>
      <c r="R3973" s="19">
        <f>(((J3973/60)/60)/24)+DATE(1970,1,1)</f>
        <v>41811.536180555559</v>
      </c>
      <c r="S3973" s="19">
        <f>(((I3973/60)/60)/24)+DATE(1970,1,1)</f>
        <v>41841.536180555559</v>
      </c>
    </row>
    <row r="3974" spans="1:19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1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8273</v>
      </c>
      <c r="O3974" t="s">
        <v>8274</v>
      </c>
      <c r="P3974" s="12">
        <f>ROUND(Table1[[#This Row],[pledged]]/Table1[[#This Row],[goal]],2)</f>
        <v>0.21</v>
      </c>
      <c r="Q3974" s="14">
        <f>IFERROR(Table1[[#This Row],[pledged]]/Table1[[#This Row],[backers_count]],0)</f>
        <v>26.375</v>
      </c>
      <c r="R3974" s="19">
        <f>(((J3974/60)/60)/24)+DATE(1970,1,1)</f>
        <v>41981.067523148144</v>
      </c>
      <c r="S3974" s="19">
        <f>(((I3974/60)/60)/24)+DATE(1970,1,1)</f>
        <v>42041.067523148144</v>
      </c>
    </row>
    <row r="3975" spans="1:19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1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8273</v>
      </c>
      <c r="O3975" t="s">
        <v>8274</v>
      </c>
      <c r="P3975" s="12">
        <f>ROUND(Table1[[#This Row],[pledged]]/Table1[[#This Row],[goal]],2)</f>
        <v>0.78</v>
      </c>
      <c r="Q3975" s="14">
        <f>IFERROR(Table1[[#This Row],[pledged]]/Table1[[#This Row],[backers_count]],0)</f>
        <v>105.54054054054055</v>
      </c>
      <c r="R3975" s="19">
        <f>(((J3975/60)/60)/24)+DATE(1970,1,1)</f>
        <v>42469.68414351852</v>
      </c>
      <c r="S3975" s="19">
        <f>(((I3975/60)/60)/24)+DATE(1970,1,1)</f>
        <v>42499.166666666672</v>
      </c>
    </row>
    <row r="3976" spans="1:19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1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8273</v>
      </c>
      <c r="O3976" t="s">
        <v>8274</v>
      </c>
      <c r="P3976" s="12">
        <f>ROUND(Table1[[#This Row],[pledged]]/Table1[[#This Row],[goal]],2)</f>
        <v>0.32</v>
      </c>
      <c r="Q3976" s="14">
        <f>IFERROR(Table1[[#This Row],[pledged]]/Table1[[#This Row],[backers_count]],0)</f>
        <v>29.09090909090909</v>
      </c>
      <c r="R3976" s="19">
        <f>(((J3976/60)/60)/24)+DATE(1970,1,1)</f>
        <v>42493.546851851846</v>
      </c>
      <c r="S3976" s="19">
        <f>(((I3976/60)/60)/24)+DATE(1970,1,1)</f>
        <v>42523.546851851846</v>
      </c>
    </row>
    <row r="3977" spans="1:19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1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8273</v>
      </c>
      <c r="O3977" t="s">
        <v>8274</v>
      </c>
      <c r="P3977" s="12">
        <f>ROUND(Table1[[#This Row],[pledged]]/Table1[[#This Row],[goal]],2)</f>
        <v>0</v>
      </c>
      <c r="Q3977" s="14">
        <f>IFERROR(Table1[[#This Row],[pledged]]/Table1[[#This Row],[backers_count]],0)</f>
        <v>0</v>
      </c>
      <c r="R3977" s="19">
        <f>(((J3977/60)/60)/24)+DATE(1970,1,1)</f>
        <v>42534.866875</v>
      </c>
      <c r="S3977" s="19">
        <f>(((I3977/60)/60)/24)+DATE(1970,1,1)</f>
        <v>42564.866875</v>
      </c>
    </row>
    <row r="3978" spans="1:19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1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8273</v>
      </c>
      <c r="O3978" t="s">
        <v>8274</v>
      </c>
      <c r="P3978" s="12">
        <f>ROUND(Table1[[#This Row],[pledged]]/Table1[[#This Row],[goal]],2)</f>
        <v>0.48</v>
      </c>
      <c r="Q3978" s="14">
        <f>IFERROR(Table1[[#This Row],[pledged]]/Table1[[#This Row],[backers_count]],0)</f>
        <v>62</v>
      </c>
      <c r="R3978" s="19">
        <f>(((J3978/60)/60)/24)+DATE(1970,1,1)</f>
        <v>41830.858344907407</v>
      </c>
      <c r="S3978" s="19">
        <f>(((I3978/60)/60)/24)+DATE(1970,1,1)</f>
        <v>41852.291666666664</v>
      </c>
    </row>
    <row r="3979" spans="1:19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1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8273</v>
      </c>
      <c r="O3979" t="s">
        <v>8274</v>
      </c>
      <c r="P3979" s="12">
        <f>ROUND(Table1[[#This Row],[pledged]]/Table1[[#This Row],[goal]],2)</f>
        <v>0.01</v>
      </c>
      <c r="Q3979" s="14">
        <f>IFERROR(Table1[[#This Row],[pledged]]/Table1[[#This Row],[backers_count]],0)</f>
        <v>217.5</v>
      </c>
      <c r="R3979" s="19">
        <f>(((J3979/60)/60)/24)+DATE(1970,1,1)</f>
        <v>42543.788564814815</v>
      </c>
      <c r="S3979" s="19">
        <f>(((I3979/60)/60)/24)+DATE(1970,1,1)</f>
        <v>42573.788564814815</v>
      </c>
    </row>
    <row r="3980" spans="1:19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1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8273</v>
      </c>
      <c r="O3980" t="s">
        <v>8274</v>
      </c>
      <c r="P3980" s="12">
        <f>ROUND(Table1[[#This Row],[pledged]]/Table1[[#This Row],[goal]],2)</f>
        <v>0.11</v>
      </c>
      <c r="Q3980" s="14">
        <f>IFERROR(Table1[[#This Row],[pledged]]/Table1[[#This Row],[backers_count]],0)</f>
        <v>26.75</v>
      </c>
      <c r="R3980" s="19">
        <f>(((J3980/60)/60)/24)+DATE(1970,1,1)</f>
        <v>41975.642974537041</v>
      </c>
      <c r="S3980" s="19">
        <f>(((I3980/60)/60)/24)+DATE(1970,1,1)</f>
        <v>42035.642974537041</v>
      </c>
    </row>
    <row r="3981" spans="1:19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1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8273</v>
      </c>
      <c r="O3981" t="s">
        <v>8274</v>
      </c>
      <c r="P3981" s="12">
        <f>ROUND(Table1[[#This Row],[pledged]]/Table1[[#This Row],[goal]],2)</f>
        <v>0.02</v>
      </c>
      <c r="Q3981" s="14">
        <f>IFERROR(Table1[[#This Row],[pledged]]/Table1[[#This Row],[backers_count]],0)</f>
        <v>18.333333333333332</v>
      </c>
      <c r="R3981" s="19">
        <f>(((J3981/60)/60)/24)+DATE(1970,1,1)</f>
        <v>42069.903437500005</v>
      </c>
      <c r="S3981" s="19">
        <f>(((I3981/60)/60)/24)+DATE(1970,1,1)</f>
        <v>42092.833333333328</v>
      </c>
    </row>
    <row r="3982" spans="1:19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1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8273</v>
      </c>
      <c r="O3982" t="s">
        <v>8274</v>
      </c>
      <c r="P3982" s="12">
        <f>ROUND(Table1[[#This Row],[pledged]]/Table1[[#This Row],[goal]],2)</f>
        <v>0.18</v>
      </c>
      <c r="Q3982" s="14">
        <f>IFERROR(Table1[[#This Row],[pledged]]/Table1[[#This Row],[backers_count]],0)</f>
        <v>64.285714285714292</v>
      </c>
      <c r="R3982" s="19">
        <f>(((J3982/60)/60)/24)+DATE(1970,1,1)</f>
        <v>41795.598923611113</v>
      </c>
      <c r="S3982" s="19">
        <f>(((I3982/60)/60)/24)+DATE(1970,1,1)</f>
        <v>41825.598923611113</v>
      </c>
    </row>
    <row r="3983" spans="1:19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1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8273</v>
      </c>
      <c r="O3983" t="s">
        <v>8274</v>
      </c>
      <c r="P3983" s="12">
        <f>ROUND(Table1[[#This Row],[pledged]]/Table1[[#This Row],[goal]],2)</f>
        <v>0.04</v>
      </c>
      <c r="Q3983" s="14">
        <f>IFERROR(Table1[[#This Row],[pledged]]/Table1[[#This Row],[backers_count]],0)</f>
        <v>175</v>
      </c>
      <c r="R3983" s="19">
        <f>(((J3983/60)/60)/24)+DATE(1970,1,1)</f>
        <v>42508.179965277777</v>
      </c>
      <c r="S3983" s="19">
        <f>(((I3983/60)/60)/24)+DATE(1970,1,1)</f>
        <v>42568.179965277777</v>
      </c>
    </row>
    <row r="3984" spans="1:19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1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8273</v>
      </c>
      <c r="O3984" t="s">
        <v>8274</v>
      </c>
      <c r="P3984" s="12">
        <f>ROUND(Table1[[#This Row],[pledged]]/Table1[[#This Row],[goal]],2)</f>
        <v>0.2</v>
      </c>
      <c r="Q3984" s="14">
        <f>IFERROR(Table1[[#This Row],[pledged]]/Table1[[#This Row],[backers_count]],0)</f>
        <v>34</v>
      </c>
      <c r="R3984" s="19">
        <f>(((J3984/60)/60)/24)+DATE(1970,1,1)</f>
        <v>42132.809953703705</v>
      </c>
      <c r="S3984" s="19">
        <f>(((I3984/60)/60)/24)+DATE(1970,1,1)</f>
        <v>42192.809953703705</v>
      </c>
    </row>
    <row r="3985" spans="1:19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1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8273</v>
      </c>
      <c r="O3985" t="s">
        <v>8274</v>
      </c>
      <c r="P3985" s="12">
        <f>ROUND(Table1[[#This Row],[pledged]]/Table1[[#This Row],[goal]],2)</f>
        <v>0.35</v>
      </c>
      <c r="Q3985" s="14">
        <f>IFERROR(Table1[[#This Row],[pledged]]/Table1[[#This Row],[backers_count]],0)</f>
        <v>84.282608695652172</v>
      </c>
      <c r="R3985" s="19">
        <f>(((J3985/60)/60)/24)+DATE(1970,1,1)</f>
        <v>41747.86986111111</v>
      </c>
      <c r="S3985" s="19">
        <f>(((I3985/60)/60)/24)+DATE(1970,1,1)</f>
        <v>41779.290972222225</v>
      </c>
    </row>
    <row r="3986" spans="1:19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1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8273</v>
      </c>
      <c r="O3986" t="s">
        <v>8274</v>
      </c>
      <c r="P3986" s="12">
        <f>ROUND(Table1[[#This Row],[pledged]]/Table1[[#This Row],[goal]],2)</f>
        <v>0.06</v>
      </c>
      <c r="Q3986" s="14">
        <f>IFERROR(Table1[[#This Row],[pledged]]/Table1[[#This Row],[backers_count]],0)</f>
        <v>9.5</v>
      </c>
      <c r="R3986" s="19">
        <f>(((J3986/60)/60)/24)+DATE(1970,1,1)</f>
        <v>41920.963472222218</v>
      </c>
      <c r="S3986" s="19">
        <f>(((I3986/60)/60)/24)+DATE(1970,1,1)</f>
        <v>41951</v>
      </c>
    </row>
    <row r="3987" spans="1:19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1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8273</v>
      </c>
      <c r="O3987" t="s">
        <v>8274</v>
      </c>
      <c r="P3987" s="12">
        <f>ROUND(Table1[[#This Row],[pledged]]/Table1[[#This Row],[goal]],2)</f>
        <v>0.32</v>
      </c>
      <c r="Q3987" s="14">
        <f>IFERROR(Table1[[#This Row],[pledged]]/Table1[[#This Row],[backers_count]],0)</f>
        <v>33.736842105263158</v>
      </c>
      <c r="R3987" s="19">
        <f>(((J3987/60)/60)/24)+DATE(1970,1,1)</f>
        <v>42399.707407407404</v>
      </c>
      <c r="S3987" s="19">
        <f>(((I3987/60)/60)/24)+DATE(1970,1,1)</f>
        <v>42420.878472222219</v>
      </c>
    </row>
    <row r="3988" spans="1:19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1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8273</v>
      </c>
      <c r="O3988" t="s">
        <v>8274</v>
      </c>
      <c r="P3988" s="12">
        <f>ROUND(Table1[[#This Row],[pledged]]/Table1[[#This Row],[goal]],2)</f>
        <v>0.1</v>
      </c>
      <c r="Q3988" s="14">
        <f>IFERROR(Table1[[#This Row],[pledged]]/Table1[[#This Row],[backers_count]],0)</f>
        <v>37.53846153846154</v>
      </c>
      <c r="R3988" s="19">
        <f>(((J3988/60)/60)/24)+DATE(1970,1,1)</f>
        <v>42467.548541666663</v>
      </c>
      <c r="S3988" s="19">
        <f>(((I3988/60)/60)/24)+DATE(1970,1,1)</f>
        <v>42496.544444444444</v>
      </c>
    </row>
    <row r="3989" spans="1:19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1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8273</v>
      </c>
      <c r="O3989" t="s">
        <v>8274</v>
      </c>
      <c r="P3989" s="12">
        <f>ROUND(Table1[[#This Row],[pledged]]/Table1[[#This Row],[goal]],2)</f>
        <v>0.38</v>
      </c>
      <c r="Q3989" s="14">
        <f>IFERROR(Table1[[#This Row],[pledged]]/Table1[[#This Row],[backers_count]],0)</f>
        <v>11.615384615384615</v>
      </c>
      <c r="R3989" s="19">
        <f>(((J3989/60)/60)/24)+DATE(1970,1,1)</f>
        <v>41765.92465277778</v>
      </c>
      <c r="S3989" s="19">
        <f>(((I3989/60)/60)/24)+DATE(1970,1,1)</f>
        <v>41775.92465277778</v>
      </c>
    </row>
    <row r="3990" spans="1:19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1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8273</v>
      </c>
      <c r="O3990" t="s">
        <v>8274</v>
      </c>
      <c r="P3990" s="12">
        <f>ROUND(Table1[[#This Row],[pledged]]/Table1[[#This Row],[goal]],2)</f>
        <v>0.02</v>
      </c>
      <c r="Q3990" s="14">
        <f>IFERROR(Table1[[#This Row],[pledged]]/Table1[[#This Row],[backers_count]],0)</f>
        <v>8</v>
      </c>
      <c r="R3990" s="19">
        <f>(((J3990/60)/60)/24)+DATE(1970,1,1)</f>
        <v>42230.08116898148</v>
      </c>
      <c r="S3990" s="19">
        <f>(((I3990/60)/60)/24)+DATE(1970,1,1)</f>
        <v>42245.08116898148</v>
      </c>
    </row>
    <row r="3991" spans="1:19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1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8273</v>
      </c>
      <c r="O3991" t="s">
        <v>8274</v>
      </c>
      <c r="P3991" s="12">
        <f>ROUND(Table1[[#This Row],[pledged]]/Table1[[#This Row],[goal]],2)</f>
        <v>0</v>
      </c>
      <c r="Q3991" s="14">
        <f>IFERROR(Table1[[#This Row],[pledged]]/Table1[[#This Row],[backers_count]],0)</f>
        <v>0</v>
      </c>
      <c r="R3991" s="19">
        <f>(((J3991/60)/60)/24)+DATE(1970,1,1)</f>
        <v>42286.749780092592</v>
      </c>
      <c r="S3991" s="19">
        <f>(((I3991/60)/60)/24)+DATE(1970,1,1)</f>
        <v>42316.791446759264</v>
      </c>
    </row>
    <row r="3992" spans="1:19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1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8273</v>
      </c>
      <c r="O3992" t="s">
        <v>8274</v>
      </c>
      <c r="P3992" s="12">
        <f>ROUND(Table1[[#This Row],[pledged]]/Table1[[#This Row],[goal]],2)</f>
        <v>0.04</v>
      </c>
      <c r="Q3992" s="14">
        <f>IFERROR(Table1[[#This Row],[pledged]]/Table1[[#This Row],[backers_count]],0)</f>
        <v>23</v>
      </c>
      <c r="R3992" s="19">
        <f>(((J3992/60)/60)/24)+DATE(1970,1,1)</f>
        <v>42401.672372685185</v>
      </c>
      <c r="S3992" s="19">
        <f>(((I3992/60)/60)/24)+DATE(1970,1,1)</f>
        <v>42431.672372685185</v>
      </c>
    </row>
    <row r="3993" spans="1:19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1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8273</v>
      </c>
      <c r="O3993" t="s">
        <v>8274</v>
      </c>
      <c r="P3993" s="12">
        <f>ROUND(Table1[[#This Row],[pledged]]/Table1[[#This Row],[goal]],2)</f>
        <v>0.2</v>
      </c>
      <c r="Q3993" s="14">
        <f>IFERROR(Table1[[#This Row],[pledged]]/Table1[[#This Row],[backers_count]],0)</f>
        <v>100</v>
      </c>
      <c r="R3993" s="19">
        <f>(((J3993/60)/60)/24)+DATE(1970,1,1)</f>
        <v>42125.644467592589</v>
      </c>
      <c r="S3993" s="19">
        <f>(((I3993/60)/60)/24)+DATE(1970,1,1)</f>
        <v>42155.644467592589</v>
      </c>
    </row>
    <row r="3994" spans="1:19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1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8273</v>
      </c>
      <c r="O3994" t="s">
        <v>8274</v>
      </c>
      <c r="P3994" s="12">
        <f>ROUND(Table1[[#This Row],[pledged]]/Table1[[#This Row],[goal]],2)</f>
        <v>0.05</v>
      </c>
      <c r="Q3994" s="14">
        <f>IFERROR(Table1[[#This Row],[pledged]]/Table1[[#This Row],[backers_count]],0)</f>
        <v>60.111111111111114</v>
      </c>
      <c r="R3994" s="19">
        <f>(((J3994/60)/60)/24)+DATE(1970,1,1)</f>
        <v>42289.94049768518</v>
      </c>
      <c r="S3994" s="19">
        <f>(((I3994/60)/60)/24)+DATE(1970,1,1)</f>
        <v>42349.982164351852</v>
      </c>
    </row>
    <row r="3995" spans="1:19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1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8273</v>
      </c>
      <c r="O3995" t="s">
        <v>8274</v>
      </c>
      <c r="P3995" s="12">
        <f>ROUND(Table1[[#This Row],[pledged]]/Table1[[#This Row],[goal]],2)</f>
        <v>0</v>
      </c>
      <c r="Q3995" s="14">
        <f>IFERROR(Table1[[#This Row],[pledged]]/Table1[[#This Row],[backers_count]],0)</f>
        <v>3</v>
      </c>
      <c r="R3995" s="19">
        <f>(((J3995/60)/60)/24)+DATE(1970,1,1)</f>
        <v>42107.864722222221</v>
      </c>
      <c r="S3995" s="19">
        <f>(((I3995/60)/60)/24)+DATE(1970,1,1)</f>
        <v>42137.864722222221</v>
      </c>
    </row>
    <row r="3996" spans="1:19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1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8273</v>
      </c>
      <c r="O3996" t="s">
        <v>8274</v>
      </c>
      <c r="P3996" s="12">
        <f>ROUND(Table1[[#This Row],[pledged]]/Table1[[#This Row],[goal]],2)</f>
        <v>0</v>
      </c>
      <c r="Q3996" s="14">
        <f>IFERROR(Table1[[#This Row],[pledged]]/Table1[[#This Row],[backers_count]],0)</f>
        <v>5</v>
      </c>
      <c r="R3996" s="19">
        <f>(((J3996/60)/60)/24)+DATE(1970,1,1)</f>
        <v>41809.389930555553</v>
      </c>
      <c r="S3996" s="19">
        <f>(((I3996/60)/60)/24)+DATE(1970,1,1)</f>
        <v>41839.389930555553</v>
      </c>
    </row>
    <row r="3997" spans="1:19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1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8273</v>
      </c>
      <c r="O3997" t="s">
        <v>8274</v>
      </c>
      <c r="P3997" s="12">
        <f>ROUND(Table1[[#This Row],[pledged]]/Table1[[#This Row],[goal]],2)</f>
        <v>0.35</v>
      </c>
      <c r="Q3997" s="14">
        <f>IFERROR(Table1[[#This Row],[pledged]]/Table1[[#This Row],[backers_count]],0)</f>
        <v>17.5</v>
      </c>
      <c r="R3997" s="19">
        <f>(((J3997/60)/60)/24)+DATE(1970,1,1)</f>
        <v>42019.683761574073</v>
      </c>
      <c r="S3997" s="19">
        <f>(((I3997/60)/60)/24)+DATE(1970,1,1)</f>
        <v>42049.477083333331</v>
      </c>
    </row>
    <row r="3998" spans="1:19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1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8273</v>
      </c>
      <c r="O3998" t="s">
        <v>8274</v>
      </c>
      <c r="P3998" s="12">
        <f>ROUND(Table1[[#This Row],[pledged]]/Table1[[#This Row],[goal]],2)</f>
        <v>0.17</v>
      </c>
      <c r="Q3998" s="14">
        <f>IFERROR(Table1[[#This Row],[pledged]]/Table1[[#This Row],[backers_count]],0)</f>
        <v>29.235294117647058</v>
      </c>
      <c r="R3998" s="19">
        <f>(((J3998/60)/60)/24)+DATE(1970,1,1)</f>
        <v>41950.26694444444</v>
      </c>
      <c r="S3998" s="19">
        <f>(((I3998/60)/60)/24)+DATE(1970,1,1)</f>
        <v>41963.669444444444</v>
      </c>
    </row>
    <row r="3999" spans="1:19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1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8273</v>
      </c>
      <c r="O3999" t="s">
        <v>8274</v>
      </c>
      <c r="P3999" s="12">
        <f>ROUND(Table1[[#This Row],[pledged]]/Table1[[#This Row],[goal]],2)</f>
        <v>0</v>
      </c>
      <c r="Q3999" s="14">
        <f>IFERROR(Table1[[#This Row],[pledged]]/Table1[[#This Row],[backers_count]],0)</f>
        <v>0</v>
      </c>
      <c r="R3999" s="19">
        <f>(((J3999/60)/60)/24)+DATE(1970,1,1)</f>
        <v>42069.391446759255</v>
      </c>
      <c r="S3999" s="19">
        <f>(((I3999/60)/60)/24)+DATE(1970,1,1)</f>
        <v>42099.349780092598</v>
      </c>
    </row>
    <row r="4000" spans="1:19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1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8273</v>
      </c>
      <c r="O4000" t="s">
        <v>8274</v>
      </c>
      <c r="P4000" s="12">
        <f>ROUND(Table1[[#This Row],[pledged]]/Table1[[#This Row],[goal]],2)</f>
        <v>0.56999999999999995</v>
      </c>
      <c r="Q4000" s="14">
        <f>IFERROR(Table1[[#This Row],[pledged]]/Table1[[#This Row],[backers_count]],0)</f>
        <v>59.583333333333336</v>
      </c>
      <c r="R4000" s="19">
        <f>(((J4000/60)/60)/24)+DATE(1970,1,1)</f>
        <v>42061.963263888887</v>
      </c>
      <c r="S4000" s="19">
        <f>(((I4000/60)/60)/24)+DATE(1970,1,1)</f>
        <v>42091.921597222223</v>
      </c>
    </row>
    <row r="4001" spans="1:19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1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8273</v>
      </c>
      <c r="O4001" t="s">
        <v>8274</v>
      </c>
      <c r="P4001" s="12">
        <f>ROUND(Table1[[#This Row],[pledged]]/Table1[[#This Row],[goal]],2)</f>
        <v>0.17</v>
      </c>
      <c r="Q4001" s="14">
        <f>IFERROR(Table1[[#This Row],[pledged]]/Table1[[#This Row],[backers_count]],0)</f>
        <v>82.571428571428569</v>
      </c>
      <c r="R4001" s="19">
        <f>(((J4001/60)/60)/24)+DATE(1970,1,1)</f>
        <v>41842.828680555554</v>
      </c>
      <c r="S4001" s="19">
        <f>(((I4001/60)/60)/24)+DATE(1970,1,1)</f>
        <v>41882.827650462961</v>
      </c>
    </row>
    <row r="4002" spans="1:19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1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8273</v>
      </c>
      <c r="O4002" t="s">
        <v>8274</v>
      </c>
      <c r="P4002" s="12">
        <f>ROUND(Table1[[#This Row],[pledged]]/Table1[[#This Row],[goal]],2)</f>
        <v>0</v>
      </c>
      <c r="Q4002" s="14">
        <f>IFERROR(Table1[[#This Row],[pledged]]/Table1[[#This Row],[backers_count]],0)</f>
        <v>10</v>
      </c>
      <c r="R4002" s="19">
        <f>(((J4002/60)/60)/24)+DATE(1970,1,1)</f>
        <v>42437.64534722222</v>
      </c>
      <c r="S4002" s="19">
        <f>(((I4002/60)/60)/24)+DATE(1970,1,1)</f>
        <v>42497.603680555556</v>
      </c>
    </row>
    <row r="4003" spans="1:19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1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8273</v>
      </c>
      <c r="O4003" t="s">
        <v>8274</v>
      </c>
      <c r="P4003" s="12">
        <f>ROUND(Table1[[#This Row],[pledged]]/Table1[[#This Row],[goal]],2)</f>
        <v>0.38</v>
      </c>
      <c r="Q4003" s="14">
        <f>IFERROR(Table1[[#This Row],[pledged]]/Table1[[#This Row],[backers_count]],0)</f>
        <v>32.357142857142854</v>
      </c>
      <c r="R4003" s="19">
        <f>(((J4003/60)/60)/24)+DATE(1970,1,1)</f>
        <v>42775.964212962965</v>
      </c>
      <c r="S4003" s="19">
        <f>(((I4003/60)/60)/24)+DATE(1970,1,1)</f>
        <v>42795.791666666672</v>
      </c>
    </row>
    <row r="4004" spans="1:19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1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8273</v>
      </c>
      <c r="O4004" t="s">
        <v>8274</v>
      </c>
      <c r="P4004" s="12">
        <f>ROUND(Table1[[#This Row],[pledged]]/Table1[[#This Row],[goal]],2)</f>
        <v>0.02</v>
      </c>
      <c r="Q4004" s="14">
        <f>IFERROR(Table1[[#This Row],[pledged]]/Table1[[#This Row],[backers_count]],0)</f>
        <v>5.75</v>
      </c>
      <c r="R4004" s="19">
        <f>(((J4004/60)/60)/24)+DATE(1970,1,1)</f>
        <v>41879.043530092589</v>
      </c>
      <c r="S4004" s="19">
        <f>(((I4004/60)/60)/24)+DATE(1970,1,1)</f>
        <v>41909.043530092589</v>
      </c>
    </row>
    <row r="4005" spans="1:19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1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8273</v>
      </c>
      <c r="O4005" t="s">
        <v>8274</v>
      </c>
      <c r="P4005" s="12">
        <f>ROUND(Table1[[#This Row],[pledged]]/Table1[[#This Row],[goal]],2)</f>
        <v>0.1</v>
      </c>
      <c r="Q4005" s="14">
        <f>IFERROR(Table1[[#This Row],[pledged]]/Table1[[#This Row],[backers_count]],0)</f>
        <v>100.5</v>
      </c>
      <c r="R4005" s="19">
        <f>(((J4005/60)/60)/24)+DATE(1970,1,1)</f>
        <v>42020.587349537032</v>
      </c>
      <c r="S4005" s="19">
        <f>(((I4005/60)/60)/24)+DATE(1970,1,1)</f>
        <v>42050.587349537032</v>
      </c>
    </row>
    <row r="4006" spans="1:19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1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8273</v>
      </c>
      <c r="O4006" t="s">
        <v>8274</v>
      </c>
      <c r="P4006" s="12">
        <f>ROUND(Table1[[#This Row],[pledged]]/Table1[[#This Row],[goal]],2)</f>
        <v>0</v>
      </c>
      <c r="Q4006" s="14">
        <f>IFERROR(Table1[[#This Row],[pledged]]/Table1[[#This Row],[backers_count]],0)</f>
        <v>1</v>
      </c>
      <c r="R4006" s="19">
        <f>(((J4006/60)/60)/24)+DATE(1970,1,1)</f>
        <v>41890.16269675926</v>
      </c>
      <c r="S4006" s="19">
        <f>(((I4006/60)/60)/24)+DATE(1970,1,1)</f>
        <v>41920.16269675926</v>
      </c>
    </row>
    <row r="4007" spans="1:19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1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8273</v>
      </c>
      <c r="O4007" t="s">
        <v>8274</v>
      </c>
      <c r="P4007" s="12">
        <f>ROUND(Table1[[#This Row],[pledged]]/Table1[[#This Row],[goal]],2)</f>
        <v>0.01</v>
      </c>
      <c r="Q4007" s="14">
        <f>IFERROR(Table1[[#This Row],[pledged]]/Table1[[#This Row],[backers_count]],0)</f>
        <v>20</v>
      </c>
      <c r="R4007" s="19">
        <f>(((J4007/60)/60)/24)+DATE(1970,1,1)</f>
        <v>41872.807696759257</v>
      </c>
      <c r="S4007" s="19">
        <f>(((I4007/60)/60)/24)+DATE(1970,1,1)</f>
        <v>41932.807696759257</v>
      </c>
    </row>
    <row r="4008" spans="1:19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1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8273</v>
      </c>
      <c r="O4008" t="s">
        <v>8274</v>
      </c>
      <c r="P4008" s="12">
        <f>ROUND(Table1[[#This Row],[pledged]]/Table1[[#This Row],[goal]],2)</f>
        <v>0</v>
      </c>
      <c r="Q4008" s="14">
        <f>IFERROR(Table1[[#This Row],[pledged]]/Table1[[#This Row],[backers_count]],0)</f>
        <v>2</v>
      </c>
      <c r="R4008" s="19">
        <f>(((J4008/60)/60)/24)+DATE(1970,1,1)</f>
        <v>42391.772997685184</v>
      </c>
      <c r="S4008" s="19">
        <f>(((I4008/60)/60)/24)+DATE(1970,1,1)</f>
        <v>42416.772997685184</v>
      </c>
    </row>
    <row r="4009" spans="1:19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1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8273</v>
      </c>
      <c r="O4009" t="s">
        <v>8274</v>
      </c>
      <c r="P4009" s="12">
        <f>ROUND(Table1[[#This Row],[pledged]]/Table1[[#This Row],[goal]],2)</f>
        <v>0</v>
      </c>
      <c r="Q4009" s="14">
        <f>IFERROR(Table1[[#This Row],[pledged]]/Table1[[#This Row],[backers_count]],0)</f>
        <v>5</v>
      </c>
      <c r="R4009" s="19">
        <f>(((J4009/60)/60)/24)+DATE(1970,1,1)</f>
        <v>41848.772928240738</v>
      </c>
      <c r="S4009" s="19">
        <f>(((I4009/60)/60)/24)+DATE(1970,1,1)</f>
        <v>41877.686111111114</v>
      </c>
    </row>
    <row r="4010" spans="1:19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1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8273</v>
      </c>
      <c r="O4010" t="s">
        <v>8274</v>
      </c>
      <c r="P4010" s="12">
        <f>ROUND(Table1[[#This Row],[pledged]]/Table1[[#This Row],[goal]],2)</f>
        <v>0.06</v>
      </c>
      <c r="Q4010" s="14">
        <f>IFERROR(Table1[[#This Row],[pledged]]/Table1[[#This Row],[backers_count]],0)</f>
        <v>15</v>
      </c>
      <c r="R4010" s="19">
        <f>(((J4010/60)/60)/24)+DATE(1970,1,1)</f>
        <v>42177.964201388888</v>
      </c>
      <c r="S4010" s="19">
        <f>(((I4010/60)/60)/24)+DATE(1970,1,1)</f>
        <v>42207.964201388888</v>
      </c>
    </row>
    <row r="4011" spans="1:19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1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8273</v>
      </c>
      <c r="O4011" t="s">
        <v>8274</v>
      </c>
      <c r="P4011" s="12">
        <f>ROUND(Table1[[#This Row],[pledged]]/Table1[[#This Row],[goal]],2)</f>
        <v>0.04</v>
      </c>
      <c r="Q4011" s="14">
        <f>IFERROR(Table1[[#This Row],[pledged]]/Table1[[#This Row],[backers_count]],0)</f>
        <v>25</v>
      </c>
      <c r="R4011" s="19">
        <f>(((J4011/60)/60)/24)+DATE(1970,1,1)</f>
        <v>41851.700925925928</v>
      </c>
      <c r="S4011" s="19">
        <f>(((I4011/60)/60)/24)+DATE(1970,1,1)</f>
        <v>41891.700925925928</v>
      </c>
    </row>
    <row r="4012" spans="1:19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1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8273</v>
      </c>
      <c r="O4012" t="s">
        <v>8274</v>
      </c>
      <c r="P4012" s="12">
        <f>ROUND(Table1[[#This Row],[pledged]]/Table1[[#This Row],[goal]],2)</f>
        <v>0.24</v>
      </c>
      <c r="Q4012" s="14">
        <f>IFERROR(Table1[[#This Row],[pledged]]/Table1[[#This Row],[backers_count]],0)</f>
        <v>45.842105263157897</v>
      </c>
      <c r="R4012" s="19">
        <f>(((J4012/60)/60)/24)+DATE(1970,1,1)</f>
        <v>41921.770439814813</v>
      </c>
      <c r="S4012" s="19">
        <f>(((I4012/60)/60)/24)+DATE(1970,1,1)</f>
        <v>41938.770439814813</v>
      </c>
    </row>
    <row r="4013" spans="1:19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1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8273</v>
      </c>
      <c r="O4013" t="s">
        <v>8274</v>
      </c>
      <c r="P4013" s="12">
        <f>ROUND(Table1[[#This Row],[pledged]]/Table1[[#This Row],[goal]],2)</f>
        <v>0.08</v>
      </c>
      <c r="Q4013" s="14">
        <f>IFERROR(Table1[[#This Row],[pledged]]/Table1[[#This Row],[backers_count]],0)</f>
        <v>4.75</v>
      </c>
      <c r="R4013" s="19">
        <f>(((J4013/60)/60)/24)+DATE(1970,1,1)</f>
        <v>42002.54488425926</v>
      </c>
      <c r="S4013" s="19">
        <f>(((I4013/60)/60)/24)+DATE(1970,1,1)</f>
        <v>42032.54488425926</v>
      </c>
    </row>
    <row r="4014" spans="1:19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8273</v>
      </c>
      <c r="O4014" t="s">
        <v>8274</v>
      </c>
      <c r="P4014" s="12">
        <f>ROUND(Table1[[#This Row],[pledged]]/Table1[[#This Row],[goal]],2)</f>
        <v>0</v>
      </c>
      <c r="Q4014" s="14">
        <f>IFERROR(Table1[[#This Row],[pledged]]/Table1[[#This Row],[backers_count]],0)</f>
        <v>0</v>
      </c>
      <c r="R4014" s="19">
        <f>(((J4014/60)/60)/24)+DATE(1970,1,1)</f>
        <v>42096.544548611113</v>
      </c>
      <c r="S4014" s="19">
        <f>(((I4014/60)/60)/24)+DATE(1970,1,1)</f>
        <v>42126.544548611113</v>
      </c>
    </row>
    <row r="4015" spans="1:19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1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8273</v>
      </c>
      <c r="O4015" t="s">
        <v>8274</v>
      </c>
      <c r="P4015" s="12">
        <f>ROUND(Table1[[#This Row],[pledged]]/Table1[[#This Row],[goal]],2)</f>
        <v>0.01</v>
      </c>
      <c r="Q4015" s="14">
        <f>IFERROR(Table1[[#This Row],[pledged]]/Table1[[#This Row],[backers_count]],0)</f>
        <v>13</v>
      </c>
      <c r="R4015" s="19">
        <f>(((J4015/60)/60)/24)+DATE(1970,1,1)</f>
        <v>42021.301192129627</v>
      </c>
      <c r="S4015" s="19">
        <f>(((I4015/60)/60)/24)+DATE(1970,1,1)</f>
        <v>42051.301192129627</v>
      </c>
    </row>
    <row r="4016" spans="1:19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1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8273</v>
      </c>
      <c r="O4016" t="s">
        <v>8274</v>
      </c>
      <c r="P4016" s="12">
        <f>ROUND(Table1[[#This Row],[pledged]]/Table1[[#This Row],[goal]],2)</f>
        <v>0</v>
      </c>
      <c r="Q4016" s="14">
        <f>IFERROR(Table1[[#This Row],[pledged]]/Table1[[#This Row],[backers_count]],0)</f>
        <v>0</v>
      </c>
      <c r="R4016" s="19">
        <f>(((J4016/60)/60)/24)+DATE(1970,1,1)</f>
        <v>42419.246168981481</v>
      </c>
      <c r="S4016" s="19">
        <f>(((I4016/60)/60)/24)+DATE(1970,1,1)</f>
        <v>42434.246168981481</v>
      </c>
    </row>
    <row r="4017" spans="1:19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1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8273</v>
      </c>
      <c r="O4017" t="s">
        <v>8274</v>
      </c>
      <c r="P4017" s="12">
        <f>ROUND(Table1[[#This Row],[pledged]]/Table1[[#This Row],[goal]],2)</f>
        <v>0</v>
      </c>
      <c r="Q4017" s="14">
        <f>IFERROR(Table1[[#This Row],[pledged]]/Table1[[#This Row],[backers_count]],0)</f>
        <v>1</v>
      </c>
      <c r="R4017" s="19">
        <f>(((J4017/60)/60)/24)+DATE(1970,1,1)</f>
        <v>42174.780821759254</v>
      </c>
      <c r="S4017" s="19">
        <f>(((I4017/60)/60)/24)+DATE(1970,1,1)</f>
        <v>42204.780821759254</v>
      </c>
    </row>
    <row r="4018" spans="1:19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1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8273</v>
      </c>
      <c r="O4018" t="s">
        <v>8274</v>
      </c>
      <c r="P4018" s="12">
        <f>ROUND(Table1[[#This Row],[pledged]]/Table1[[#This Row],[goal]],2)</f>
        <v>0.14000000000000001</v>
      </c>
      <c r="Q4018" s="14">
        <f>IFERROR(Table1[[#This Row],[pledged]]/Table1[[#This Row],[backers_count]],0)</f>
        <v>10</v>
      </c>
      <c r="R4018" s="19">
        <f>(((J4018/60)/60)/24)+DATE(1970,1,1)</f>
        <v>41869.872685185182</v>
      </c>
      <c r="S4018" s="19">
        <f>(((I4018/60)/60)/24)+DATE(1970,1,1)</f>
        <v>41899.872685185182</v>
      </c>
    </row>
    <row r="4019" spans="1:19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1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8273</v>
      </c>
      <c r="O4019" t="s">
        <v>8274</v>
      </c>
      <c r="P4019" s="12">
        <f>ROUND(Table1[[#This Row],[pledged]]/Table1[[#This Row],[goal]],2)</f>
        <v>0.01</v>
      </c>
      <c r="Q4019" s="14">
        <f>IFERROR(Table1[[#This Row],[pledged]]/Table1[[#This Row],[backers_count]],0)</f>
        <v>52.5</v>
      </c>
      <c r="R4019" s="19">
        <f>(((J4019/60)/60)/24)+DATE(1970,1,1)</f>
        <v>41856.672152777777</v>
      </c>
      <c r="S4019" s="19">
        <f>(((I4019/60)/60)/24)+DATE(1970,1,1)</f>
        <v>41886.672152777777</v>
      </c>
    </row>
    <row r="4020" spans="1:19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1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8273</v>
      </c>
      <c r="O4020" t="s">
        <v>8274</v>
      </c>
      <c r="P4020" s="12">
        <f>ROUND(Table1[[#This Row],[pledged]]/Table1[[#This Row],[goal]],2)</f>
        <v>0.09</v>
      </c>
      <c r="Q4020" s="14">
        <f>IFERROR(Table1[[#This Row],[pledged]]/Table1[[#This Row],[backers_count]],0)</f>
        <v>32.5</v>
      </c>
      <c r="R4020" s="19">
        <f>(((J4020/60)/60)/24)+DATE(1970,1,1)</f>
        <v>42620.91097222222</v>
      </c>
      <c r="S4020" s="19">
        <f>(((I4020/60)/60)/24)+DATE(1970,1,1)</f>
        <v>42650.91097222222</v>
      </c>
    </row>
    <row r="4021" spans="1:19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1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8273</v>
      </c>
      <c r="O4021" t="s">
        <v>8274</v>
      </c>
      <c r="P4021" s="12">
        <f>ROUND(Table1[[#This Row],[pledged]]/Table1[[#This Row],[goal]],2)</f>
        <v>0.01</v>
      </c>
      <c r="Q4021" s="14">
        <f>IFERROR(Table1[[#This Row],[pledged]]/Table1[[#This Row],[backers_count]],0)</f>
        <v>7.25</v>
      </c>
      <c r="R4021" s="19">
        <f>(((J4021/60)/60)/24)+DATE(1970,1,1)</f>
        <v>42417.675879629634</v>
      </c>
      <c r="S4021" s="19">
        <f>(((I4021/60)/60)/24)+DATE(1970,1,1)</f>
        <v>42475.686111111107</v>
      </c>
    </row>
    <row r="4022" spans="1:19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1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8273</v>
      </c>
      <c r="O4022" t="s">
        <v>8274</v>
      </c>
      <c r="P4022" s="12">
        <f>ROUND(Table1[[#This Row],[pledged]]/Table1[[#This Row],[goal]],2)</f>
        <v>0.17</v>
      </c>
      <c r="Q4022" s="14">
        <f>IFERROR(Table1[[#This Row],[pledged]]/Table1[[#This Row],[backers_count]],0)</f>
        <v>33.333333333333336</v>
      </c>
      <c r="R4022" s="19">
        <f>(((J4022/60)/60)/24)+DATE(1970,1,1)</f>
        <v>42057.190960648149</v>
      </c>
      <c r="S4022" s="19">
        <f>(((I4022/60)/60)/24)+DATE(1970,1,1)</f>
        <v>42087.149293981478</v>
      </c>
    </row>
    <row r="4023" spans="1:19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1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8273</v>
      </c>
      <c r="O4023" t="s">
        <v>8274</v>
      </c>
      <c r="P4023" s="12">
        <f>ROUND(Table1[[#This Row],[pledged]]/Table1[[#This Row],[goal]],2)</f>
        <v>0.01</v>
      </c>
      <c r="Q4023" s="14">
        <f>IFERROR(Table1[[#This Row],[pledged]]/Table1[[#This Row],[backers_count]],0)</f>
        <v>62.5</v>
      </c>
      <c r="R4023" s="19">
        <f>(((J4023/60)/60)/24)+DATE(1970,1,1)</f>
        <v>41878.911550925928</v>
      </c>
      <c r="S4023" s="19">
        <f>(((I4023/60)/60)/24)+DATE(1970,1,1)</f>
        <v>41938.911550925928</v>
      </c>
    </row>
    <row r="4024" spans="1:19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1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8273</v>
      </c>
      <c r="O4024" t="s">
        <v>8274</v>
      </c>
      <c r="P4024" s="12">
        <f>ROUND(Table1[[#This Row],[pledged]]/Table1[[#This Row],[goal]],2)</f>
        <v>0.7</v>
      </c>
      <c r="Q4024" s="14">
        <f>IFERROR(Table1[[#This Row],[pledged]]/Table1[[#This Row],[backers_count]],0)</f>
        <v>63.558375634517766</v>
      </c>
      <c r="R4024" s="19">
        <f>(((J4024/60)/60)/24)+DATE(1970,1,1)</f>
        <v>41990.584108796291</v>
      </c>
      <c r="S4024" s="19">
        <f>(((I4024/60)/60)/24)+DATE(1970,1,1)</f>
        <v>42036.120833333334</v>
      </c>
    </row>
    <row r="4025" spans="1:19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1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8273</v>
      </c>
      <c r="O4025" t="s">
        <v>8274</v>
      </c>
      <c r="P4025" s="12">
        <f>ROUND(Table1[[#This Row],[pledged]]/Table1[[#This Row],[goal]],2)</f>
        <v>0</v>
      </c>
      <c r="Q4025" s="14">
        <f>IFERROR(Table1[[#This Row],[pledged]]/Table1[[#This Row],[backers_count]],0)</f>
        <v>0</v>
      </c>
      <c r="R4025" s="19">
        <f>(((J4025/60)/60)/24)+DATE(1970,1,1)</f>
        <v>42408.999571759254</v>
      </c>
      <c r="S4025" s="19">
        <f>(((I4025/60)/60)/24)+DATE(1970,1,1)</f>
        <v>42453.957905092597</v>
      </c>
    </row>
    <row r="4026" spans="1:19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1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8273</v>
      </c>
      <c r="O4026" t="s">
        <v>8274</v>
      </c>
      <c r="P4026" s="12">
        <f>ROUND(Table1[[#This Row],[pledged]]/Table1[[#This Row],[goal]],2)</f>
        <v>0.01</v>
      </c>
      <c r="Q4026" s="14">
        <f>IFERROR(Table1[[#This Row],[pledged]]/Table1[[#This Row],[backers_count]],0)</f>
        <v>10</v>
      </c>
      <c r="R4026" s="19">
        <f>(((J4026/60)/60)/24)+DATE(1970,1,1)</f>
        <v>42217.670104166667</v>
      </c>
      <c r="S4026" s="19">
        <f>(((I4026/60)/60)/24)+DATE(1970,1,1)</f>
        <v>42247.670104166667</v>
      </c>
    </row>
    <row r="4027" spans="1:19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1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8273</v>
      </c>
      <c r="O4027" t="s">
        <v>8274</v>
      </c>
      <c r="P4027" s="12">
        <f>ROUND(Table1[[#This Row],[pledged]]/Table1[[#This Row],[goal]],2)</f>
        <v>0.05</v>
      </c>
      <c r="Q4027" s="14">
        <f>IFERROR(Table1[[#This Row],[pledged]]/Table1[[#This Row],[backers_count]],0)</f>
        <v>62.5</v>
      </c>
      <c r="R4027" s="19">
        <f>(((J4027/60)/60)/24)+DATE(1970,1,1)</f>
        <v>42151.237685185188</v>
      </c>
      <c r="S4027" s="19">
        <f>(((I4027/60)/60)/24)+DATE(1970,1,1)</f>
        <v>42211.237685185188</v>
      </c>
    </row>
    <row r="4028" spans="1:19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1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8273</v>
      </c>
      <c r="O4028" t="s">
        <v>8274</v>
      </c>
      <c r="P4028" s="12">
        <f>ROUND(Table1[[#This Row],[pledged]]/Table1[[#This Row],[goal]],2)</f>
        <v>0</v>
      </c>
      <c r="Q4028" s="14">
        <f>IFERROR(Table1[[#This Row],[pledged]]/Table1[[#This Row],[backers_count]],0)</f>
        <v>0</v>
      </c>
      <c r="R4028" s="19">
        <f>(((J4028/60)/60)/24)+DATE(1970,1,1)</f>
        <v>42282.655543981484</v>
      </c>
      <c r="S4028" s="19">
        <f>(((I4028/60)/60)/24)+DATE(1970,1,1)</f>
        <v>42342.697210648148</v>
      </c>
    </row>
    <row r="4029" spans="1:19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1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8273</v>
      </c>
      <c r="O4029" t="s">
        <v>8274</v>
      </c>
      <c r="P4029" s="12">
        <f>ROUND(Table1[[#This Row],[pledged]]/Table1[[#This Row],[goal]],2)</f>
        <v>7.0000000000000007E-2</v>
      </c>
      <c r="Q4029" s="14">
        <f>IFERROR(Table1[[#This Row],[pledged]]/Table1[[#This Row],[backers_count]],0)</f>
        <v>30.714285714285715</v>
      </c>
      <c r="R4029" s="19">
        <f>(((J4029/60)/60)/24)+DATE(1970,1,1)</f>
        <v>42768.97084490741</v>
      </c>
      <c r="S4029" s="19">
        <f>(((I4029/60)/60)/24)+DATE(1970,1,1)</f>
        <v>42789.041666666672</v>
      </c>
    </row>
    <row r="4030" spans="1:19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1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8273</v>
      </c>
      <c r="O4030" t="s">
        <v>8274</v>
      </c>
      <c r="P4030" s="12">
        <f>ROUND(Table1[[#This Row],[pledged]]/Table1[[#This Row],[goal]],2)</f>
        <v>0.28000000000000003</v>
      </c>
      <c r="Q4030" s="14">
        <f>IFERROR(Table1[[#This Row],[pledged]]/Table1[[#This Row],[backers_count]],0)</f>
        <v>51</v>
      </c>
      <c r="R4030" s="19">
        <f>(((J4030/60)/60)/24)+DATE(1970,1,1)</f>
        <v>41765.938657407409</v>
      </c>
      <c r="S4030" s="19">
        <f>(((I4030/60)/60)/24)+DATE(1970,1,1)</f>
        <v>41795.938657407409</v>
      </c>
    </row>
    <row r="4031" spans="1:19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1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8273</v>
      </c>
      <c r="O4031" t="s">
        <v>8274</v>
      </c>
      <c r="P4031" s="12">
        <f>ROUND(Table1[[#This Row],[pledged]]/Table1[[#This Row],[goal]],2)</f>
        <v>0</v>
      </c>
      <c r="Q4031" s="14">
        <f>IFERROR(Table1[[#This Row],[pledged]]/Table1[[#This Row],[backers_count]],0)</f>
        <v>0</v>
      </c>
      <c r="R4031" s="19">
        <f>(((J4031/60)/60)/24)+DATE(1970,1,1)</f>
        <v>42322.025115740747</v>
      </c>
      <c r="S4031" s="19">
        <f>(((I4031/60)/60)/24)+DATE(1970,1,1)</f>
        <v>42352.025115740747</v>
      </c>
    </row>
    <row r="4032" spans="1:19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1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8273</v>
      </c>
      <c r="O4032" t="s">
        <v>8274</v>
      </c>
      <c r="P4032" s="12">
        <f>ROUND(Table1[[#This Row],[pledged]]/Table1[[#This Row],[goal]],2)</f>
        <v>0.16</v>
      </c>
      <c r="Q4032" s="14">
        <f>IFERROR(Table1[[#This Row],[pledged]]/Table1[[#This Row],[backers_count]],0)</f>
        <v>66.666666666666671</v>
      </c>
      <c r="R4032" s="19">
        <f>(((J4032/60)/60)/24)+DATE(1970,1,1)</f>
        <v>42374.655081018514</v>
      </c>
      <c r="S4032" s="19">
        <f>(((I4032/60)/60)/24)+DATE(1970,1,1)</f>
        <v>42403.784027777772</v>
      </c>
    </row>
    <row r="4033" spans="1:19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1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8273</v>
      </c>
      <c r="O4033" t="s">
        <v>8274</v>
      </c>
      <c r="P4033" s="12">
        <f>ROUND(Table1[[#This Row],[pledged]]/Table1[[#This Row],[goal]],2)</f>
        <v>0</v>
      </c>
      <c r="Q4033" s="14">
        <f>IFERROR(Table1[[#This Row],[pledged]]/Table1[[#This Row],[backers_count]],0)</f>
        <v>0</v>
      </c>
      <c r="R4033" s="19">
        <f>(((J4033/60)/60)/24)+DATE(1970,1,1)</f>
        <v>41941.585231481484</v>
      </c>
      <c r="S4033" s="19">
        <f>(((I4033/60)/60)/24)+DATE(1970,1,1)</f>
        <v>41991.626898148148</v>
      </c>
    </row>
    <row r="4034" spans="1:19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1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8273</v>
      </c>
      <c r="O4034" t="s">
        <v>8274</v>
      </c>
      <c r="P4034" s="12">
        <f>ROUND(Table1[[#This Row],[pledged]]/Table1[[#This Row],[goal]],2)</f>
        <v>7.0000000000000007E-2</v>
      </c>
      <c r="Q4034" s="14">
        <f>IFERROR(Table1[[#This Row],[pledged]]/Table1[[#This Row],[backers_count]],0)</f>
        <v>59</v>
      </c>
      <c r="R4034" s="19">
        <f>(((J4034/60)/60)/24)+DATE(1970,1,1)</f>
        <v>42293.809212962966</v>
      </c>
      <c r="S4034" s="19">
        <f>(((I4034/60)/60)/24)+DATE(1970,1,1)</f>
        <v>42353.85087962963</v>
      </c>
    </row>
    <row r="4035" spans="1:19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1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8273</v>
      </c>
      <c r="O4035" t="s">
        <v>8274</v>
      </c>
      <c r="P4035" s="12">
        <f>ROUND(Table1[[#This Row],[pledged]]/Table1[[#This Row],[goal]],2)</f>
        <v>0.26</v>
      </c>
      <c r="Q4035" s="14">
        <f>IFERROR(Table1[[#This Row],[pledged]]/Table1[[#This Row],[backers_count]],0)</f>
        <v>65.340319148936175</v>
      </c>
      <c r="R4035" s="19">
        <f>(((J4035/60)/60)/24)+DATE(1970,1,1)</f>
        <v>42614.268796296295</v>
      </c>
      <c r="S4035" s="19">
        <f>(((I4035/60)/60)/24)+DATE(1970,1,1)</f>
        <v>42645.375</v>
      </c>
    </row>
    <row r="4036" spans="1:19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1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8273</v>
      </c>
      <c r="O4036" t="s">
        <v>8274</v>
      </c>
      <c r="P4036" s="12">
        <f>ROUND(Table1[[#This Row],[pledged]]/Table1[[#This Row],[goal]],2)</f>
        <v>0.01</v>
      </c>
      <c r="Q4036" s="14">
        <f>IFERROR(Table1[[#This Row],[pledged]]/Table1[[#This Row],[backers_count]],0)</f>
        <v>100</v>
      </c>
      <c r="R4036" s="19">
        <f>(((J4036/60)/60)/24)+DATE(1970,1,1)</f>
        <v>42067.947337962964</v>
      </c>
      <c r="S4036" s="19">
        <f>(((I4036/60)/60)/24)+DATE(1970,1,1)</f>
        <v>42097.905671296292</v>
      </c>
    </row>
    <row r="4037" spans="1:19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1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8273</v>
      </c>
      <c r="O4037" t="s">
        <v>8274</v>
      </c>
      <c r="P4037" s="12">
        <f>ROUND(Table1[[#This Row],[pledged]]/Table1[[#This Row],[goal]],2)</f>
        <v>0.37</v>
      </c>
      <c r="Q4037" s="14">
        <f>IFERROR(Table1[[#This Row],[pledged]]/Table1[[#This Row],[backers_count]],0)</f>
        <v>147.4</v>
      </c>
      <c r="R4037" s="19">
        <f>(((J4037/60)/60)/24)+DATE(1970,1,1)</f>
        <v>41903.882951388885</v>
      </c>
      <c r="S4037" s="19">
        <f>(((I4037/60)/60)/24)+DATE(1970,1,1)</f>
        <v>41933.882951388885</v>
      </c>
    </row>
    <row r="4038" spans="1:19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1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8273</v>
      </c>
      <c r="O4038" t="s">
        <v>8274</v>
      </c>
      <c r="P4038" s="12">
        <f>ROUND(Table1[[#This Row],[pledged]]/Table1[[#This Row],[goal]],2)</f>
        <v>0.47</v>
      </c>
      <c r="Q4038" s="14">
        <f>IFERROR(Table1[[#This Row],[pledged]]/Table1[[#This Row],[backers_count]],0)</f>
        <v>166.05882352941177</v>
      </c>
      <c r="R4038" s="19">
        <f>(((J4038/60)/60)/24)+DATE(1970,1,1)</f>
        <v>41804.937083333331</v>
      </c>
      <c r="S4038" s="19">
        <f>(((I4038/60)/60)/24)+DATE(1970,1,1)</f>
        <v>41821.9375</v>
      </c>
    </row>
    <row r="4039" spans="1:19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1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8273</v>
      </c>
      <c r="O4039" t="s">
        <v>8274</v>
      </c>
      <c r="P4039" s="12">
        <f>ROUND(Table1[[#This Row],[pledged]]/Table1[[#This Row],[goal]],2)</f>
        <v>0.11</v>
      </c>
      <c r="Q4039" s="14">
        <f>IFERROR(Table1[[#This Row],[pledged]]/Table1[[#This Row],[backers_count]],0)</f>
        <v>40</v>
      </c>
      <c r="R4039" s="19">
        <f>(((J4039/60)/60)/24)+DATE(1970,1,1)</f>
        <v>42497.070775462969</v>
      </c>
      <c r="S4039" s="19">
        <f>(((I4039/60)/60)/24)+DATE(1970,1,1)</f>
        <v>42514.600694444445</v>
      </c>
    </row>
    <row r="4040" spans="1:19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1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8273</v>
      </c>
      <c r="O4040" t="s">
        <v>8274</v>
      </c>
      <c r="P4040" s="12">
        <f>ROUND(Table1[[#This Row],[pledged]]/Table1[[#This Row],[goal]],2)</f>
        <v>0.12</v>
      </c>
      <c r="Q4040" s="14">
        <f>IFERROR(Table1[[#This Row],[pledged]]/Table1[[#This Row],[backers_count]],0)</f>
        <v>75.25</v>
      </c>
      <c r="R4040" s="19">
        <f>(((J4040/60)/60)/24)+DATE(1970,1,1)</f>
        <v>41869.798726851855</v>
      </c>
      <c r="S4040" s="19">
        <f>(((I4040/60)/60)/24)+DATE(1970,1,1)</f>
        <v>41929.798726851855</v>
      </c>
    </row>
    <row r="4041" spans="1:19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1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8273</v>
      </c>
      <c r="O4041" t="s">
        <v>8274</v>
      </c>
      <c r="P4041" s="12">
        <f>ROUND(Table1[[#This Row],[pledged]]/Table1[[#This Row],[goal]],2)</f>
        <v>0.6</v>
      </c>
      <c r="Q4041" s="14">
        <f>IFERROR(Table1[[#This Row],[pledged]]/Table1[[#This Row],[backers_count]],0)</f>
        <v>60</v>
      </c>
      <c r="R4041" s="19">
        <f>(((J4041/60)/60)/24)+DATE(1970,1,1)</f>
        <v>42305.670914351853</v>
      </c>
      <c r="S4041" s="19">
        <f>(((I4041/60)/60)/24)+DATE(1970,1,1)</f>
        <v>42339.249305555553</v>
      </c>
    </row>
    <row r="4042" spans="1:19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1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8273</v>
      </c>
      <c r="O4042" t="s">
        <v>8274</v>
      </c>
      <c r="P4042" s="12">
        <f>ROUND(Table1[[#This Row],[pledged]]/Table1[[#This Row],[goal]],2)</f>
        <v>0.31</v>
      </c>
      <c r="Q4042" s="14">
        <f>IFERROR(Table1[[#This Row],[pledged]]/Table1[[#This Row],[backers_count]],0)</f>
        <v>1250</v>
      </c>
      <c r="R4042" s="19">
        <f>(((J4042/60)/60)/24)+DATE(1970,1,1)</f>
        <v>42144.231527777782</v>
      </c>
      <c r="S4042" s="19">
        <f>(((I4042/60)/60)/24)+DATE(1970,1,1)</f>
        <v>42203.125</v>
      </c>
    </row>
    <row r="4043" spans="1:19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1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8273</v>
      </c>
      <c r="O4043" t="s">
        <v>8274</v>
      </c>
      <c r="P4043" s="12">
        <f>ROUND(Table1[[#This Row],[pledged]]/Table1[[#This Row],[goal]],2)</f>
        <v>0</v>
      </c>
      <c r="Q4043" s="14">
        <f>IFERROR(Table1[[#This Row],[pledged]]/Table1[[#This Row],[backers_count]],0)</f>
        <v>10.5</v>
      </c>
      <c r="R4043" s="19">
        <f>(((J4043/60)/60)/24)+DATE(1970,1,1)</f>
        <v>42559.474004629628</v>
      </c>
      <c r="S4043" s="19">
        <f>(((I4043/60)/60)/24)+DATE(1970,1,1)</f>
        <v>42619.474004629628</v>
      </c>
    </row>
    <row r="4044" spans="1:19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1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8273</v>
      </c>
      <c r="O4044" t="s">
        <v>8274</v>
      </c>
      <c r="P4044" s="12">
        <f>ROUND(Table1[[#This Row],[pledged]]/Table1[[#This Row],[goal]],2)</f>
        <v>0</v>
      </c>
      <c r="Q4044" s="14">
        <f>IFERROR(Table1[[#This Row],[pledged]]/Table1[[#This Row],[backers_count]],0)</f>
        <v>7</v>
      </c>
      <c r="R4044" s="19">
        <f>(((J4044/60)/60)/24)+DATE(1970,1,1)</f>
        <v>41995.084074074075</v>
      </c>
      <c r="S4044" s="19">
        <f>(((I4044/60)/60)/24)+DATE(1970,1,1)</f>
        <v>42024.802777777775</v>
      </c>
    </row>
    <row r="4045" spans="1:19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1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8273</v>
      </c>
      <c r="O4045" t="s">
        <v>8274</v>
      </c>
      <c r="P4045" s="12">
        <f>ROUND(Table1[[#This Row],[pledged]]/Table1[[#This Row],[goal]],2)</f>
        <v>0</v>
      </c>
      <c r="Q4045" s="14">
        <f>IFERROR(Table1[[#This Row],[pledged]]/Table1[[#This Row],[backers_count]],0)</f>
        <v>0</v>
      </c>
      <c r="R4045" s="19">
        <f>(((J4045/60)/60)/24)+DATE(1970,1,1)</f>
        <v>41948.957465277781</v>
      </c>
      <c r="S4045" s="19">
        <f>(((I4045/60)/60)/24)+DATE(1970,1,1)</f>
        <v>41963.957465277781</v>
      </c>
    </row>
    <row r="4046" spans="1:19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1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8273</v>
      </c>
      <c r="O4046" t="s">
        <v>8274</v>
      </c>
      <c r="P4046" s="12">
        <f>ROUND(Table1[[#This Row],[pledged]]/Table1[[#This Row],[goal]],2)</f>
        <v>0.38</v>
      </c>
      <c r="Q4046" s="14">
        <f>IFERROR(Table1[[#This Row],[pledged]]/Table1[[#This Row],[backers_count]],0)</f>
        <v>56.25</v>
      </c>
      <c r="R4046" s="19">
        <f>(((J4046/60)/60)/24)+DATE(1970,1,1)</f>
        <v>42074.219699074078</v>
      </c>
      <c r="S4046" s="19">
        <f>(((I4046/60)/60)/24)+DATE(1970,1,1)</f>
        <v>42104.208333333328</v>
      </c>
    </row>
    <row r="4047" spans="1:19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1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8273</v>
      </c>
      <c r="O4047" t="s">
        <v>8274</v>
      </c>
      <c r="P4047" s="12">
        <f>ROUND(Table1[[#This Row],[pledged]]/Table1[[#This Row],[goal]],2)</f>
        <v>0</v>
      </c>
      <c r="Q4047" s="14">
        <f>IFERROR(Table1[[#This Row],[pledged]]/Table1[[#This Row],[backers_count]],0)</f>
        <v>1</v>
      </c>
      <c r="R4047" s="19">
        <f>(((J4047/60)/60)/24)+DATE(1970,1,1)</f>
        <v>41842.201261574075</v>
      </c>
      <c r="S4047" s="19">
        <f>(((I4047/60)/60)/24)+DATE(1970,1,1)</f>
        <v>41872.201261574075</v>
      </c>
    </row>
    <row r="4048" spans="1:19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1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8273</v>
      </c>
      <c r="O4048" t="s">
        <v>8274</v>
      </c>
      <c r="P4048" s="12">
        <f>ROUND(Table1[[#This Row],[pledged]]/Table1[[#This Row],[goal]],2)</f>
        <v>0.08</v>
      </c>
      <c r="Q4048" s="14">
        <f>IFERROR(Table1[[#This Row],[pledged]]/Table1[[#This Row],[backers_count]],0)</f>
        <v>38.333333333333336</v>
      </c>
      <c r="R4048" s="19">
        <f>(((J4048/60)/60)/24)+DATE(1970,1,1)</f>
        <v>41904.650578703702</v>
      </c>
      <c r="S4048" s="19">
        <f>(((I4048/60)/60)/24)+DATE(1970,1,1)</f>
        <v>41934.650578703702</v>
      </c>
    </row>
    <row r="4049" spans="1:19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1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8273</v>
      </c>
      <c r="O4049" t="s">
        <v>8274</v>
      </c>
      <c r="P4049" s="12">
        <f>ROUND(Table1[[#This Row],[pledged]]/Table1[[#This Row],[goal]],2)</f>
        <v>0.02</v>
      </c>
      <c r="Q4049" s="14">
        <f>IFERROR(Table1[[#This Row],[pledged]]/Table1[[#This Row],[backers_count]],0)</f>
        <v>27.5</v>
      </c>
      <c r="R4049" s="19">
        <f>(((J4049/60)/60)/24)+DATE(1970,1,1)</f>
        <v>41991.022488425922</v>
      </c>
      <c r="S4049" s="19">
        <f>(((I4049/60)/60)/24)+DATE(1970,1,1)</f>
        <v>42015.041666666672</v>
      </c>
    </row>
    <row r="4050" spans="1:19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1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8273</v>
      </c>
      <c r="O4050" t="s">
        <v>8274</v>
      </c>
      <c r="P4050" s="12">
        <f>ROUND(Table1[[#This Row],[pledged]]/Table1[[#This Row],[goal]],2)</f>
        <v>0.18</v>
      </c>
      <c r="Q4050" s="14">
        <f>IFERROR(Table1[[#This Row],[pledged]]/Table1[[#This Row],[backers_count]],0)</f>
        <v>32.978021978021978</v>
      </c>
      <c r="R4050" s="19">
        <f>(((J4050/60)/60)/24)+DATE(1970,1,1)</f>
        <v>42436.509108796294</v>
      </c>
      <c r="S4050" s="19">
        <f>(((I4050/60)/60)/24)+DATE(1970,1,1)</f>
        <v>42471.467442129629</v>
      </c>
    </row>
    <row r="4051" spans="1:19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1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8273</v>
      </c>
      <c r="O4051" t="s">
        <v>8274</v>
      </c>
      <c r="P4051" s="12">
        <f>ROUND(Table1[[#This Row],[pledged]]/Table1[[#This Row],[goal]],2)</f>
        <v>0</v>
      </c>
      <c r="Q4051" s="14">
        <f>IFERROR(Table1[[#This Row],[pledged]]/Table1[[#This Row],[backers_count]],0)</f>
        <v>16</v>
      </c>
      <c r="R4051" s="19">
        <f>(((J4051/60)/60)/24)+DATE(1970,1,1)</f>
        <v>42169.958506944444</v>
      </c>
      <c r="S4051" s="19">
        <f>(((I4051/60)/60)/24)+DATE(1970,1,1)</f>
        <v>42199.958506944444</v>
      </c>
    </row>
    <row r="4052" spans="1:19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1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8273</v>
      </c>
      <c r="O4052" t="s">
        <v>8274</v>
      </c>
      <c r="P4052" s="12">
        <f>ROUND(Table1[[#This Row],[pledged]]/Table1[[#This Row],[goal]],2)</f>
        <v>0</v>
      </c>
      <c r="Q4052" s="14">
        <f>IFERROR(Table1[[#This Row],[pledged]]/Table1[[#This Row],[backers_count]],0)</f>
        <v>1</v>
      </c>
      <c r="R4052" s="19">
        <f>(((J4052/60)/60)/24)+DATE(1970,1,1)</f>
        <v>41905.636469907404</v>
      </c>
      <c r="S4052" s="19">
        <f>(((I4052/60)/60)/24)+DATE(1970,1,1)</f>
        <v>41935.636469907404</v>
      </c>
    </row>
    <row r="4053" spans="1:19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1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8273</v>
      </c>
      <c r="O4053" t="s">
        <v>8274</v>
      </c>
      <c r="P4053" s="12">
        <f>ROUND(Table1[[#This Row],[pledged]]/Table1[[#This Row],[goal]],2)</f>
        <v>0</v>
      </c>
      <c r="Q4053" s="14">
        <f>IFERROR(Table1[[#This Row],[pledged]]/Table1[[#This Row],[backers_count]],0)</f>
        <v>0</v>
      </c>
      <c r="R4053" s="19">
        <f>(((J4053/60)/60)/24)+DATE(1970,1,1)</f>
        <v>41761.810150462967</v>
      </c>
      <c r="S4053" s="19">
        <f>(((I4053/60)/60)/24)+DATE(1970,1,1)</f>
        <v>41768.286805555559</v>
      </c>
    </row>
    <row r="4054" spans="1:19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1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8273</v>
      </c>
      <c r="O4054" t="s">
        <v>8274</v>
      </c>
      <c r="P4054" s="12">
        <f>ROUND(Table1[[#This Row],[pledged]]/Table1[[#This Row],[goal]],2)</f>
        <v>0.38</v>
      </c>
      <c r="Q4054" s="14">
        <f>IFERROR(Table1[[#This Row],[pledged]]/Table1[[#This Row],[backers_count]],0)</f>
        <v>86.615384615384613</v>
      </c>
      <c r="R4054" s="19">
        <f>(((J4054/60)/60)/24)+DATE(1970,1,1)</f>
        <v>41865.878657407404</v>
      </c>
      <c r="S4054" s="19">
        <f>(((I4054/60)/60)/24)+DATE(1970,1,1)</f>
        <v>41925.878657407404</v>
      </c>
    </row>
    <row r="4055" spans="1:19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1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8273</v>
      </c>
      <c r="O4055" t="s">
        <v>8274</v>
      </c>
      <c r="P4055" s="12">
        <f>ROUND(Table1[[#This Row],[pledged]]/Table1[[#This Row],[goal]],2)</f>
        <v>0.22</v>
      </c>
      <c r="Q4055" s="14">
        <f>IFERROR(Table1[[#This Row],[pledged]]/Table1[[#This Row],[backers_count]],0)</f>
        <v>55</v>
      </c>
      <c r="R4055" s="19">
        <f>(((J4055/60)/60)/24)+DATE(1970,1,1)</f>
        <v>41928.690138888887</v>
      </c>
      <c r="S4055" s="19">
        <f>(((I4055/60)/60)/24)+DATE(1970,1,1)</f>
        <v>41958.833333333328</v>
      </c>
    </row>
    <row r="4056" spans="1:19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1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8273</v>
      </c>
      <c r="O4056" t="s">
        <v>8274</v>
      </c>
      <c r="P4056" s="12">
        <f>ROUND(Table1[[#This Row],[pledged]]/Table1[[#This Row],[goal]],2)</f>
        <v>0</v>
      </c>
      <c r="Q4056" s="14">
        <f>IFERROR(Table1[[#This Row],[pledged]]/Table1[[#This Row],[backers_count]],0)</f>
        <v>0</v>
      </c>
      <c r="R4056" s="19">
        <f>(((J4056/60)/60)/24)+DATE(1970,1,1)</f>
        <v>42613.841261574074</v>
      </c>
      <c r="S4056" s="19">
        <f>(((I4056/60)/60)/24)+DATE(1970,1,1)</f>
        <v>42644.166666666672</v>
      </c>
    </row>
    <row r="4057" spans="1:19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1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8273</v>
      </c>
      <c r="O4057" t="s">
        <v>8274</v>
      </c>
      <c r="P4057" s="12">
        <f>ROUND(Table1[[#This Row],[pledged]]/Table1[[#This Row],[goal]],2)</f>
        <v>0.18</v>
      </c>
      <c r="Q4057" s="14">
        <f>IFERROR(Table1[[#This Row],[pledged]]/Table1[[#This Row],[backers_count]],0)</f>
        <v>41.952380952380949</v>
      </c>
      <c r="R4057" s="19">
        <f>(((J4057/60)/60)/24)+DATE(1970,1,1)</f>
        <v>41779.648506944446</v>
      </c>
      <c r="S4057" s="19">
        <f>(((I4057/60)/60)/24)+DATE(1970,1,1)</f>
        <v>41809.648506944446</v>
      </c>
    </row>
    <row r="4058" spans="1:19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1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8273</v>
      </c>
      <c r="O4058" t="s">
        <v>8274</v>
      </c>
      <c r="P4058" s="12">
        <f>ROUND(Table1[[#This Row],[pledged]]/Table1[[#This Row],[goal]],2)</f>
        <v>0.53</v>
      </c>
      <c r="Q4058" s="14">
        <f>IFERROR(Table1[[#This Row],[pledged]]/Table1[[#This Row],[backers_count]],0)</f>
        <v>88.333333333333329</v>
      </c>
      <c r="R4058" s="19">
        <f>(((J4058/60)/60)/24)+DATE(1970,1,1)</f>
        <v>42534.933321759265</v>
      </c>
      <c r="S4058" s="19">
        <f>(((I4058/60)/60)/24)+DATE(1970,1,1)</f>
        <v>42554.832638888889</v>
      </c>
    </row>
    <row r="4059" spans="1:19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1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8273</v>
      </c>
      <c r="O4059" t="s">
        <v>8274</v>
      </c>
      <c r="P4059" s="12">
        <f>ROUND(Table1[[#This Row],[pledged]]/Table1[[#This Row],[goal]],2)</f>
        <v>0.22</v>
      </c>
      <c r="Q4059" s="14">
        <f>IFERROR(Table1[[#This Row],[pledged]]/Table1[[#This Row],[backers_count]],0)</f>
        <v>129.16666666666666</v>
      </c>
      <c r="R4059" s="19">
        <f>(((J4059/60)/60)/24)+DATE(1970,1,1)</f>
        <v>42310.968518518523</v>
      </c>
      <c r="S4059" s="19">
        <f>(((I4059/60)/60)/24)+DATE(1970,1,1)</f>
        <v>42333.958333333328</v>
      </c>
    </row>
    <row r="4060" spans="1:19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1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8273</v>
      </c>
      <c r="O4060" t="s">
        <v>8274</v>
      </c>
      <c r="P4060" s="12">
        <f>ROUND(Table1[[#This Row],[pledged]]/Table1[[#This Row],[goal]],2)</f>
        <v>0.03</v>
      </c>
      <c r="Q4060" s="14">
        <f>IFERROR(Table1[[#This Row],[pledged]]/Table1[[#This Row],[backers_count]],0)</f>
        <v>23.75</v>
      </c>
      <c r="R4060" s="19">
        <f>(((J4060/60)/60)/24)+DATE(1970,1,1)</f>
        <v>42446.060694444444</v>
      </c>
      <c r="S4060" s="19">
        <f>(((I4060/60)/60)/24)+DATE(1970,1,1)</f>
        <v>42461.165972222225</v>
      </c>
    </row>
    <row r="4061" spans="1:19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1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8273</v>
      </c>
      <c r="O4061" t="s">
        <v>8274</v>
      </c>
      <c r="P4061" s="12">
        <f>ROUND(Table1[[#This Row],[pledged]]/Table1[[#This Row],[goal]],2)</f>
        <v>0.03</v>
      </c>
      <c r="Q4061" s="14">
        <f>IFERROR(Table1[[#This Row],[pledged]]/Table1[[#This Row],[backers_count]],0)</f>
        <v>35.714285714285715</v>
      </c>
      <c r="R4061" s="19">
        <f>(((J4061/60)/60)/24)+DATE(1970,1,1)</f>
        <v>41866.640648148146</v>
      </c>
      <c r="S4061" s="19">
        <f>(((I4061/60)/60)/24)+DATE(1970,1,1)</f>
        <v>41898.125</v>
      </c>
    </row>
    <row r="4062" spans="1:19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1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8273</v>
      </c>
      <c r="O4062" t="s">
        <v>8274</v>
      </c>
      <c r="P4062" s="12">
        <f>ROUND(Table1[[#This Row],[pledged]]/Table1[[#This Row],[goal]],2)</f>
        <v>0.03</v>
      </c>
      <c r="Q4062" s="14">
        <f>IFERROR(Table1[[#This Row],[pledged]]/Table1[[#This Row],[backers_count]],0)</f>
        <v>57</v>
      </c>
      <c r="R4062" s="19">
        <f>(((J4062/60)/60)/24)+DATE(1970,1,1)</f>
        <v>41779.695092592592</v>
      </c>
      <c r="S4062" s="19">
        <f>(((I4062/60)/60)/24)+DATE(1970,1,1)</f>
        <v>41813.666666666664</v>
      </c>
    </row>
    <row r="4063" spans="1:19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1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8273</v>
      </c>
      <c r="O4063" t="s">
        <v>8274</v>
      </c>
      <c r="P4063" s="12">
        <f>ROUND(Table1[[#This Row],[pledged]]/Table1[[#This Row],[goal]],2)</f>
        <v>0</v>
      </c>
      <c r="Q4063" s="14">
        <f>IFERROR(Table1[[#This Row],[pledged]]/Table1[[#This Row],[backers_count]],0)</f>
        <v>0</v>
      </c>
      <c r="R4063" s="19">
        <f>(((J4063/60)/60)/24)+DATE(1970,1,1)</f>
        <v>42421.141469907408</v>
      </c>
      <c r="S4063" s="19">
        <f>(((I4063/60)/60)/24)+DATE(1970,1,1)</f>
        <v>42481.099803240737</v>
      </c>
    </row>
    <row r="4064" spans="1:19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1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8273</v>
      </c>
      <c r="O4064" t="s">
        <v>8274</v>
      </c>
      <c r="P4064" s="12">
        <f>ROUND(Table1[[#This Row],[pledged]]/Table1[[#This Row],[goal]],2)</f>
        <v>0.02</v>
      </c>
      <c r="Q4064" s="14">
        <f>IFERROR(Table1[[#This Row],[pledged]]/Table1[[#This Row],[backers_count]],0)</f>
        <v>163.33333333333334</v>
      </c>
      <c r="R4064" s="19">
        <f>(((J4064/60)/60)/24)+DATE(1970,1,1)</f>
        <v>42523.739212962959</v>
      </c>
      <c r="S4064" s="19">
        <f>(((I4064/60)/60)/24)+DATE(1970,1,1)</f>
        <v>42553.739212962959</v>
      </c>
    </row>
    <row r="4065" spans="1:19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1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8273</v>
      </c>
      <c r="O4065" t="s">
        <v>8274</v>
      </c>
      <c r="P4065" s="12">
        <f>ROUND(Table1[[#This Row],[pledged]]/Table1[[#This Row],[goal]],2)</f>
        <v>0.01</v>
      </c>
      <c r="Q4065" s="14">
        <f>IFERROR(Table1[[#This Row],[pledged]]/Table1[[#This Row],[backers_count]],0)</f>
        <v>15</v>
      </c>
      <c r="R4065" s="19">
        <f>(((J4065/60)/60)/24)+DATE(1970,1,1)</f>
        <v>41787.681527777779</v>
      </c>
      <c r="S4065" s="19">
        <f>(((I4065/60)/60)/24)+DATE(1970,1,1)</f>
        <v>41817.681527777779</v>
      </c>
    </row>
    <row r="4066" spans="1:19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1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8273</v>
      </c>
      <c r="O4066" t="s">
        <v>8274</v>
      </c>
      <c r="P4066" s="12">
        <f>ROUND(Table1[[#This Row],[pledged]]/Table1[[#This Row],[goal]],2)</f>
        <v>0.19</v>
      </c>
      <c r="Q4066" s="14">
        <f>IFERROR(Table1[[#This Row],[pledged]]/Table1[[#This Row],[backers_count]],0)</f>
        <v>64.166666666666671</v>
      </c>
      <c r="R4066" s="19">
        <f>(((J4066/60)/60)/24)+DATE(1970,1,1)</f>
        <v>42093.588263888887</v>
      </c>
      <c r="S4066" s="19">
        <f>(((I4066/60)/60)/24)+DATE(1970,1,1)</f>
        <v>42123.588263888887</v>
      </c>
    </row>
    <row r="4067" spans="1:19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1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8273</v>
      </c>
      <c r="O4067" t="s">
        <v>8274</v>
      </c>
      <c r="P4067" s="12">
        <f>ROUND(Table1[[#This Row],[pledged]]/Table1[[#This Row],[goal]],2)</f>
        <v>0.01</v>
      </c>
      <c r="Q4067" s="14">
        <f>IFERROR(Table1[[#This Row],[pledged]]/Table1[[#This Row],[backers_count]],0)</f>
        <v>6.75</v>
      </c>
      <c r="R4067" s="19">
        <f>(((J4067/60)/60)/24)+DATE(1970,1,1)</f>
        <v>41833.951516203706</v>
      </c>
      <c r="S4067" s="19">
        <f>(((I4067/60)/60)/24)+DATE(1970,1,1)</f>
        <v>41863.951516203706</v>
      </c>
    </row>
    <row r="4068" spans="1:19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1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8273</v>
      </c>
      <c r="O4068" t="s">
        <v>8274</v>
      </c>
      <c r="P4068" s="12">
        <f>ROUND(Table1[[#This Row],[pledged]]/Table1[[#This Row],[goal]],2)</f>
        <v>0</v>
      </c>
      <c r="Q4068" s="14">
        <f>IFERROR(Table1[[#This Row],[pledged]]/Table1[[#This Row],[backers_count]],0)</f>
        <v>25</v>
      </c>
      <c r="R4068" s="19">
        <f>(((J4068/60)/60)/24)+DATE(1970,1,1)</f>
        <v>42479.039212962962</v>
      </c>
      <c r="S4068" s="19">
        <f>(((I4068/60)/60)/24)+DATE(1970,1,1)</f>
        <v>42509.039212962962</v>
      </c>
    </row>
    <row r="4069" spans="1:19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1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8273</v>
      </c>
      <c r="O4069" t="s">
        <v>8274</v>
      </c>
      <c r="P4069" s="12">
        <f>ROUND(Table1[[#This Row],[pledged]]/Table1[[#This Row],[goal]],2)</f>
        <v>0.61</v>
      </c>
      <c r="Q4069" s="14">
        <f>IFERROR(Table1[[#This Row],[pledged]]/Table1[[#This Row],[backers_count]],0)</f>
        <v>179.11764705882354</v>
      </c>
      <c r="R4069" s="19">
        <f>(((J4069/60)/60)/24)+DATE(1970,1,1)</f>
        <v>42235.117476851854</v>
      </c>
      <c r="S4069" s="19">
        <f>(((I4069/60)/60)/24)+DATE(1970,1,1)</f>
        <v>42275.117476851854</v>
      </c>
    </row>
    <row r="4070" spans="1:19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1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8273</v>
      </c>
      <c r="O4070" t="s">
        <v>8274</v>
      </c>
      <c r="P4070" s="12">
        <f>ROUND(Table1[[#This Row],[pledged]]/Table1[[#This Row],[goal]],2)</f>
        <v>0.01</v>
      </c>
      <c r="Q4070" s="14">
        <f>IFERROR(Table1[[#This Row],[pledged]]/Table1[[#This Row],[backers_count]],0)</f>
        <v>34.950000000000003</v>
      </c>
      <c r="R4070" s="19">
        <f>(((J4070/60)/60)/24)+DATE(1970,1,1)</f>
        <v>42718.963599537034</v>
      </c>
      <c r="S4070" s="19">
        <f>(((I4070/60)/60)/24)+DATE(1970,1,1)</f>
        <v>42748.961805555555</v>
      </c>
    </row>
    <row r="4071" spans="1:19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1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8273</v>
      </c>
      <c r="O4071" t="s">
        <v>8274</v>
      </c>
      <c r="P4071" s="12">
        <f>ROUND(Table1[[#This Row],[pledged]]/Table1[[#This Row],[goal]],2)</f>
        <v>0.34</v>
      </c>
      <c r="Q4071" s="14">
        <f>IFERROR(Table1[[#This Row],[pledged]]/Table1[[#This Row],[backers_count]],0)</f>
        <v>33.07692307692308</v>
      </c>
      <c r="R4071" s="19">
        <f>(((J4071/60)/60)/24)+DATE(1970,1,1)</f>
        <v>42022.661527777775</v>
      </c>
      <c r="S4071" s="19">
        <f>(((I4071/60)/60)/24)+DATE(1970,1,1)</f>
        <v>42063.5</v>
      </c>
    </row>
    <row r="4072" spans="1:19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1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8273</v>
      </c>
      <c r="O4072" t="s">
        <v>8274</v>
      </c>
      <c r="P4072" s="12">
        <f>ROUND(Table1[[#This Row],[pledged]]/Table1[[#This Row],[goal]],2)</f>
        <v>0.17</v>
      </c>
      <c r="Q4072" s="14">
        <f>IFERROR(Table1[[#This Row],[pledged]]/Table1[[#This Row],[backers_count]],0)</f>
        <v>27.5</v>
      </c>
      <c r="R4072" s="19">
        <f>(((J4072/60)/60)/24)+DATE(1970,1,1)</f>
        <v>42031.666898148149</v>
      </c>
      <c r="S4072" s="19">
        <f>(((I4072/60)/60)/24)+DATE(1970,1,1)</f>
        <v>42064.125</v>
      </c>
    </row>
    <row r="4073" spans="1:19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1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8273</v>
      </c>
      <c r="O4073" t="s">
        <v>8274</v>
      </c>
      <c r="P4073" s="12">
        <f>ROUND(Table1[[#This Row],[pledged]]/Table1[[#This Row],[goal]],2)</f>
        <v>0</v>
      </c>
      <c r="Q4073" s="14">
        <f>IFERROR(Table1[[#This Row],[pledged]]/Table1[[#This Row],[backers_count]],0)</f>
        <v>0</v>
      </c>
      <c r="R4073" s="19">
        <f>(((J4073/60)/60)/24)+DATE(1970,1,1)</f>
        <v>42700.804756944446</v>
      </c>
      <c r="S4073" s="19">
        <f>(((I4073/60)/60)/24)+DATE(1970,1,1)</f>
        <v>42730.804756944446</v>
      </c>
    </row>
    <row r="4074" spans="1:19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1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8273</v>
      </c>
      <c r="O4074" t="s">
        <v>8274</v>
      </c>
      <c r="P4074" s="12">
        <f>ROUND(Table1[[#This Row],[pledged]]/Table1[[#This Row],[goal]],2)</f>
        <v>0</v>
      </c>
      <c r="Q4074" s="14">
        <f>IFERROR(Table1[[#This Row],[pledged]]/Table1[[#This Row],[backers_count]],0)</f>
        <v>2</v>
      </c>
      <c r="R4074" s="19">
        <f>(((J4074/60)/60)/24)+DATE(1970,1,1)</f>
        <v>41812.77443287037</v>
      </c>
      <c r="S4074" s="19">
        <f>(((I4074/60)/60)/24)+DATE(1970,1,1)</f>
        <v>41872.77443287037</v>
      </c>
    </row>
    <row r="4075" spans="1:19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1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8273</v>
      </c>
      <c r="O4075" t="s">
        <v>8274</v>
      </c>
      <c r="P4075" s="12">
        <f>ROUND(Table1[[#This Row],[pledged]]/Table1[[#This Row],[goal]],2)</f>
        <v>0.01</v>
      </c>
      <c r="Q4075" s="14">
        <f>IFERROR(Table1[[#This Row],[pledged]]/Table1[[#This Row],[backers_count]],0)</f>
        <v>18.5</v>
      </c>
      <c r="R4075" s="19">
        <f>(((J4075/60)/60)/24)+DATE(1970,1,1)</f>
        <v>42078.34520833334</v>
      </c>
      <c r="S4075" s="19">
        <f>(((I4075/60)/60)/24)+DATE(1970,1,1)</f>
        <v>42133.166666666672</v>
      </c>
    </row>
    <row r="4076" spans="1:19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1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8273</v>
      </c>
      <c r="O4076" t="s">
        <v>8274</v>
      </c>
      <c r="P4076" s="12">
        <f>ROUND(Table1[[#This Row],[pledged]]/Table1[[#This Row],[goal]],2)</f>
        <v>0.27</v>
      </c>
      <c r="Q4076" s="14">
        <f>IFERROR(Table1[[#This Row],[pledged]]/Table1[[#This Row],[backers_count]],0)</f>
        <v>35</v>
      </c>
      <c r="R4076" s="19">
        <f>(((J4076/60)/60)/24)+DATE(1970,1,1)</f>
        <v>42283.552951388891</v>
      </c>
      <c r="S4076" s="19">
        <f>(((I4076/60)/60)/24)+DATE(1970,1,1)</f>
        <v>42313.594618055555</v>
      </c>
    </row>
    <row r="4077" spans="1:19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1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8273</v>
      </c>
      <c r="O4077" t="s">
        <v>8274</v>
      </c>
      <c r="P4077" s="12">
        <f>ROUND(Table1[[#This Row],[pledged]]/Table1[[#This Row],[goal]],2)</f>
        <v>0.28999999999999998</v>
      </c>
      <c r="Q4077" s="14">
        <f>IFERROR(Table1[[#This Row],[pledged]]/Table1[[#This Row],[backers_count]],0)</f>
        <v>44.307692307692307</v>
      </c>
      <c r="R4077" s="19">
        <f>(((J4077/60)/60)/24)+DATE(1970,1,1)</f>
        <v>41779.045937499999</v>
      </c>
      <c r="S4077" s="19">
        <f>(((I4077/60)/60)/24)+DATE(1970,1,1)</f>
        <v>41820.727777777778</v>
      </c>
    </row>
    <row r="4078" spans="1:19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1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8273</v>
      </c>
      <c r="O4078" t="s">
        <v>8274</v>
      </c>
      <c r="P4078" s="12">
        <f>ROUND(Table1[[#This Row],[pledged]]/Table1[[#This Row],[goal]],2)</f>
        <v>0</v>
      </c>
      <c r="Q4078" s="14">
        <f>IFERROR(Table1[[#This Row],[pledged]]/Table1[[#This Row],[backers_count]],0)</f>
        <v>0</v>
      </c>
      <c r="R4078" s="19">
        <f>(((J4078/60)/60)/24)+DATE(1970,1,1)</f>
        <v>41905.795706018522</v>
      </c>
      <c r="S4078" s="19">
        <f>(((I4078/60)/60)/24)+DATE(1970,1,1)</f>
        <v>41933.82708333333</v>
      </c>
    </row>
    <row r="4079" spans="1:19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1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8273</v>
      </c>
      <c r="O4079" t="s">
        <v>8274</v>
      </c>
      <c r="P4079" s="12">
        <f>ROUND(Table1[[#This Row],[pledged]]/Table1[[#This Row],[goal]],2)</f>
        <v>0.09</v>
      </c>
      <c r="Q4079" s="14">
        <f>IFERROR(Table1[[#This Row],[pledged]]/Table1[[#This Row],[backers_count]],0)</f>
        <v>222.5</v>
      </c>
      <c r="R4079" s="19">
        <f>(((J4079/60)/60)/24)+DATE(1970,1,1)</f>
        <v>42695.7105787037</v>
      </c>
      <c r="S4079" s="19">
        <f>(((I4079/60)/60)/24)+DATE(1970,1,1)</f>
        <v>42725.7105787037</v>
      </c>
    </row>
    <row r="4080" spans="1:19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1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8273</v>
      </c>
      <c r="O4080" t="s">
        <v>8274</v>
      </c>
      <c r="P4080" s="12">
        <f>ROUND(Table1[[#This Row],[pledged]]/Table1[[#This Row],[goal]],2)</f>
        <v>0</v>
      </c>
      <c r="Q4080" s="14">
        <f>IFERROR(Table1[[#This Row],[pledged]]/Table1[[#This Row],[backers_count]],0)</f>
        <v>0</v>
      </c>
      <c r="R4080" s="19">
        <f>(((J4080/60)/60)/24)+DATE(1970,1,1)</f>
        <v>42732.787523148145</v>
      </c>
      <c r="S4080" s="19">
        <f>(((I4080/60)/60)/24)+DATE(1970,1,1)</f>
        <v>42762.787523148145</v>
      </c>
    </row>
    <row r="4081" spans="1:19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1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8273</v>
      </c>
      <c r="O4081" t="s">
        <v>8274</v>
      </c>
      <c r="P4081" s="12">
        <f>ROUND(Table1[[#This Row],[pledged]]/Table1[[#This Row],[goal]],2)</f>
        <v>0</v>
      </c>
      <c r="Q4081" s="14">
        <f>IFERROR(Table1[[#This Row],[pledged]]/Table1[[#This Row],[backers_count]],0)</f>
        <v>5</v>
      </c>
      <c r="R4081" s="19">
        <f>(((J4081/60)/60)/24)+DATE(1970,1,1)</f>
        <v>42510.938900462963</v>
      </c>
      <c r="S4081" s="19">
        <f>(((I4081/60)/60)/24)+DATE(1970,1,1)</f>
        <v>42540.938900462963</v>
      </c>
    </row>
    <row r="4082" spans="1:19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1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8273</v>
      </c>
      <c r="O4082" t="s">
        <v>8274</v>
      </c>
      <c r="P4082" s="12">
        <f>ROUND(Table1[[#This Row],[pledged]]/Table1[[#This Row],[goal]],2)</f>
        <v>0</v>
      </c>
      <c r="Q4082" s="14">
        <f>IFERROR(Table1[[#This Row],[pledged]]/Table1[[#This Row],[backers_count]],0)</f>
        <v>0</v>
      </c>
      <c r="R4082" s="19">
        <f>(((J4082/60)/60)/24)+DATE(1970,1,1)</f>
        <v>42511.698101851856</v>
      </c>
      <c r="S4082" s="19">
        <f>(((I4082/60)/60)/24)+DATE(1970,1,1)</f>
        <v>42535.787500000006</v>
      </c>
    </row>
    <row r="4083" spans="1:19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1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8273</v>
      </c>
      <c r="O4083" t="s">
        <v>8274</v>
      </c>
      <c r="P4083" s="12">
        <f>ROUND(Table1[[#This Row],[pledged]]/Table1[[#This Row],[goal]],2)</f>
        <v>0.16</v>
      </c>
      <c r="Q4083" s="14">
        <f>IFERROR(Table1[[#This Row],[pledged]]/Table1[[#This Row],[backers_count]],0)</f>
        <v>29.166666666666668</v>
      </c>
      <c r="R4083" s="19">
        <f>(((J4083/60)/60)/24)+DATE(1970,1,1)</f>
        <v>42041.581307870365</v>
      </c>
      <c r="S4083" s="19">
        <f>(((I4083/60)/60)/24)+DATE(1970,1,1)</f>
        <v>42071.539641203708</v>
      </c>
    </row>
    <row r="4084" spans="1:19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1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8273</v>
      </c>
      <c r="O4084" t="s">
        <v>8274</v>
      </c>
      <c r="P4084" s="12">
        <f>ROUND(Table1[[#This Row],[pledged]]/Table1[[#This Row],[goal]],2)</f>
        <v>0.02</v>
      </c>
      <c r="Q4084" s="14">
        <f>IFERROR(Table1[[#This Row],[pledged]]/Table1[[#This Row],[backers_count]],0)</f>
        <v>1.5</v>
      </c>
      <c r="R4084" s="19">
        <f>(((J4084/60)/60)/24)+DATE(1970,1,1)</f>
        <v>42307.189270833333</v>
      </c>
      <c r="S4084" s="19">
        <f>(((I4084/60)/60)/24)+DATE(1970,1,1)</f>
        <v>42322.958333333328</v>
      </c>
    </row>
    <row r="4085" spans="1:19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1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8273</v>
      </c>
      <c r="O4085" t="s">
        <v>8274</v>
      </c>
      <c r="P4085" s="12">
        <f>ROUND(Table1[[#This Row],[pledged]]/Table1[[#This Row],[goal]],2)</f>
        <v>0.22</v>
      </c>
      <c r="Q4085" s="14">
        <f>IFERROR(Table1[[#This Row],[pledged]]/Table1[[#This Row],[backers_count]],0)</f>
        <v>126.5</v>
      </c>
      <c r="R4085" s="19">
        <f>(((J4085/60)/60)/24)+DATE(1970,1,1)</f>
        <v>42353.761759259258</v>
      </c>
      <c r="S4085" s="19">
        <f>(((I4085/60)/60)/24)+DATE(1970,1,1)</f>
        <v>42383.761759259258</v>
      </c>
    </row>
    <row r="4086" spans="1:19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1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8273</v>
      </c>
      <c r="O4086" t="s">
        <v>8274</v>
      </c>
      <c r="P4086" s="12">
        <f>ROUND(Table1[[#This Row],[pledged]]/Table1[[#This Row],[goal]],2)</f>
        <v>0</v>
      </c>
      <c r="Q4086" s="14">
        <f>IFERROR(Table1[[#This Row],[pledged]]/Table1[[#This Row],[backers_count]],0)</f>
        <v>10</v>
      </c>
      <c r="R4086" s="19">
        <f>(((J4086/60)/60)/24)+DATE(1970,1,1)</f>
        <v>42622.436412037037</v>
      </c>
      <c r="S4086" s="19">
        <f>(((I4086/60)/60)/24)+DATE(1970,1,1)</f>
        <v>42652.436412037037</v>
      </c>
    </row>
    <row r="4087" spans="1:19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1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8273</v>
      </c>
      <c r="O4087" t="s">
        <v>8274</v>
      </c>
      <c r="P4087" s="12">
        <f>ROUND(Table1[[#This Row],[pledged]]/Table1[[#This Row],[goal]],2)</f>
        <v>0</v>
      </c>
      <c r="Q4087" s="14">
        <f>IFERROR(Table1[[#This Row],[pledged]]/Table1[[#This Row],[backers_count]],0)</f>
        <v>10</v>
      </c>
      <c r="R4087" s="19">
        <f>(((J4087/60)/60)/24)+DATE(1970,1,1)</f>
        <v>42058.603877314818</v>
      </c>
      <c r="S4087" s="19">
        <f>(((I4087/60)/60)/24)+DATE(1970,1,1)</f>
        <v>42087.165972222225</v>
      </c>
    </row>
    <row r="4088" spans="1:19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1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8273</v>
      </c>
      <c r="O4088" t="s">
        <v>8274</v>
      </c>
      <c r="P4088" s="12">
        <f>ROUND(Table1[[#This Row],[pledged]]/Table1[[#This Row],[goal]],2)</f>
        <v>0.05</v>
      </c>
      <c r="Q4088" s="14">
        <f>IFERROR(Table1[[#This Row],[pledged]]/Table1[[#This Row],[backers_count]],0)</f>
        <v>9.4</v>
      </c>
      <c r="R4088" s="19">
        <f>(((J4088/60)/60)/24)+DATE(1970,1,1)</f>
        <v>42304.940960648149</v>
      </c>
      <c r="S4088" s="19">
        <f>(((I4088/60)/60)/24)+DATE(1970,1,1)</f>
        <v>42329.166666666672</v>
      </c>
    </row>
    <row r="4089" spans="1:19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1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8273</v>
      </c>
      <c r="O4089" t="s">
        <v>8274</v>
      </c>
      <c r="P4089" s="12">
        <f>ROUND(Table1[[#This Row],[pledged]]/Table1[[#This Row],[goal]],2)</f>
        <v>0</v>
      </c>
      <c r="Q4089" s="14">
        <f>IFERROR(Table1[[#This Row],[pledged]]/Table1[[#This Row],[backers_count]],0)</f>
        <v>0</v>
      </c>
      <c r="R4089" s="19">
        <f>(((J4089/60)/60)/24)+DATE(1970,1,1)</f>
        <v>42538.742893518516</v>
      </c>
      <c r="S4089" s="19">
        <f>(((I4089/60)/60)/24)+DATE(1970,1,1)</f>
        <v>42568.742893518516</v>
      </c>
    </row>
    <row r="4090" spans="1:19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1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8273</v>
      </c>
      <c r="O4090" t="s">
        <v>8274</v>
      </c>
      <c r="P4090" s="12">
        <f>ROUND(Table1[[#This Row],[pledged]]/Table1[[#This Row],[goal]],2)</f>
        <v>0.11</v>
      </c>
      <c r="Q4090" s="14">
        <f>IFERROR(Table1[[#This Row],[pledged]]/Table1[[#This Row],[backers_count]],0)</f>
        <v>72</v>
      </c>
      <c r="R4090" s="19">
        <f>(((J4090/60)/60)/24)+DATE(1970,1,1)</f>
        <v>41990.612546296295</v>
      </c>
      <c r="S4090" s="19">
        <f>(((I4090/60)/60)/24)+DATE(1970,1,1)</f>
        <v>42020.434722222228</v>
      </c>
    </row>
    <row r="4091" spans="1:19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1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8273</v>
      </c>
      <c r="O4091" t="s">
        <v>8274</v>
      </c>
      <c r="P4091" s="12">
        <f>ROUND(Table1[[#This Row],[pledged]]/Table1[[#This Row],[goal]],2)</f>
        <v>0.05</v>
      </c>
      <c r="Q4091" s="14">
        <f>IFERROR(Table1[[#This Row],[pledged]]/Table1[[#This Row],[backers_count]],0)</f>
        <v>30</v>
      </c>
      <c r="R4091" s="19">
        <f>(((J4091/60)/60)/24)+DATE(1970,1,1)</f>
        <v>42122.732499999998</v>
      </c>
      <c r="S4091" s="19">
        <f>(((I4091/60)/60)/24)+DATE(1970,1,1)</f>
        <v>42155.732638888891</v>
      </c>
    </row>
    <row r="4092" spans="1:19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1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8273</v>
      </c>
      <c r="O4092" t="s">
        <v>8274</v>
      </c>
      <c r="P4092" s="12">
        <f>ROUND(Table1[[#This Row],[pledged]]/Table1[[#This Row],[goal]],2)</f>
        <v>0.03</v>
      </c>
      <c r="Q4092" s="14">
        <f>IFERROR(Table1[[#This Row],[pledged]]/Table1[[#This Row],[backers_count]],0)</f>
        <v>10.666666666666666</v>
      </c>
      <c r="R4092" s="19">
        <f>(((J4092/60)/60)/24)+DATE(1970,1,1)</f>
        <v>42209.67288194444</v>
      </c>
      <c r="S4092" s="19">
        <f>(((I4092/60)/60)/24)+DATE(1970,1,1)</f>
        <v>42223.625</v>
      </c>
    </row>
    <row r="4093" spans="1:19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1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8273</v>
      </c>
      <c r="O4093" t="s">
        <v>8274</v>
      </c>
      <c r="P4093" s="12">
        <f>ROUND(Table1[[#This Row],[pledged]]/Table1[[#This Row],[goal]],2)</f>
        <v>0.13</v>
      </c>
      <c r="Q4093" s="14">
        <f>IFERROR(Table1[[#This Row],[pledged]]/Table1[[#This Row],[backers_count]],0)</f>
        <v>25.5</v>
      </c>
      <c r="R4093" s="19">
        <f>(((J4093/60)/60)/24)+DATE(1970,1,1)</f>
        <v>41990.506377314814</v>
      </c>
      <c r="S4093" s="19">
        <f>(((I4093/60)/60)/24)+DATE(1970,1,1)</f>
        <v>42020.506377314814</v>
      </c>
    </row>
    <row r="4094" spans="1:19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1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8273</v>
      </c>
      <c r="O4094" t="s">
        <v>8274</v>
      </c>
      <c r="P4094" s="12">
        <f>ROUND(Table1[[#This Row],[pledged]]/Table1[[#This Row],[goal]],2)</f>
        <v>0</v>
      </c>
      <c r="Q4094" s="14">
        <f>IFERROR(Table1[[#This Row],[pledged]]/Table1[[#This Row],[backers_count]],0)</f>
        <v>20</v>
      </c>
      <c r="R4094" s="19">
        <f>(((J4094/60)/60)/24)+DATE(1970,1,1)</f>
        <v>42039.194988425923</v>
      </c>
      <c r="S4094" s="19">
        <f>(((I4094/60)/60)/24)+DATE(1970,1,1)</f>
        <v>42099.153321759266</v>
      </c>
    </row>
    <row r="4095" spans="1:19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1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8273</v>
      </c>
      <c r="O4095" t="s">
        <v>8274</v>
      </c>
      <c r="P4095" s="12">
        <f>ROUND(Table1[[#This Row],[pledged]]/Table1[[#This Row],[goal]],2)</f>
        <v>0.02</v>
      </c>
      <c r="Q4095" s="14">
        <f>IFERROR(Table1[[#This Row],[pledged]]/Table1[[#This Row],[backers_count]],0)</f>
        <v>15</v>
      </c>
      <c r="R4095" s="19">
        <f>(((J4095/60)/60)/24)+DATE(1970,1,1)</f>
        <v>42178.815891203703</v>
      </c>
      <c r="S4095" s="19">
        <f>(((I4095/60)/60)/24)+DATE(1970,1,1)</f>
        <v>42238.815891203703</v>
      </c>
    </row>
    <row r="4096" spans="1:19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1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8273</v>
      </c>
      <c r="O4096" t="s">
        <v>8274</v>
      </c>
      <c r="P4096" s="12">
        <f>ROUND(Table1[[#This Row],[pledged]]/Table1[[#This Row],[goal]],2)</f>
        <v>0.37</v>
      </c>
      <c r="Q4096" s="14">
        <f>IFERROR(Table1[[#This Row],[pledged]]/Table1[[#This Row],[backers_count]],0)</f>
        <v>91.25</v>
      </c>
      <c r="R4096" s="19">
        <f>(((J4096/60)/60)/24)+DATE(1970,1,1)</f>
        <v>41890.086805555555</v>
      </c>
      <c r="S4096" s="19">
        <f>(((I4096/60)/60)/24)+DATE(1970,1,1)</f>
        <v>41934.207638888889</v>
      </c>
    </row>
    <row r="4097" spans="1:19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1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8273</v>
      </c>
      <c r="O4097" t="s">
        <v>8274</v>
      </c>
      <c r="P4097" s="12">
        <f>ROUND(Table1[[#This Row],[pledged]]/Table1[[#This Row],[goal]],2)</f>
        <v>0.03</v>
      </c>
      <c r="Q4097" s="14">
        <f>IFERROR(Table1[[#This Row],[pledged]]/Table1[[#This Row],[backers_count]],0)</f>
        <v>800</v>
      </c>
      <c r="R4097" s="19">
        <f>(((J4097/60)/60)/24)+DATE(1970,1,1)</f>
        <v>42693.031828703708</v>
      </c>
      <c r="S4097" s="19">
        <f>(((I4097/60)/60)/24)+DATE(1970,1,1)</f>
        <v>42723.031828703708</v>
      </c>
    </row>
    <row r="4098" spans="1:19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1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8273</v>
      </c>
      <c r="O4098" t="s">
        <v>8274</v>
      </c>
      <c r="P4098" s="12">
        <f>ROUND(Table1[[#This Row],[pledged]]/Table1[[#This Row],[goal]],2)</f>
        <v>0.11</v>
      </c>
      <c r="Q4098" s="14">
        <f>IFERROR(Table1[[#This Row],[pledged]]/Table1[[#This Row],[backers_count]],0)</f>
        <v>80</v>
      </c>
      <c r="R4098" s="19">
        <f>(((J4098/60)/60)/24)+DATE(1970,1,1)</f>
        <v>42750.530312499999</v>
      </c>
      <c r="S4098" s="19">
        <f>(((I4098/60)/60)/24)+DATE(1970,1,1)</f>
        <v>42794.368749999994</v>
      </c>
    </row>
    <row r="4099" spans="1:19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1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8273</v>
      </c>
      <c r="O4099" t="s">
        <v>8274</v>
      </c>
      <c r="P4099" s="12">
        <f>ROUND(Table1[[#This Row],[pledged]]/Table1[[#This Row],[goal]],2)</f>
        <v>0</v>
      </c>
      <c r="Q4099" s="14">
        <f>IFERROR(Table1[[#This Row],[pledged]]/Table1[[#This Row],[backers_count]],0)</f>
        <v>0</v>
      </c>
      <c r="R4099" s="19">
        <f>(((J4099/60)/60)/24)+DATE(1970,1,1)</f>
        <v>42344.824502314819</v>
      </c>
      <c r="S4099" s="19">
        <f>(((I4099/60)/60)/24)+DATE(1970,1,1)</f>
        <v>42400.996527777781</v>
      </c>
    </row>
    <row r="4100" spans="1:19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1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8273</v>
      </c>
      <c r="O4100" t="s">
        <v>8274</v>
      </c>
      <c r="P4100" s="12">
        <f>ROUND(Table1[[#This Row],[pledged]]/Table1[[#This Row],[goal]],2)</f>
        <v>0</v>
      </c>
      <c r="Q4100" s="14">
        <f>IFERROR(Table1[[#This Row],[pledged]]/Table1[[#This Row],[backers_count]],0)</f>
        <v>0</v>
      </c>
      <c r="R4100" s="19">
        <f>(((J4100/60)/60)/24)+DATE(1970,1,1)</f>
        <v>42495.722187499996</v>
      </c>
      <c r="S4100" s="19">
        <f>(((I4100/60)/60)/24)+DATE(1970,1,1)</f>
        <v>42525.722187499996</v>
      </c>
    </row>
    <row r="4101" spans="1:19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1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8273</v>
      </c>
      <c r="O4101" t="s">
        <v>8274</v>
      </c>
      <c r="P4101" s="12">
        <f>ROUND(Table1[[#This Row],[pledged]]/Table1[[#This Row],[goal]],2)</f>
        <v>0.01</v>
      </c>
      <c r="Q4101" s="14">
        <f>IFERROR(Table1[[#This Row],[pledged]]/Table1[[#This Row],[backers_count]],0)</f>
        <v>50</v>
      </c>
      <c r="R4101" s="19">
        <f>(((J4101/60)/60)/24)+DATE(1970,1,1)</f>
        <v>42570.850381944445</v>
      </c>
      <c r="S4101" s="19">
        <f>(((I4101/60)/60)/24)+DATE(1970,1,1)</f>
        <v>42615.850381944445</v>
      </c>
    </row>
    <row r="4102" spans="1:19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1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8273</v>
      </c>
      <c r="O4102" t="s">
        <v>8274</v>
      </c>
      <c r="P4102" s="12">
        <f>ROUND(Table1[[#This Row],[pledged]]/Table1[[#This Row],[goal]],2)</f>
        <v>0</v>
      </c>
      <c r="Q4102" s="14">
        <f>IFERROR(Table1[[#This Row],[pledged]]/Table1[[#This Row],[backers_count]],0)</f>
        <v>0</v>
      </c>
      <c r="R4102" s="19">
        <f>(((J4102/60)/60)/24)+DATE(1970,1,1)</f>
        <v>41927.124884259261</v>
      </c>
      <c r="S4102" s="19">
        <f>(((I4102/60)/60)/24)+DATE(1970,1,1)</f>
        <v>41937.124884259261</v>
      </c>
    </row>
    <row r="4103" spans="1:19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1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8273</v>
      </c>
      <c r="O4103" t="s">
        <v>8274</v>
      </c>
      <c r="P4103" s="12">
        <f>ROUND(Table1[[#This Row],[pledged]]/Table1[[#This Row],[goal]],2)</f>
        <v>0</v>
      </c>
      <c r="Q4103" s="14">
        <f>IFERROR(Table1[[#This Row],[pledged]]/Table1[[#This Row],[backers_count]],0)</f>
        <v>0</v>
      </c>
      <c r="R4103" s="19">
        <f>(((J4103/60)/60)/24)+DATE(1970,1,1)</f>
        <v>42730.903726851851</v>
      </c>
      <c r="S4103" s="19">
        <f>(((I4103/60)/60)/24)+DATE(1970,1,1)</f>
        <v>42760.903726851851</v>
      </c>
    </row>
    <row r="4104" spans="1:19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1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8273</v>
      </c>
      <c r="O4104" t="s">
        <v>8274</v>
      </c>
      <c r="P4104" s="12">
        <f>ROUND(Table1[[#This Row],[pledged]]/Table1[[#This Row],[goal]],2)</f>
        <v>0.27</v>
      </c>
      <c r="Q4104" s="14">
        <f>IFERROR(Table1[[#This Row],[pledged]]/Table1[[#This Row],[backers_count]],0)</f>
        <v>22.833333333333332</v>
      </c>
      <c r="R4104" s="19">
        <f>(((J4104/60)/60)/24)+DATE(1970,1,1)</f>
        <v>42475.848067129627</v>
      </c>
      <c r="S4104" s="19">
        <f>(((I4104/60)/60)/24)+DATE(1970,1,1)</f>
        <v>42505.848067129627</v>
      </c>
    </row>
    <row r="4105" spans="1:19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1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8273</v>
      </c>
      <c r="O4105" t="s">
        <v>8274</v>
      </c>
      <c r="P4105" s="12">
        <f>ROUND(Table1[[#This Row],[pledged]]/Table1[[#This Row],[goal]],2)</f>
        <v>0.1</v>
      </c>
      <c r="Q4105" s="14">
        <f>IFERROR(Table1[[#This Row],[pledged]]/Table1[[#This Row],[backers_count]],0)</f>
        <v>16.666666666666668</v>
      </c>
      <c r="R4105" s="19">
        <f>(((J4105/60)/60)/24)+DATE(1970,1,1)</f>
        <v>42188.83293981482</v>
      </c>
      <c r="S4105" s="19">
        <f>(((I4105/60)/60)/24)+DATE(1970,1,1)</f>
        <v>42242.772222222222</v>
      </c>
    </row>
    <row r="4106" spans="1:19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1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8273</v>
      </c>
      <c r="O4106" t="s">
        <v>8274</v>
      </c>
      <c r="P4106" s="12">
        <f>ROUND(Table1[[#This Row],[pledged]]/Table1[[#This Row],[goal]],2)</f>
        <v>0.21</v>
      </c>
      <c r="Q4106" s="14">
        <f>IFERROR(Table1[[#This Row],[pledged]]/Table1[[#This Row],[backers_count]],0)</f>
        <v>45.785714285714285</v>
      </c>
      <c r="R4106" s="19">
        <f>(((J4106/60)/60)/24)+DATE(1970,1,1)</f>
        <v>42640.278171296297</v>
      </c>
      <c r="S4106" s="19">
        <f>(((I4106/60)/60)/24)+DATE(1970,1,1)</f>
        <v>42670.278171296297</v>
      </c>
    </row>
    <row r="4107" spans="1:19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1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8273</v>
      </c>
      <c r="O4107" t="s">
        <v>8274</v>
      </c>
      <c r="P4107" s="12">
        <f>ROUND(Table1[[#This Row],[pledged]]/Table1[[#This Row],[goal]],2)</f>
        <v>7.0000000000000007E-2</v>
      </c>
      <c r="Q4107" s="14">
        <f>IFERROR(Table1[[#This Row],[pledged]]/Table1[[#This Row],[backers_count]],0)</f>
        <v>383.33333333333331</v>
      </c>
      <c r="R4107" s="19">
        <f>(((J4107/60)/60)/24)+DATE(1970,1,1)</f>
        <v>42697.010520833333</v>
      </c>
      <c r="S4107" s="19">
        <f>(((I4107/60)/60)/24)+DATE(1970,1,1)</f>
        <v>42730.010520833333</v>
      </c>
    </row>
    <row r="4108" spans="1:19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1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8273</v>
      </c>
      <c r="O4108" t="s">
        <v>8274</v>
      </c>
      <c r="P4108" s="12">
        <f>ROUND(Table1[[#This Row],[pledged]]/Table1[[#This Row],[goal]],2)</f>
        <v>0.71</v>
      </c>
      <c r="Q4108" s="14">
        <f>IFERROR(Table1[[#This Row],[pledged]]/Table1[[#This Row],[backers_count]],0)</f>
        <v>106.96969696969697</v>
      </c>
      <c r="R4108" s="19">
        <f>(((J4108/60)/60)/24)+DATE(1970,1,1)</f>
        <v>42053.049375000002</v>
      </c>
      <c r="S4108" s="19">
        <f>(((I4108/60)/60)/24)+DATE(1970,1,1)</f>
        <v>42096.041666666672</v>
      </c>
    </row>
    <row r="4109" spans="1:19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1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8273</v>
      </c>
      <c r="O4109" t="s">
        <v>8274</v>
      </c>
      <c r="P4109" s="12">
        <f>ROUND(Table1[[#This Row],[pledged]]/Table1[[#This Row],[goal]],2)</f>
        <v>0.02</v>
      </c>
      <c r="Q4109" s="14">
        <f>IFERROR(Table1[[#This Row],[pledged]]/Table1[[#This Row],[backers_count]],0)</f>
        <v>10.25</v>
      </c>
      <c r="R4109" s="19">
        <f>(((J4109/60)/60)/24)+DATE(1970,1,1)</f>
        <v>41883.916678240741</v>
      </c>
      <c r="S4109" s="19">
        <f>(((I4109/60)/60)/24)+DATE(1970,1,1)</f>
        <v>41906.916678240741</v>
      </c>
    </row>
    <row r="4110" spans="1:19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1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8273</v>
      </c>
      <c r="O4110" t="s">
        <v>8274</v>
      </c>
      <c r="P4110" s="12">
        <f>ROUND(Table1[[#This Row],[pledged]]/Table1[[#This Row],[goal]],2)</f>
        <v>0.02</v>
      </c>
      <c r="Q4110" s="14">
        <f>IFERROR(Table1[[#This Row],[pledged]]/Table1[[#This Row],[backers_count]],0)</f>
        <v>59</v>
      </c>
      <c r="R4110" s="19">
        <f>(((J4110/60)/60)/24)+DATE(1970,1,1)</f>
        <v>42767.031678240746</v>
      </c>
      <c r="S4110" s="19">
        <f>(((I4110/60)/60)/24)+DATE(1970,1,1)</f>
        <v>42797.208333333328</v>
      </c>
    </row>
    <row r="4111" spans="1:19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1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8273</v>
      </c>
      <c r="O4111" t="s">
        <v>8274</v>
      </c>
      <c r="P4111" s="12">
        <f>ROUND(Table1[[#This Row],[pledged]]/Table1[[#This Row],[goal]],2)</f>
        <v>0</v>
      </c>
      <c r="Q4111" s="14">
        <f>IFERROR(Table1[[#This Row],[pledged]]/Table1[[#This Row],[backers_count]],0)</f>
        <v>0</v>
      </c>
      <c r="R4111" s="19">
        <f>(((J4111/60)/60)/24)+DATE(1970,1,1)</f>
        <v>42307.539398148147</v>
      </c>
      <c r="S4111" s="19">
        <f>(((I4111/60)/60)/24)+DATE(1970,1,1)</f>
        <v>42337.581064814818</v>
      </c>
    </row>
    <row r="4112" spans="1:19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1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8273</v>
      </c>
      <c r="O4112" t="s">
        <v>8274</v>
      </c>
      <c r="P4112" s="12">
        <f>ROUND(Table1[[#This Row],[pledged]]/Table1[[#This Row],[goal]],2)</f>
        <v>0.28999999999999998</v>
      </c>
      <c r="Q4112" s="14">
        <f>IFERROR(Table1[[#This Row],[pledged]]/Table1[[#This Row],[backers_count]],0)</f>
        <v>14.333333333333334</v>
      </c>
      <c r="R4112" s="19">
        <f>(((J4112/60)/60)/24)+DATE(1970,1,1)</f>
        <v>42512.626747685179</v>
      </c>
      <c r="S4112" s="19">
        <f>(((I4112/60)/60)/24)+DATE(1970,1,1)</f>
        <v>42572.626747685179</v>
      </c>
    </row>
    <row r="4113" spans="1:19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1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8273</v>
      </c>
      <c r="O4113" t="s">
        <v>8274</v>
      </c>
      <c r="P4113" s="12">
        <f>ROUND(Table1[[#This Row],[pledged]]/Table1[[#This Row],[goal]],2)</f>
        <v>0.03</v>
      </c>
      <c r="Q4113" s="14">
        <f>IFERROR(Table1[[#This Row],[pledged]]/Table1[[#This Row],[backers_count]],0)</f>
        <v>15.666666666666666</v>
      </c>
      <c r="R4113" s="19">
        <f>(((J4113/60)/60)/24)+DATE(1970,1,1)</f>
        <v>42029.135879629626</v>
      </c>
      <c r="S4113" s="19">
        <f>(((I4113/60)/60)/24)+DATE(1970,1,1)</f>
        <v>42059.135879629626</v>
      </c>
    </row>
    <row r="4114" spans="1:19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8273</v>
      </c>
      <c r="O4114" t="s">
        <v>8274</v>
      </c>
      <c r="P4114" s="12">
        <f>ROUND(Table1[[#This Row],[pledged]]/Table1[[#This Row],[goal]],2)</f>
        <v>0</v>
      </c>
      <c r="Q4114" s="14">
        <f>IFERROR(Table1[[#This Row],[pledged]]/Table1[[#This Row],[backers_count]],0)</f>
        <v>1</v>
      </c>
      <c r="R4114" s="19">
        <f>(((J4114/60)/60)/24)+DATE(1970,1,1)</f>
        <v>42400.946597222224</v>
      </c>
      <c r="S4114" s="19">
        <f>(((I4114/60)/60)/24)+DATE(1970,1,1)</f>
        <v>42428</v>
      </c>
    </row>
    <row r="4115" spans="1:19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1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8273</v>
      </c>
      <c r="O4115" t="s">
        <v>8274</v>
      </c>
      <c r="P4115" s="12">
        <f>ROUND(Table1[[#This Row],[pledged]]/Table1[[#This Row],[goal]],2)</f>
        <v>0</v>
      </c>
      <c r="Q4115" s="14">
        <f>IFERROR(Table1[[#This Row],[pledged]]/Table1[[#This Row],[backers_count]],0)</f>
        <v>1</v>
      </c>
      <c r="R4115" s="19">
        <f>(((J4115/60)/60)/24)+DATE(1970,1,1)</f>
        <v>42358.573182870372</v>
      </c>
      <c r="S4115" s="19">
        <f>(((I4115/60)/60)/24)+DATE(1970,1,1)</f>
        <v>42377.273611111115</v>
      </c>
    </row>
  </sheetData>
  <sortState xmlns:xlrd2="http://schemas.microsoft.com/office/spreadsheetml/2017/richdata2" ref="A2:N4115">
    <sortCondition descending="1" ref="E2:E4115"/>
  </sortState>
  <conditionalFormatting sqref="F2:F4115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P1:P1048576">
    <cfRule type="colorScale" priority="1">
      <colorScale>
        <cfvo type="min"/>
        <cfvo type="max"/>
        <color rgb="FFC00000"/>
        <color rgb="FF00B0F0"/>
      </colorScale>
    </cfRule>
  </conditionalFormatting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6FB36-E393-45A7-85F6-56253D883688}">
  <dimension ref="A1:F14"/>
  <sheetViews>
    <sheetView workbookViewId="0">
      <selection activeCell="R6" sqref="R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5" t="s">
        <v>8222</v>
      </c>
      <c r="B1" t="s">
        <v>8223</v>
      </c>
    </row>
    <row r="3" spans="1:6" x14ac:dyDescent="0.3">
      <c r="A3" s="15" t="s">
        <v>8321</v>
      </c>
      <c r="B3" s="15" t="s">
        <v>8318</v>
      </c>
    </row>
    <row r="4" spans="1:6" x14ac:dyDescent="0.3">
      <c r="A4" s="15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3">
      <c r="A5" s="16" t="s">
        <v>8266</v>
      </c>
      <c r="B5" s="17">
        <v>31</v>
      </c>
      <c r="C5" s="17">
        <v>130</v>
      </c>
      <c r="D5" s="17"/>
      <c r="E5" s="17">
        <v>261</v>
      </c>
      <c r="F5" s="17">
        <v>422</v>
      </c>
    </row>
    <row r="6" spans="1:6" x14ac:dyDescent="0.3">
      <c r="A6" s="16" t="s">
        <v>8292</v>
      </c>
      <c r="B6" s="17">
        <v>15</v>
      </c>
      <c r="C6" s="17">
        <v>115</v>
      </c>
      <c r="D6" s="17">
        <v>4</v>
      </c>
      <c r="E6" s="17">
        <v>34</v>
      </c>
      <c r="F6" s="17">
        <v>168</v>
      </c>
    </row>
    <row r="7" spans="1:6" x14ac:dyDescent="0.3">
      <c r="A7" s="16" t="s">
        <v>8289</v>
      </c>
      <c r="B7" s="17"/>
      <c r="C7" s="17">
        <v>96</v>
      </c>
      <c r="D7" s="17"/>
      <c r="E7" s="17">
        <v>52</v>
      </c>
      <c r="F7" s="17">
        <v>148</v>
      </c>
    </row>
    <row r="8" spans="1:6" x14ac:dyDescent="0.3">
      <c r="A8" s="16" t="s">
        <v>8287</v>
      </c>
      <c r="B8" s="17">
        <v>23</v>
      </c>
      <c r="C8" s="17"/>
      <c r="D8" s="17"/>
      <c r="E8" s="17"/>
      <c r="F8" s="17">
        <v>23</v>
      </c>
    </row>
    <row r="9" spans="1:6" x14ac:dyDescent="0.3">
      <c r="A9" s="16" t="s">
        <v>8281</v>
      </c>
      <c r="B9" s="17">
        <v>19</v>
      </c>
      <c r="C9" s="17">
        <v>110</v>
      </c>
      <c r="D9" s="17">
        <v>17</v>
      </c>
      <c r="E9" s="17">
        <v>490</v>
      </c>
      <c r="F9" s="17">
        <v>636</v>
      </c>
    </row>
    <row r="10" spans="1:6" x14ac:dyDescent="0.3">
      <c r="A10" s="16" t="s">
        <v>8294</v>
      </c>
      <c r="B10" s="17"/>
      <c r="C10" s="17">
        <v>72</v>
      </c>
      <c r="D10" s="17"/>
      <c r="E10" s="17">
        <v>62</v>
      </c>
      <c r="F10" s="17">
        <v>134</v>
      </c>
    </row>
    <row r="11" spans="1:6" x14ac:dyDescent="0.3">
      <c r="A11" s="16" t="s">
        <v>8278</v>
      </c>
      <c r="B11" s="17">
        <v>22</v>
      </c>
      <c r="C11" s="17">
        <v>87</v>
      </c>
      <c r="D11" s="17"/>
      <c r="E11" s="17">
        <v>69</v>
      </c>
      <c r="F11" s="17">
        <v>178</v>
      </c>
    </row>
    <row r="12" spans="1:6" x14ac:dyDescent="0.3">
      <c r="A12" s="16" t="s">
        <v>8275</v>
      </c>
      <c r="B12" s="17">
        <v>121</v>
      </c>
      <c r="C12" s="17">
        <v>138</v>
      </c>
      <c r="D12" s="17"/>
      <c r="E12" s="17">
        <v>158</v>
      </c>
      <c r="F12" s="17">
        <v>417</v>
      </c>
    </row>
    <row r="13" spans="1:6" x14ac:dyDescent="0.3">
      <c r="A13" s="16" t="s">
        <v>8273</v>
      </c>
      <c r="B13" s="17">
        <v>26</v>
      </c>
      <c r="C13" s="17">
        <v>349</v>
      </c>
      <c r="D13" s="17">
        <v>12</v>
      </c>
      <c r="E13" s="17">
        <v>525</v>
      </c>
      <c r="F13" s="17">
        <v>912</v>
      </c>
    </row>
    <row r="14" spans="1:6" x14ac:dyDescent="0.3">
      <c r="A14" s="16" t="s">
        <v>8319</v>
      </c>
      <c r="B14" s="17">
        <v>257</v>
      </c>
      <c r="C14" s="17">
        <v>1097</v>
      </c>
      <c r="D14" s="17">
        <v>33</v>
      </c>
      <c r="E14" s="17">
        <v>1651</v>
      </c>
      <c r="F14" s="17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1938B-29A9-45DC-9496-472B243B8DF7}">
  <dimension ref="A1:F43"/>
  <sheetViews>
    <sheetView topLeftCell="A7" workbookViewId="0">
      <selection activeCell="B2" sqref="B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5" t="s">
        <v>8222</v>
      </c>
      <c r="B1" t="s">
        <v>8224</v>
      </c>
    </row>
    <row r="2" spans="1:6" x14ac:dyDescent="0.3">
      <c r="A2" s="15" t="s">
        <v>8317</v>
      </c>
      <c r="B2" t="s">
        <v>8322</v>
      </c>
    </row>
    <row r="4" spans="1:6" x14ac:dyDescent="0.3">
      <c r="A4" s="15" t="s">
        <v>8321</v>
      </c>
      <c r="B4" s="15" t="s">
        <v>8318</v>
      </c>
    </row>
    <row r="5" spans="1:6" x14ac:dyDescent="0.3">
      <c r="A5" s="15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3">
      <c r="A6" s="16" t="s">
        <v>8272</v>
      </c>
      <c r="B6" s="17"/>
      <c r="C6" s="17">
        <v>14</v>
      </c>
      <c r="D6" s="17"/>
      <c r="E6" s="17"/>
      <c r="F6" s="17">
        <v>14</v>
      </c>
    </row>
    <row r="7" spans="1:6" x14ac:dyDescent="0.3">
      <c r="A7" s="16" t="s">
        <v>8300</v>
      </c>
      <c r="B7" s="17">
        <v>3</v>
      </c>
      <c r="C7" s="17"/>
      <c r="D7" s="17"/>
      <c r="E7" s="17"/>
      <c r="F7" s="17">
        <v>3</v>
      </c>
    </row>
    <row r="8" spans="1:6" x14ac:dyDescent="0.3">
      <c r="A8" s="16" t="s">
        <v>8314</v>
      </c>
      <c r="B8" s="17"/>
      <c r="C8" s="17">
        <v>2</v>
      </c>
      <c r="D8" s="17"/>
      <c r="E8" s="17"/>
      <c r="F8" s="17">
        <v>2</v>
      </c>
    </row>
    <row r="9" spans="1:6" x14ac:dyDescent="0.3">
      <c r="A9" s="16" t="s">
        <v>8310</v>
      </c>
      <c r="B9" s="17"/>
      <c r="C9" s="17"/>
      <c r="D9" s="17"/>
      <c r="E9" s="17">
        <v>5</v>
      </c>
      <c r="F9" s="17">
        <v>5</v>
      </c>
    </row>
    <row r="10" spans="1:6" x14ac:dyDescent="0.3">
      <c r="A10" s="16" t="s">
        <v>8271</v>
      </c>
      <c r="B10" s="17"/>
      <c r="C10" s="17"/>
      <c r="D10" s="17"/>
      <c r="E10" s="17">
        <v>8</v>
      </c>
      <c r="F10" s="17">
        <v>8</v>
      </c>
    </row>
    <row r="11" spans="1:6" x14ac:dyDescent="0.3">
      <c r="A11" s="16" t="s">
        <v>8270</v>
      </c>
      <c r="B11" s="17"/>
      <c r="C11" s="17">
        <v>16</v>
      </c>
      <c r="D11" s="17"/>
      <c r="E11" s="17"/>
      <c r="F11" s="17">
        <v>16</v>
      </c>
    </row>
    <row r="12" spans="1:6" x14ac:dyDescent="0.3">
      <c r="A12" s="16" t="s">
        <v>8286</v>
      </c>
      <c r="B12" s="17"/>
      <c r="C12" s="17"/>
      <c r="D12" s="17"/>
      <c r="E12" s="17">
        <v>6</v>
      </c>
      <c r="F12" s="17">
        <v>6</v>
      </c>
    </row>
    <row r="13" spans="1:6" x14ac:dyDescent="0.3">
      <c r="A13" s="16" t="s">
        <v>8303</v>
      </c>
      <c r="B13" s="17"/>
      <c r="C13" s="17">
        <v>1</v>
      </c>
      <c r="D13" s="17">
        <v>1</v>
      </c>
      <c r="E13" s="17"/>
      <c r="F13" s="17">
        <v>2</v>
      </c>
    </row>
    <row r="14" spans="1:6" x14ac:dyDescent="0.3">
      <c r="A14" s="16" t="s">
        <v>8280</v>
      </c>
      <c r="B14" s="17"/>
      <c r="C14" s="17">
        <v>2</v>
      </c>
      <c r="D14" s="17"/>
      <c r="E14" s="17"/>
      <c r="F14" s="17">
        <v>2</v>
      </c>
    </row>
    <row r="15" spans="1:6" x14ac:dyDescent="0.3">
      <c r="A15" s="16" t="s">
        <v>8293</v>
      </c>
      <c r="B15" s="17">
        <v>1</v>
      </c>
      <c r="C15" s="17">
        <v>5</v>
      </c>
      <c r="D15" s="17"/>
      <c r="E15" s="17"/>
      <c r="F15" s="17">
        <v>6</v>
      </c>
    </row>
    <row r="16" spans="1:6" x14ac:dyDescent="0.3">
      <c r="A16" s="16" t="s">
        <v>8304</v>
      </c>
      <c r="B16" s="17"/>
      <c r="C16" s="17">
        <v>3</v>
      </c>
      <c r="D16" s="17"/>
      <c r="E16" s="17"/>
      <c r="F16" s="17">
        <v>3</v>
      </c>
    </row>
    <row r="17" spans="1:6" x14ac:dyDescent="0.3">
      <c r="A17" s="16" t="s">
        <v>8305</v>
      </c>
      <c r="B17" s="17"/>
      <c r="C17" s="17"/>
      <c r="D17" s="17"/>
      <c r="E17" s="17">
        <v>19</v>
      </c>
      <c r="F17" s="17">
        <v>19</v>
      </c>
    </row>
    <row r="18" spans="1:6" x14ac:dyDescent="0.3">
      <c r="A18" s="16" t="s">
        <v>8284</v>
      </c>
      <c r="B18" s="17"/>
      <c r="C18" s="17">
        <v>6</v>
      </c>
      <c r="D18" s="17"/>
      <c r="E18" s="17"/>
      <c r="F18" s="17">
        <v>6</v>
      </c>
    </row>
    <row r="19" spans="1:6" x14ac:dyDescent="0.3">
      <c r="A19" s="16" t="s">
        <v>8283</v>
      </c>
      <c r="B19" s="17"/>
      <c r="C19" s="17"/>
      <c r="D19" s="17"/>
      <c r="E19" s="17">
        <v>2</v>
      </c>
      <c r="F19" s="17">
        <v>2</v>
      </c>
    </row>
    <row r="20" spans="1:6" x14ac:dyDescent="0.3">
      <c r="A20" s="16" t="s">
        <v>8291</v>
      </c>
      <c r="B20" s="17"/>
      <c r="C20" s="17">
        <v>7</v>
      </c>
      <c r="D20" s="17"/>
      <c r="E20" s="17"/>
      <c r="F20" s="17">
        <v>7</v>
      </c>
    </row>
    <row r="21" spans="1:6" x14ac:dyDescent="0.3">
      <c r="A21" s="16" t="s">
        <v>8315</v>
      </c>
      <c r="B21" s="17">
        <v>5</v>
      </c>
      <c r="C21" s="17">
        <v>11</v>
      </c>
      <c r="D21" s="17"/>
      <c r="E21" s="17">
        <v>10</v>
      </c>
      <c r="F21" s="17">
        <v>26</v>
      </c>
    </row>
    <row r="22" spans="1:6" x14ac:dyDescent="0.3">
      <c r="A22" s="16" t="s">
        <v>8299</v>
      </c>
      <c r="B22" s="17"/>
      <c r="C22" s="17">
        <v>3</v>
      </c>
      <c r="D22" s="17"/>
      <c r="E22" s="17"/>
      <c r="F22" s="17">
        <v>3</v>
      </c>
    </row>
    <row r="23" spans="1:6" x14ac:dyDescent="0.3">
      <c r="A23" s="16" t="s">
        <v>8279</v>
      </c>
      <c r="B23" s="17"/>
      <c r="C23" s="17"/>
      <c r="D23" s="17"/>
      <c r="E23" s="17">
        <v>6</v>
      </c>
      <c r="F23" s="17">
        <v>6</v>
      </c>
    </row>
    <row r="24" spans="1:6" x14ac:dyDescent="0.3">
      <c r="A24" s="16" t="s">
        <v>8306</v>
      </c>
      <c r="B24" s="17"/>
      <c r="C24" s="17">
        <v>5</v>
      </c>
      <c r="D24" s="17"/>
      <c r="E24" s="17"/>
      <c r="F24" s="17">
        <v>5</v>
      </c>
    </row>
    <row r="25" spans="1:6" x14ac:dyDescent="0.3">
      <c r="A25" s="16" t="s">
        <v>8295</v>
      </c>
      <c r="B25" s="17"/>
      <c r="C25" s="17">
        <v>14</v>
      </c>
      <c r="D25" s="17"/>
      <c r="E25" s="17">
        <v>18</v>
      </c>
      <c r="F25" s="17">
        <v>32</v>
      </c>
    </row>
    <row r="26" spans="1:6" x14ac:dyDescent="0.3">
      <c r="A26" s="16" t="s">
        <v>8301</v>
      </c>
      <c r="B26" s="17"/>
      <c r="C26" s="17">
        <v>5</v>
      </c>
      <c r="D26" s="17"/>
      <c r="E26" s="17"/>
      <c r="F26" s="17">
        <v>5</v>
      </c>
    </row>
    <row r="27" spans="1:6" x14ac:dyDescent="0.3">
      <c r="A27" s="16" t="s">
        <v>8274</v>
      </c>
      <c r="B27" s="17"/>
      <c r="C27" s="17">
        <v>70</v>
      </c>
      <c r="D27" s="17">
        <v>6</v>
      </c>
      <c r="E27" s="17">
        <v>238</v>
      </c>
      <c r="F27" s="17">
        <v>314</v>
      </c>
    </row>
    <row r="28" spans="1:6" x14ac:dyDescent="0.3">
      <c r="A28" s="16" t="s">
        <v>8302</v>
      </c>
      <c r="B28" s="17"/>
      <c r="C28" s="17"/>
      <c r="D28" s="17"/>
      <c r="E28" s="17">
        <v>2</v>
      </c>
      <c r="F28" s="17">
        <v>2</v>
      </c>
    </row>
    <row r="29" spans="1:6" x14ac:dyDescent="0.3">
      <c r="A29" s="16" t="s">
        <v>8309</v>
      </c>
      <c r="B29" s="17"/>
      <c r="C29" s="17">
        <v>3</v>
      </c>
      <c r="D29" s="17"/>
      <c r="E29" s="17"/>
      <c r="F29" s="17">
        <v>3</v>
      </c>
    </row>
    <row r="30" spans="1:6" x14ac:dyDescent="0.3">
      <c r="A30" s="16" t="s">
        <v>8282</v>
      </c>
      <c r="B30" s="17"/>
      <c r="C30" s="17"/>
      <c r="D30" s="17"/>
      <c r="E30" s="17">
        <v>10</v>
      </c>
      <c r="F30" s="17">
        <v>10</v>
      </c>
    </row>
    <row r="31" spans="1:6" x14ac:dyDescent="0.3">
      <c r="A31" s="16" t="s">
        <v>8269</v>
      </c>
      <c r="B31" s="17">
        <v>2</v>
      </c>
      <c r="C31" s="17"/>
      <c r="D31" s="17"/>
      <c r="E31" s="17"/>
      <c r="F31" s="17">
        <v>2</v>
      </c>
    </row>
    <row r="32" spans="1:6" x14ac:dyDescent="0.3">
      <c r="A32" s="16" t="s">
        <v>8268</v>
      </c>
      <c r="B32" s="17"/>
      <c r="C32" s="17"/>
      <c r="D32" s="17"/>
      <c r="E32" s="17">
        <v>6</v>
      </c>
      <c r="F32" s="17">
        <v>6</v>
      </c>
    </row>
    <row r="33" spans="1:6" x14ac:dyDescent="0.3">
      <c r="A33" s="16" t="s">
        <v>8308</v>
      </c>
      <c r="B33" s="17"/>
      <c r="C33" s="17"/>
      <c r="D33" s="17">
        <v>1</v>
      </c>
      <c r="E33" s="17"/>
      <c r="F33" s="17">
        <v>1</v>
      </c>
    </row>
    <row r="34" spans="1:6" x14ac:dyDescent="0.3">
      <c r="A34" s="16" t="s">
        <v>8311</v>
      </c>
      <c r="B34" s="17"/>
      <c r="C34" s="17"/>
      <c r="D34" s="17"/>
      <c r="E34" s="17">
        <v>3</v>
      </c>
      <c r="F34" s="17">
        <v>3</v>
      </c>
    </row>
    <row r="35" spans="1:6" x14ac:dyDescent="0.3">
      <c r="A35" s="16" t="s">
        <v>8313</v>
      </c>
      <c r="B35" s="17">
        <v>1</v>
      </c>
      <c r="C35" s="17">
        <v>8</v>
      </c>
      <c r="D35" s="17"/>
      <c r="E35" s="17">
        <v>10</v>
      </c>
      <c r="F35" s="17">
        <v>19</v>
      </c>
    </row>
    <row r="36" spans="1:6" x14ac:dyDescent="0.3">
      <c r="A36" s="16" t="s">
        <v>8307</v>
      </c>
      <c r="B36" s="17"/>
      <c r="C36" s="17"/>
      <c r="D36" s="17"/>
      <c r="E36" s="17">
        <v>16</v>
      </c>
      <c r="F36" s="17">
        <v>16</v>
      </c>
    </row>
    <row r="37" spans="1:6" x14ac:dyDescent="0.3">
      <c r="A37" s="16" t="s">
        <v>8267</v>
      </c>
      <c r="B37" s="17"/>
      <c r="C37" s="17"/>
      <c r="D37" s="17"/>
      <c r="E37" s="17">
        <v>7</v>
      </c>
      <c r="F37" s="17">
        <v>7</v>
      </c>
    </row>
    <row r="38" spans="1:6" x14ac:dyDescent="0.3">
      <c r="A38" s="16" t="s">
        <v>8297</v>
      </c>
      <c r="B38" s="17"/>
      <c r="C38" s="17">
        <v>4</v>
      </c>
      <c r="D38" s="17"/>
      <c r="E38" s="17"/>
      <c r="F38" s="17">
        <v>4</v>
      </c>
    </row>
    <row r="39" spans="1:6" x14ac:dyDescent="0.3">
      <c r="A39" s="16" t="s">
        <v>8290</v>
      </c>
      <c r="B39" s="17"/>
      <c r="C39" s="17">
        <v>10</v>
      </c>
      <c r="D39" s="17"/>
      <c r="E39" s="17"/>
      <c r="F39" s="17">
        <v>10</v>
      </c>
    </row>
    <row r="40" spans="1:6" x14ac:dyDescent="0.3">
      <c r="A40" s="16" t="s">
        <v>8277</v>
      </c>
      <c r="B40" s="17">
        <v>5</v>
      </c>
      <c r="C40" s="17">
        <v>6</v>
      </c>
      <c r="D40" s="17"/>
      <c r="E40" s="17"/>
      <c r="F40" s="17">
        <v>11</v>
      </c>
    </row>
    <row r="41" spans="1:6" x14ac:dyDescent="0.3">
      <c r="A41" s="16" t="s">
        <v>8276</v>
      </c>
      <c r="B41" s="17">
        <v>7</v>
      </c>
      <c r="C41" s="17">
        <v>10</v>
      </c>
      <c r="D41" s="17"/>
      <c r="E41" s="17"/>
      <c r="F41" s="17">
        <v>17</v>
      </c>
    </row>
    <row r="42" spans="1:6" x14ac:dyDescent="0.3">
      <c r="A42" s="16" t="s">
        <v>8296</v>
      </c>
      <c r="B42" s="17">
        <v>1</v>
      </c>
      <c r="C42" s="17"/>
      <c r="D42" s="17"/>
      <c r="E42" s="17"/>
      <c r="F42" s="17">
        <v>1</v>
      </c>
    </row>
    <row r="43" spans="1:6" x14ac:dyDescent="0.3">
      <c r="A43" s="16" t="s">
        <v>8319</v>
      </c>
      <c r="B43" s="17">
        <v>25</v>
      </c>
      <c r="C43" s="17">
        <v>205</v>
      </c>
      <c r="D43" s="17">
        <v>8</v>
      </c>
      <c r="E43" s="17">
        <v>366</v>
      </c>
      <c r="F43" s="17">
        <v>604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A9ED0-FFF5-426B-A80F-1ECC1E4B2ED6}">
  <dimension ref="A1:E19"/>
  <sheetViews>
    <sheetView workbookViewId="0">
      <selection activeCell="B4" sqref="B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5" t="s">
        <v>8337</v>
      </c>
      <c r="B1" t="s">
        <v>8322</v>
      </c>
    </row>
    <row r="2" spans="1:5" x14ac:dyDescent="0.3">
      <c r="A2" s="15" t="s">
        <v>8317</v>
      </c>
      <c r="B2" t="s">
        <v>8273</v>
      </c>
    </row>
    <row r="3" spans="1:5" x14ac:dyDescent="0.3">
      <c r="A3" s="15" t="s">
        <v>8316</v>
      </c>
      <c r="B3" t="s">
        <v>8274</v>
      </c>
    </row>
    <row r="5" spans="1:5" x14ac:dyDescent="0.3">
      <c r="A5" s="15" t="s">
        <v>8321</v>
      </c>
      <c r="B5" s="15" t="s">
        <v>8318</v>
      </c>
    </row>
    <row r="6" spans="1:5" x14ac:dyDescent="0.3">
      <c r="A6" s="15" t="s">
        <v>8320</v>
      </c>
      <c r="B6" t="s">
        <v>8220</v>
      </c>
      <c r="C6" t="s">
        <v>8221</v>
      </c>
      <c r="D6" t="s">
        <v>8218</v>
      </c>
      <c r="E6" t="s">
        <v>8319</v>
      </c>
    </row>
    <row r="7" spans="1:5" x14ac:dyDescent="0.3">
      <c r="A7" s="20" t="s">
        <v>8331</v>
      </c>
      <c r="B7" s="17">
        <v>20</v>
      </c>
      <c r="C7" s="17">
        <v>1</v>
      </c>
      <c r="D7" s="17">
        <v>43</v>
      </c>
      <c r="E7" s="17">
        <v>64</v>
      </c>
    </row>
    <row r="8" spans="1:5" x14ac:dyDescent="0.3">
      <c r="A8" s="20" t="s">
        <v>8332</v>
      </c>
      <c r="B8" s="17">
        <v>30</v>
      </c>
      <c r="C8" s="17">
        <v>6</v>
      </c>
      <c r="D8" s="17">
        <v>60</v>
      </c>
      <c r="E8" s="17">
        <v>96</v>
      </c>
    </row>
    <row r="9" spans="1:5" x14ac:dyDescent="0.3">
      <c r="A9" s="20" t="s">
        <v>8333</v>
      </c>
      <c r="B9" s="17">
        <v>21</v>
      </c>
      <c r="C9" s="17">
        <v>12</v>
      </c>
      <c r="D9" s="17">
        <v>46</v>
      </c>
      <c r="E9" s="17">
        <v>79</v>
      </c>
    </row>
    <row r="10" spans="1:5" x14ac:dyDescent="0.3">
      <c r="A10" s="20" t="s">
        <v>8334</v>
      </c>
      <c r="B10" s="17">
        <v>29</v>
      </c>
      <c r="C10" s="17"/>
      <c r="D10" s="17">
        <v>57</v>
      </c>
      <c r="E10" s="17">
        <v>86</v>
      </c>
    </row>
    <row r="11" spans="1:5" x14ac:dyDescent="0.3">
      <c r="A11" s="20" t="s">
        <v>8325</v>
      </c>
      <c r="B11" s="17">
        <v>42</v>
      </c>
      <c r="C11" s="17"/>
      <c r="D11" s="17">
        <v>93</v>
      </c>
      <c r="E11" s="17">
        <v>135</v>
      </c>
    </row>
    <row r="12" spans="1:5" x14ac:dyDescent="0.3">
      <c r="A12" s="20" t="s">
        <v>8335</v>
      </c>
      <c r="B12" s="17">
        <v>35</v>
      </c>
      <c r="C12" s="17"/>
      <c r="D12" s="17">
        <v>83</v>
      </c>
      <c r="E12" s="17">
        <v>118</v>
      </c>
    </row>
    <row r="13" spans="1:5" x14ac:dyDescent="0.3">
      <c r="A13" s="20" t="s">
        <v>8326</v>
      </c>
      <c r="B13" s="17">
        <v>37</v>
      </c>
      <c r="C13" s="17"/>
      <c r="D13" s="17">
        <v>75</v>
      </c>
      <c r="E13" s="17">
        <v>112</v>
      </c>
    </row>
    <row r="14" spans="1:5" x14ac:dyDescent="0.3">
      <c r="A14" s="20" t="s">
        <v>8327</v>
      </c>
      <c r="B14" s="17">
        <v>30</v>
      </c>
      <c r="C14" s="17"/>
      <c r="D14" s="17">
        <v>62</v>
      </c>
      <c r="E14" s="17">
        <v>92</v>
      </c>
    </row>
    <row r="15" spans="1:5" x14ac:dyDescent="0.3">
      <c r="A15" s="20" t="s">
        <v>8328</v>
      </c>
      <c r="B15" s="17">
        <v>24</v>
      </c>
      <c r="C15" s="17"/>
      <c r="D15" s="17">
        <v>46</v>
      </c>
      <c r="E15" s="17">
        <v>70</v>
      </c>
    </row>
    <row r="16" spans="1:5" x14ac:dyDescent="0.3">
      <c r="A16" s="20" t="s">
        <v>8329</v>
      </c>
      <c r="B16" s="17">
        <v>35</v>
      </c>
      <c r="C16" s="17"/>
      <c r="D16" s="17">
        <v>55</v>
      </c>
      <c r="E16" s="17">
        <v>90</v>
      </c>
    </row>
    <row r="17" spans="1:5" x14ac:dyDescent="0.3">
      <c r="A17" s="20" t="s">
        <v>8330</v>
      </c>
      <c r="B17" s="17">
        <v>21</v>
      </c>
      <c r="C17" s="17"/>
      <c r="D17" s="17">
        <v>47</v>
      </c>
      <c r="E17" s="17">
        <v>68</v>
      </c>
    </row>
    <row r="18" spans="1:5" x14ac:dyDescent="0.3">
      <c r="A18" s="20" t="s">
        <v>8336</v>
      </c>
      <c r="B18" s="17">
        <v>29</v>
      </c>
      <c r="C18" s="17"/>
      <c r="D18" s="17">
        <v>27</v>
      </c>
      <c r="E18" s="17">
        <v>56</v>
      </c>
    </row>
    <row r="19" spans="1:5" x14ac:dyDescent="0.3">
      <c r="A19" s="20" t="s">
        <v>8319</v>
      </c>
      <c r="B19" s="17">
        <v>353</v>
      </c>
      <c r="C19" s="17">
        <v>19</v>
      </c>
      <c r="D19" s="17">
        <v>694</v>
      </c>
      <c r="E19" s="17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B9FD2-4B33-4806-A869-D37AC683E83A}">
  <dimension ref="A1:D6"/>
  <sheetViews>
    <sheetView workbookViewId="0">
      <selection activeCell="B2" sqref="B2"/>
    </sheetView>
  </sheetViews>
  <sheetFormatPr defaultRowHeight="14.4" x14ac:dyDescent="0.3"/>
  <cols>
    <col min="1" max="1" width="35" customWidth="1"/>
    <col min="2" max="2" width="65.109375" customWidth="1"/>
    <col min="3" max="4" width="14.109375" style="14" customWidth="1"/>
  </cols>
  <sheetData>
    <row r="1" spans="1:4" x14ac:dyDescent="0.3">
      <c r="A1" t="s">
        <v>8338</v>
      </c>
      <c r="B1" t="s">
        <v>8339</v>
      </c>
      <c r="C1" s="14" t="s">
        <v>8340</v>
      </c>
      <c r="D1" s="14" t="s">
        <v>8341</v>
      </c>
    </row>
    <row r="2" spans="1:4" ht="28.8" x14ac:dyDescent="0.3">
      <c r="A2" s="2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14">
        <f>VLOOKUP(A2, Kickstarter!B:E, 3, FALSE)</f>
        <v>2000</v>
      </c>
      <c r="D2" s="14">
        <f>VLOOKUP(A2, Kickstarter!B:E, 4, FALSE)</f>
        <v>2020</v>
      </c>
    </row>
    <row r="3" spans="1:4" ht="28.8" x14ac:dyDescent="0.3">
      <c r="A3" s="22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14">
        <f>VLOOKUP(A3, Kickstarter!B:E, 3, FALSE)</f>
        <v>2000</v>
      </c>
      <c r="D3" s="14">
        <f>VLOOKUP(A3, Kickstarter!B:E, 4, FALSE)</f>
        <v>2020</v>
      </c>
    </row>
    <row r="4" spans="1:4" ht="28.8" x14ac:dyDescent="0.3">
      <c r="A4" s="22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14">
        <f>VLOOKUP(A4, Kickstarter!B:E, 3, FALSE)</f>
        <v>1500</v>
      </c>
      <c r="D4" s="14">
        <f>VLOOKUP(A4, Kickstarter!B:E, 4, FALSE)</f>
        <v>2576</v>
      </c>
    </row>
    <row r="5" spans="1:4" ht="28.8" x14ac:dyDescent="0.3">
      <c r="A5" s="22" t="s">
        <v>3329</v>
      </c>
      <c r="B5" s="3" t="str">
        <f>VLOOKUP(A5, Kickstarter!B:C, 2, FALSE)</f>
        <v>Jestia and Raedon is a brand new romantic comedy play going to the Edinburgh Fringe Festival this summer.</v>
      </c>
      <c r="C5" s="14">
        <f>VLOOKUP(A5, Kickstarter!B:E, 3, FALSE)</f>
        <v>1000</v>
      </c>
      <c r="D5" s="14">
        <f>VLOOKUP(A5, Kickstarter!B:E, 4, FALSE)</f>
        <v>1168</v>
      </c>
    </row>
    <row r="6" spans="1:4" ht="28.8" x14ac:dyDescent="0.3">
      <c r="A6" s="22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14">
        <f>VLOOKUP(A6, Kickstarter!B:E, 3, FALSE)</f>
        <v>4000</v>
      </c>
      <c r="D6" s="14">
        <f>VLOOKUP(A6, Kickstarter!B:E, 4, FALSE)</f>
        <v>4137</v>
      </c>
    </row>
  </sheetData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C9BBE-59D8-4612-884B-5EF9FC253140}">
  <dimension ref="A1:S413"/>
  <sheetViews>
    <sheetView workbookViewId="0">
      <selection activeCell="D2" sqref="D2:D413"/>
    </sheetView>
  </sheetViews>
  <sheetFormatPr defaultRowHeight="14.4" x14ac:dyDescent="0.3"/>
  <cols>
    <col min="2" max="2" width="26" customWidth="1"/>
    <col min="3" max="3" width="31.109375" customWidth="1"/>
    <col min="4" max="4" width="12.109375" bestFit="1" customWidth="1"/>
    <col min="5" max="5" width="12.33203125" bestFit="1" customWidth="1"/>
    <col min="6" max="6" width="11.21875" customWidth="1"/>
    <col min="7" max="7" width="9.44140625" customWidth="1"/>
    <col min="8" max="8" width="10.21875" customWidth="1"/>
    <col min="9" max="9" width="11" bestFit="1" customWidth="1"/>
    <col min="10" max="10" width="13.33203125" customWidth="1"/>
    <col min="11" max="11" width="11.109375" customWidth="1"/>
    <col min="12" max="12" width="15.21875" customWidth="1"/>
    <col min="13" max="13" width="10.21875" customWidth="1"/>
    <col min="14" max="14" width="16.88671875" customWidth="1"/>
    <col min="15" max="15" width="13.44140625" customWidth="1"/>
    <col min="16" max="16" width="19.109375" customWidth="1"/>
    <col min="17" max="17" width="18.88671875" customWidth="1"/>
    <col min="18" max="18" width="23.6640625" customWidth="1"/>
    <col min="19" max="19" width="24.44140625" customWidth="1"/>
  </cols>
  <sheetData>
    <row r="1" spans="1:19" x14ac:dyDescent="0.3">
      <c r="A1" s="42" t="s">
        <v>0</v>
      </c>
      <c r="B1" s="43" t="s">
        <v>1</v>
      </c>
      <c r="C1" s="43" t="s">
        <v>4110</v>
      </c>
      <c r="D1" s="44" t="s">
        <v>8216</v>
      </c>
      <c r="E1" s="45" t="s">
        <v>8217</v>
      </c>
      <c r="F1" s="42" t="s">
        <v>8263</v>
      </c>
      <c r="G1" s="42" t="s">
        <v>8222</v>
      </c>
      <c r="H1" s="42" t="s">
        <v>8244</v>
      </c>
      <c r="I1" s="42" t="s">
        <v>8258</v>
      </c>
      <c r="J1" s="42" t="s">
        <v>8259</v>
      </c>
      <c r="K1" s="42" t="s">
        <v>8260</v>
      </c>
      <c r="L1" s="42" t="s">
        <v>8261</v>
      </c>
      <c r="M1" s="42" t="s">
        <v>8262</v>
      </c>
      <c r="N1" s="42" t="s">
        <v>8317</v>
      </c>
      <c r="O1" s="42" t="s">
        <v>8316</v>
      </c>
      <c r="P1" s="42" t="s">
        <v>8264</v>
      </c>
      <c r="Q1" s="45" t="s">
        <v>8265</v>
      </c>
      <c r="R1" s="46" t="s">
        <v>8323</v>
      </c>
      <c r="S1" s="46" t="s">
        <v>8324</v>
      </c>
    </row>
    <row r="2" spans="1:19" ht="72" x14ac:dyDescent="0.3">
      <c r="A2" s="8">
        <v>3150</v>
      </c>
      <c r="B2" s="23" t="s">
        <v>3150</v>
      </c>
      <c r="C2" s="23" t="s">
        <v>7260</v>
      </c>
      <c r="D2" s="24">
        <v>3500</v>
      </c>
      <c r="E2" s="25">
        <v>3535</v>
      </c>
      <c r="F2" s="8" t="s">
        <v>8218</v>
      </c>
      <c r="G2" s="8" t="s">
        <v>8223</v>
      </c>
      <c r="H2" s="8" t="s">
        <v>8245</v>
      </c>
      <c r="I2" s="8">
        <v>1295928000</v>
      </c>
      <c r="J2" s="8">
        <v>1288160403</v>
      </c>
      <c r="K2" s="8" t="b">
        <v>1</v>
      </c>
      <c r="L2" s="8">
        <v>104</v>
      </c>
      <c r="M2" s="8" t="b">
        <v>1</v>
      </c>
      <c r="N2" s="8" t="s">
        <v>8273</v>
      </c>
      <c r="O2" s="8" t="s">
        <v>8274</v>
      </c>
      <c r="P2" s="26">
        <v>1.01</v>
      </c>
      <c r="Q2" s="25">
        <v>33.990384615384613</v>
      </c>
      <c r="R2" s="27">
        <v>40478.263923611114</v>
      </c>
      <c r="S2" s="27">
        <v>40568.166666666664</v>
      </c>
    </row>
    <row r="3" spans="1:19" ht="72" x14ac:dyDescent="0.3">
      <c r="A3" s="10">
        <v>3175</v>
      </c>
      <c r="B3" s="29" t="s">
        <v>3175</v>
      </c>
      <c r="C3" s="29" t="s">
        <v>7285</v>
      </c>
      <c r="D3" s="30">
        <v>5000</v>
      </c>
      <c r="E3" s="31">
        <v>5478</v>
      </c>
      <c r="F3" s="10" t="s">
        <v>8218</v>
      </c>
      <c r="G3" s="10" t="s">
        <v>8223</v>
      </c>
      <c r="H3" s="10" t="s">
        <v>8245</v>
      </c>
      <c r="I3" s="10">
        <v>1297977427</v>
      </c>
      <c r="J3" s="10">
        <v>1292793427</v>
      </c>
      <c r="K3" s="10" t="b">
        <v>1</v>
      </c>
      <c r="L3" s="10">
        <v>60</v>
      </c>
      <c r="M3" s="10" t="b">
        <v>1</v>
      </c>
      <c r="N3" s="10" t="s">
        <v>8273</v>
      </c>
      <c r="O3" s="10" t="s">
        <v>8274</v>
      </c>
      <c r="P3" s="32">
        <v>1.1000000000000001</v>
      </c>
      <c r="Q3" s="31">
        <v>91.3</v>
      </c>
      <c r="R3" s="33">
        <v>40531.886886574073</v>
      </c>
      <c r="S3" s="33">
        <v>40591.886886574073</v>
      </c>
    </row>
    <row r="4" spans="1:19" ht="43.2" x14ac:dyDescent="0.3">
      <c r="A4" s="8">
        <v>3153</v>
      </c>
      <c r="B4" s="23" t="s">
        <v>3153</v>
      </c>
      <c r="C4" s="23" t="s">
        <v>7263</v>
      </c>
      <c r="D4" s="24">
        <v>3000</v>
      </c>
      <c r="E4" s="25">
        <v>10067.5</v>
      </c>
      <c r="F4" s="8" t="s">
        <v>8218</v>
      </c>
      <c r="G4" s="8" t="s">
        <v>8223</v>
      </c>
      <c r="H4" s="8" t="s">
        <v>8245</v>
      </c>
      <c r="I4" s="8">
        <v>1304225940</v>
      </c>
      <c r="J4" s="8">
        <v>1301542937</v>
      </c>
      <c r="K4" s="8" t="b">
        <v>1</v>
      </c>
      <c r="L4" s="8">
        <v>241</v>
      </c>
      <c r="M4" s="8" t="b">
        <v>1</v>
      </c>
      <c r="N4" s="8" t="s">
        <v>8273</v>
      </c>
      <c r="O4" s="8" t="s">
        <v>8274</v>
      </c>
      <c r="P4" s="26">
        <v>3.36</v>
      </c>
      <c r="Q4" s="25">
        <v>41.773858921161825</v>
      </c>
      <c r="R4" s="27">
        <v>40633.154363425929</v>
      </c>
      <c r="S4" s="27">
        <v>40664.207638888889</v>
      </c>
    </row>
    <row r="5" spans="1:19" ht="57.6" x14ac:dyDescent="0.3">
      <c r="A5" s="10">
        <v>3165</v>
      </c>
      <c r="B5" s="29" t="s">
        <v>3165</v>
      </c>
      <c r="C5" s="29" t="s">
        <v>7275</v>
      </c>
      <c r="D5" s="30">
        <v>750</v>
      </c>
      <c r="E5" s="31">
        <v>1220</v>
      </c>
      <c r="F5" s="10" t="s">
        <v>8218</v>
      </c>
      <c r="G5" s="10" t="s">
        <v>8223</v>
      </c>
      <c r="H5" s="10" t="s">
        <v>8245</v>
      </c>
      <c r="I5" s="10">
        <v>1304395140</v>
      </c>
      <c r="J5" s="10">
        <v>1302493760</v>
      </c>
      <c r="K5" s="10" t="b">
        <v>1</v>
      </c>
      <c r="L5" s="10">
        <v>21</v>
      </c>
      <c r="M5" s="10" t="b">
        <v>1</v>
      </c>
      <c r="N5" s="10" t="s">
        <v>8273</v>
      </c>
      <c r="O5" s="10" t="s">
        <v>8274</v>
      </c>
      <c r="P5" s="32">
        <v>1.63</v>
      </c>
      <c r="Q5" s="31">
        <v>58.095238095238095</v>
      </c>
      <c r="R5" s="33">
        <v>40644.159259259257</v>
      </c>
      <c r="S5" s="33">
        <v>40666.165972222225</v>
      </c>
    </row>
    <row r="6" spans="1:19" ht="72" x14ac:dyDescent="0.3">
      <c r="A6" s="8">
        <v>3182</v>
      </c>
      <c r="B6" s="23" t="s">
        <v>3182</v>
      </c>
      <c r="C6" s="23" t="s">
        <v>7292</v>
      </c>
      <c r="D6" s="24">
        <v>7000</v>
      </c>
      <c r="E6" s="25">
        <v>7062</v>
      </c>
      <c r="F6" s="8" t="s">
        <v>8218</v>
      </c>
      <c r="G6" s="8" t="s">
        <v>8223</v>
      </c>
      <c r="H6" s="8" t="s">
        <v>8245</v>
      </c>
      <c r="I6" s="8">
        <v>1328029200</v>
      </c>
      <c r="J6" s="8">
        <v>1323211621</v>
      </c>
      <c r="K6" s="8" t="b">
        <v>1</v>
      </c>
      <c r="L6" s="8">
        <v>151</v>
      </c>
      <c r="M6" s="8" t="b">
        <v>1</v>
      </c>
      <c r="N6" s="8" t="s">
        <v>8273</v>
      </c>
      <c r="O6" s="8" t="s">
        <v>8274</v>
      </c>
      <c r="P6" s="26">
        <v>1.01</v>
      </c>
      <c r="Q6" s="25">
        <v>46.768211920529801</v>
      </c>
      <c r="R6" s="27">
        <v>40883.949317129627</v>
      </c>
      <c r="S6" s="27">
        <v>40939.708333333336</v>
      </c>
    </row>
    <row r="7" spans="1:19" ht="43.2" x14ac:dyDescent="0.3">
      <c r="A7" s="10">
        <v>3159</v>
      </c>
      <c r="B7" s="29" t="s">
        <v>3159</v>
      </c>
      <c r="C7" s="29" t="s">
        <v>7269</v>
      </c>
      <c r="D7" s="30">
        <v>1500</v>
      </c>
      <c r="E7" s="31">
        <v>2002.22</v>
      </c>
      <c r="F7" s="10" t="s">
        <v>8218</v>
      </c>
      <c r="G7" s="10" t="s">
        <v>8223</v>
      </c>
      <c r="H7" s="10" t="s">
        <v>8245</v>
      </c>
      <c r="I7" s="10">
        <v>1326927600</v>
      </c>
      <c r="J7" s="10">
        <v>1323221761</v>
      </c>
      <c r="K7" s="10" t="b">
        <v>1</v>
      </c>
      <c r="L7" s="10">
        <v>52</v>
      </c>
      <c r="M7" s="10" t="b">
        <v>1</v>
      </c>
      <c r="N7" s="10" t="s">
        <v>8273</v>
      </c>
      <c r="O7" s="10" t="s">
        <v>8274</v>
      </c>
      <c r="P7" s="32">
        <v>1.33</v>
      </c>
      <c r="Q7" s="31">
        <v>38.504230769230773</v>
      </c>
      <c r="R7" s="33">
        <v>40884.066678240742</v>
      </c>
      <c r="S7" s="33">
        <v>40926.958333333336</v>
      </c>
    </row>
    <row r="8" spans="1:19" ht="57.6" x14ac:dyDescent="0.3">
      <c r="A8" s="8">
        <v>3172</v>
      </c>
      <c r="B8" s="23" t="s">
        <v>3172</v>
      </c>
      <c r="C8" s="23" t="s">
        <v>7282</v>
      </c>
      <c r="D8" s="24">
        <v>2000</v>
      </c>
      <c r="E8" s="25">
        <v>2300</v>
      </c>
      <c r="F8" s="8" t="s">
        <v>8218</v>
      </c>
      <c r="G8" s="8" t="s">
        <v>8223</v>
      </c>
      <c r="H8" s="8" t="s">
        <v>8245</v>
      </c>
      <c r="I8" s="8">
        <v>1329240668</v>
      </c>
      <c r="J8" s="8">
        <v>1326648668</v>
      </c>
      <c r="K8" s="8" t="b">
        <v>1</v>
      </c>
      <c r="L8" s="8">
        <v>29</v>
      </c>
      <c r="M8" s="8" t="b">
        <v>1</v>
      </c>
      <c r="N8" s="8" t="s">
        <v>8273</v>
      </c>
      <c r="O8" s="8" t="s">
        <v>8274</v>
      </c>
      <c r="P8" s="26">
        <v>1.1499999999999999</v>
      </c>
      <c r="Q8" s="25">
        <v>79.310344827586206</v>
      </c>
      <c r="R8" s="27">
        <v>40923.729953703703</v>
      </c>
      <c r="S8" s="27">
        <v>40953.729953703703</v>
      </c>
    </row>
    <row r="9" spans="1:19" ht="57.6" x14ac:dyDescent="0.3">
      <c r="A9" s="10">
        <v>3154</v>
      </c>
      <c r="B9" s="29" t="s">
        <v>3154</v>
      </c>
      <c r="C9" s="29" t="s">
        <v>7264</v>
      </c>
      <c r="D9" s="30">
        <v>7000</v>
      </c>
      <c r="E9" s="31">
        <v>7905</v>
      </c>
      <c r="F9" s="10" t="s">
        <v>8218</v>
      </c>
      <c r="G9" s="10" t="s">
        <v>8223</v>
      </c>
      <c r="H9" s="10" t="s">
        <v>8245</v>
      </c>
      <c r="I9" s="10">
        <v>1333310458</v>
      </c>
      <c r="J9" s="10">
        <v>1330722058</v>
      </c>
      <c r="K9" s="10" t="b">
        <v>1</v>
      </c>
      <c r="L9" s="10">
        <v>123</v>
      </c>
      <c r="M9" s="10" t="b">
        <v>1</v>
      </c>
      <c r="N9" s="10" t="s">
        <v>8273</v>
      </c>
      <c r="O9" s="10" t="s">
        <v>8274</v>
      </c>
      <c r="P9" s="32">
        <v>1.1299999999999999</v>
      </c>
      <c r="Q9" s="31">
        <v>64.268292682926827</v>
      </c>
      <c r="R9" s="33">
        <v>40970.875671296293</v>
      </c>
      <c r="S9" s="33">
        <v>41000.834004629629</v>
      </c>
    </row>
    <row r="10" spans="1:19" ht="57.6" x14ac:dyDescent="0.3">
      <c r="A10" s="8">
        <v>3210</v>
      </c>
      <c r="B10" s="23" t="s">
        <v>3210</v>
      </c>
      <c r="C10" s="23" t="s">
        <v>7320</v>
      </c>
      <c r="D10" s="24">
        <v>3000</v>
      </c>
      <c r="E10" s="25">
        <v>3773</v>
      </c>
      <c r="F10" s="8" t="s">
        <v>8218</v>
      </c>
      <c r="G10" s="8" t="s">
        <v>8223</v>
      </c>
      <c r="H10" s="8" t="s">
        <v>8245</v>
      </c>
      <c r="I10" s="8">
        <v>1338523140</v>
      </c>
      <c r="J10" s="8">
        <v>1334442519</v>
      </c>
      <c r="K10" s="8" t="b">
        <v>1</v>
      </c>
      <c r="L10" s="8">
        <v>60</v>
      </c>
      <c r="M10" s="8" t="b">
        <v>1</v>
      </c>
      <c r="N10" s="8" t="s">
        <v>8273</v>
      </c>
      <c r="O10" s="8" t="s">
        <v>8274</v>
      </c>
      <c r="P10" s="26">
        <v>1.26</v>
      </c>
      <c r="Q10" s="25">
        <v>62.883333333333333</v>
      </c>
      <c r="R10" s="27">
        <v>41013.936562499999</v>
      </c>
      <c r="S10" s="27">
        <v>41061.165972222225</v>
      </c>
    </row>
    <row r="11" spans="1:19" ht="72" x14ac:dyDescent="0.3">
      <c r="A11" s="10">
        <v>3156</v>
      </c>
      <c r="B11" s="29" t="s">
        <v>3156</v>
      </c>
      <c r="C11" s="29" t="s">
        <v>7266</v>
      </c>
      <c r="D11" s="30">
        <v>5500</v>
      </c>
      <c r="E11" s="31">
        <v>5600</v>
      </c>
      <c r="F11" s="10" t="s">
        <v>8218</v>
      </c>
      <c r="G11" s="10" t="s">
        <v>8223</v>
      </c>
      <c r="H11" s="10" t="s">
        <v>8245</v>
      </c>
      <c r="I11" s="10">
        <v>1338591144</v>
      </c>
      <c r="J11" s="10">
        <v>1335567144</v>
      </c>
      <c r="K11" s="10" t="b">
        <v>1</v>
      </c>
      <c r="L11" s="10">
        <v>89</v>
      </c>
      <c r="M11" s="10" t="b">
        <v>1</v>
      </c>
      <c r="N11" s="10" t="s">
        <v>8273</v>
      </c>
      <c r="O11" s="10" t="s">
        <v>8274</v>
      </c>
      <c r="P11" s="32">
        <v>1.02</v>
      </c>
      <c r="Q11" s="31">
        <v>62.921348314606739</v>
      </c>
      <c r="R11" s="33">
        <v>41026.953055555554</v>
      </c>
      <c r="S11" s="33">
        <v>41061.953055555554</v>
      </c>
    </row>
    <row r="12" spans="1:19" ht="72" x14ac:dyDescent="0.3">
      <c r="A12" s="8">
        <v>3149</v>
      </c>
      <c r="B12" s="23" t="s">
        <v>3149</v>
      </c>
      <c r="C12" s="23" t="s">
        <v>7259</v>
      </c>
      <c r="D12" s="24">
        <v>1250</v>
      </c>
      <c r="E12" s="25">
        <v>1300</v>
      </c>
      <c r="F12" s="8" t="s">
        <v>8218</v>
      </c>
      <c r="G12" s="8" t="s">
        <v>8223</v>
      </c>
      <c r="H12" s="8" t="s">
        <v>8245</v>
      </c>
      <c r="I12" s="8">
        <v>1354845600</v>
      </c>
      <c r="J12" s="8">
        <v>1352766300</v>
      </c>
      <c r="K12" s="8" t="b">
        <v>1</v>
      </c>
      <c r="L12" s="8">
        <v>25</v>
      </c>
      <c r="M12" s="8" t="b">
        <v>1</v>
      </c>
      <c r="N12" s="8" t="s">
        <v>8273</v>
      </c>
      <c r="O12" s="8" t="s">
        <v>8274</v>
      </c>
      <c r="P12" s="26">
        <v>1.04</v>
      </c>
      <c r="Q12" s="25">
        <v>52</v>
      </c>
      <c r="R12" s="27">
        <v>41226.017361111109</v>
      </c>
      <c r="S12" s="27">
        <v>41250.083333333336</v>
      </c>
    </row>
    <row r="13" spans="1:19" ht="43.2" x14ac:dyDescent="0.3">
      <c r="A13" s="10">
        <v>3179</v>
      </c>
      <c r="B13" s="29" t="s">
        <v>3179</v>
      </c>
      <c r="C13" s="29" t="s">
        <v>7289</v>
      </c>
      <c r="D13" s="30">
        <v>4200</v>
      </c>
      <c r="E13" s="31">
        <v>4794.82</v>
      </c>
      <c r="F13" s="10" t="s">
        <v>8218</v>
      </c>
      <c r="G13" s="10" t="s">
        <v>8223</v>
      </c>
      <c r="H13" s="10" t="s">
        <v>8245</v>
      </c>
      <c r="I13" s="10">
        <v>1367859071</v>
      </c>
      <c r="J13" s="10">
        <v>1365699071</v>
      </c>
      <c r="K13" s="10" t="b">
        <v>1</v>
      </c>
      <c r="L13" s="10">
        <v>62</v>
      </c>
      <c r="M13" s="10" t="b">
        <v>1</v>
      </c>
      <c r="N13" s="10" t="s">
        <v>8273</v>
      </c>
      <c r="O13" s="10" t="s">
        <v>8274</v>
      </c>
      <c r="P13" s="32">
        <v>1.1399999999999999</v>
      </c>
      <c r="Q13" s="31">
        <v>77.335806451612896</v>
      </c>
      <c r="R13" s="33">
        <v>41375.702210648145</v>
      </c>
      <c r="S13" s="33">
        <v>41400.702210648145</v>
      </c>
    </row>
    <row r="14" spans="1:19" ht="28.8" x14ac:dyDescent="0.3">
      <c r="A14" s="8">
        <v>3158</v>
      </c>
      <c r="B14" s="23" t="s">
        <v>3158</v>
      </c>
      <c r="C14" s="23" t="s">
        <v>7268</v>
      </c>
      <c r="D14" s="24">
        <v>5000</v>
      </c>
      <c r="E14" s="25">
        <v>5700</v>
      </c>
      <c r="F14" s="8" t="s">
        <v>8218</v>
      </c>
      <c r="G14" s="8" t="s">
        <v>8223</v>
      </c>
      <c r="H14" s="8" t="s">
        <v>8245</v>
      </c>
      <c r="I14" s="8">
        <v>1374523752</v>
      </c>
      <c r="J14" s="8">
        <v>1371931752</v>
      </c>
      <c r="K14" s="8" t="b">
        <v>1</v>
      </c>
      <c r="L14" s="8">
        <v>69</v>
      </c>
      <c r="M14" s="8" t="b">
        <v>1</v>
      </c>
      <c r="N14" s="8" t="s">
        <v>8273</v>
      </c>
      <c r="O14" s="8" t="s">
        <v>8274</v>
      </c>
      <c r="P14" s="26">
        <v>1.1399999999999999</v>
      </c>
      <c r="Q14" s="25">
        <v>82.608695652173907</v>
      </c>
      <c r="R14" s="27">
        <v>41447.839722222219</v>
      </c>
      <c r="S14" s="27">
        <v>41477.839722222219</v>
      </c>
    </row>
    <row r="15" spans="1:19" ht="57.6" x14ac:dyDescent="0.3">
      <c r="A15" s="10">
        <v>3176</v>
      </c>
      <c r="B15" s="29" t="s">
        <v>3176</v>
      </c>
      <c r="C15" s="29" t="s">
        <v>7286</v>
      </c>
      <c r="D15" s="30">
        <v>1900</v>
      </c>
      <c r="E15" s="31">
        <v>2182</v>
      </c>
      <c r="F15" s="10" t="s">
        <v>8218</v>
      </c>
      <c r="G15" s="10" t="s">
        <v>8223</v>
      </c>
      <c r="H15" s="10" t="s">
        <v>8245</v>
      </c>
      <c r="I15" s="10">
        <v>1376838000</v>
      </c>
      <c r="J15" s="10">
        <v>1374531631</v>
      </c>
      <c r="K15" s="10" t="b">
        <v>1</v>
      </c>
      <c r="L15" s="10">
        <v>55</v>
      </c>
      <c r="M15" s="10" t="b">
        <v>1</v>
      </c>
      <c r="N15" s="10" t="s">
        <v>8273</v>
      </c>
      <c r="O15" s="10" t="s">
        <v>8274</v>
      </c>
      <c r="P15" s="32">
        <v>1.1499999999999999</v>
      </c>
      <c r="Q15" s="31">
        <v>39.672727272727272</v>
      </c>
      <c r="R15" s="33">
        <v>41477.930914351848</v>
      </c>
      <c r="S15" s="33">
        <v>41504.625</v>
      </c>
    </row>
    <row r="16" spans="1:19" ht="57.6" x14ac:dyDescent="0.3">
      <c r="A16" s="8">
        <v>3183</v>
      </c>
      <c r="B16" s="23" t="s">
        <v>3183</v>
      </c>
      <c r="C16" s="23" t="s">
        <v>7293</v>
      </c>
      <c r="D16" s="24">
        <v>2500</v>
      </c>
      <c r="E16" s="25">
        <v>2725</v>
      </c>
      <c r="F16" s="8" t="s">
        <v>8218</v>
      </c>
      <c r="G16" s="8" t="s">
        <v>8223</v>
      </c>
      <c r="H16" s="8" t="s">
        <v>8245</v>
      </c>
      <c r="I16" s="8">
        <v>1377284669</v>
      </c>
      <c r="J16" s="8">
        <v>1375729469</v>
      </c>
      <c r="K16" s="8" t="b">
        <v>1</v>
      </c>
      <c r="L16" s="8">
        <v>68</v>
      </c>
      <c r="M16" s="8" t="b">
        <v>1</v>
      </c>
      <c r="N16" s="8" t="s">
        <v>8273</v>
      </c>
      <c r="O16" s="8" t="s">
        <v>8274</v>
      </c>
      <c r="P16" s="26">
        <v>1.0900000000000001</v>
      </c>
      <c r="Q16" s="25">
        <v>40.073529411764703</v>
      </c>
      <c r="R16" s="27">
        <v>41491.79478009259</v>
      </c>
      <c r="S16" s="27">
        <v>41509.79478009259</v>
      </c>
    </row>
    <row r="17" spans="1:19" ht="43.2" x14ac:dyDescent="0.3">
      <c r="A17" s="10">
        <v>3169</v>
      </c>
      <c r="B17" s="29" t="s">
        <v>3169</v>
      </c>
      <c r="C17" s="29" t="s">
        <v>7279</v>
      </c>
      <c r="D17" s="30">
        <v>8000</v>
      </c>
      <c r="E17" s="31">
        <v>8241</v>
      </c>
      <c r="F17" s="10" t="s">
        <v>8218</v>
      </c>
      <c r="G17" s="10" t="s">
        <v>8223</v>
      </c>
      <c r="H17" s="10" t="s">
        <v>8245</v>
      </c>
      <c r="I17" s="10">
        <v>1386910740</v>
      </c>
      <c r="J17" s="10">
        <v>1384364561</v>
      </c>
      <c r="K17" s="10" t="b">
        <v>1</v>
      </c>
      <c r="L17" s="10">
        <v>82</v>
      </c>
      <c r="M17" s="10" t="b">
        <v>1</v>
      </c>
      <c r="N17" s="10" t="s">
        <v>8273</v>
      </c>
      <c r="O17" s="10" t="s">
        <v>8274</v>
      </c>
      <c r="P17" s="32">
        <v>1.03</v>
      </c>
      <c r="Q17" s="31">
        <v>100.5</v>
      </c>
      <c r="R17" s="33">
        <v>41591.737974537034</v>
      </c>
      <c r="S17" s="33">
        <v>41621.207638888889</v>
      </c>
    </row>
    <row r="18" spans="1:19" ht="57.6" x14ac:dyDescent="0.3">
      <c r="A18" s="8">
        <v>3557</v>
      </c>
      <c r="B18" s="23" t="s">
        <v>3556</v>
      </c>
      <c r="C18" s="23" t="s">
        <v>7667</v>
      </c>
      <c r="D18" s="24">
        <v>100000</v>
      </c>
      <c r="E18" s="25">
        <v>100036</v>
      </c>
      <c r="F18" s="8" t="s">
        <v>8218</v>
      </c>
      <c r="G18" s="8" t="s">
        <v>8223</v>
      </c>
      <c r="H18" s="8" t="s">
        <v>8245</v>
      </c>
      <c r="I18" s="8">
        <v>1399271911</v>
      </c>
      <c r="J18" s="8">
        <v>1396334311</v>
      </c>
      <c r="K18" s="8" t="b">
        <v>0</v>
      </c>
      <c r="L18" s="8">
        <v>558</v>
      </c>
      <c r="M18" s="8" t="b">
        <v>1</v>
      </c>
      <c r="N18" s="8" t="s">
        <v>8273</v>
      </c>
      <c r="O18" s="8" t="s">
        <v>8274</v>
      </c>
      <c r="P18" s="26">
        <v>1</v>
      </c>
      <c r="Q18" s="25">
        <v>179.27598566308242</v>
      </c>
      <c r="R18" s="27">
        <v>41730.276747685188</v>
      </c>
      <c r="S18" s="27">
        <v>41764.276747685188</v>
      </c>
    </row>
    <row r="19" spans="1:19" ht="57.6" x14ac:dyDescent="0.3">
      <c r="A19" s="10">
        <v>3418</v>
      </c>
      <c r="B19" s="29" t="s">
        <v>3417</v>
      </c>
      <c r="C19" s="29" t="s">
        <v>7528</v>
      </c>
      <c r="D19" s="30">
        <v>4000</v>
      </c>
      <c r="E19" s="31">
        <v>4035</v>
      </c>
      <c r="F19" s="10" t="s">
        <v>8218</v>
      </c>
      <c r="G19" s="10" t="s">
        <v>8223</v>
      </c>
      <c r="H19" s="10" t="s">
        <v>8245</v>
      </c>
      <c r="I19" s="10">
        <v>1400875307</v>
      </c>
      <c r="J19" s="10">
        <v>1398283307</v>
      </c>
      <c r="K19" s="10" t="b">
        <v>0</v>
      </c>
      <c r="L19" s="10">
        <v>56</v>
      </c>
      <c r="M19" s="10" t="b">
        <v>1</v>
      </c>
      <c r="N19" s="10" t="s">
        <v>8273</v>
      </c>
      <c r="O19" s="10" t="s">
        <v>8274</v>
      </c>
      <c r="P19" s="32">
        <v>1.01</v>
      </c>
      <c r="Q19" s="31">
        <v>72.053571428571431</v>
      </c>
      <c r="R19" s="33">
        <v>41752.83457175926</v>
      </c>
      <c r="S19" s="33">
        <v>41782.83457175926</v>
      </c>
    </row>
    <row r="20" spans="1:19" ht="57.6" x14ac:dyDescent="0.3">
      <c r="A20" s="8">
        <v>3551</v>
      </c>
      <c r="B20" s="23" t="s">
        <v>3550</v>
      </c>
      <c r="C20" s="23" t="s">
        <v>7661</v>
      </c>
      <c r="D20" s="24">
        <v>1500</v>
      </c>
      <c r="E20" s="25">
        <v>1527.5</v>
      </c>
      <c r="F20" s="8" t="s">
        <v>8218</v>
      </c>
      <c r="G20" s="8" t="s">
        <v>8223</v>
      </c>
      <c r="H20" s="8" t="s">
        <v>8245</v>
      </c>
      <c r="I20" s="8">
        <v>1400796420</v>
      </c>
      <c r="J20" s="8">
        <v>1398342170</v>
      </c>
      <c r="K20" s="8" t="b">
        <v>0</v>
      </c>
      <c r="L20" s="8">
        <v>25</v>
      </c>
      <c r="M20" s="8" t="b">
        <v>1</v>
      </c>
      <c r="N20" s="8" t="s">
        <v>8273</v>
      </c>
      <c r="O20" s="8" t="s">
        <v>8274</v>
      </c>
      <c r="P20" s="26">
        <v>1.02</v>
      </c>
      <c r="Q20" s="25">
        <v>61.1</v>
      </c>
      <c r="R20" s="27">
        <v>41753.515856481477</v>
      </c>
      <c r="S20" s="27">
        <v>41781.921527777777</v>
      </c>
    </row>
    <row r="21" spans="1:19" ht="72" x14ac:dyDescent="0.3">
      <c r="A21" s="10">
        <v>3685</v>
      </c>
      <c r="B21" s="29" t="s">
        <v>3682</v>
      </c>
      <c r="C21" s="29" t="s">
        <v>7795</v>
      </c>
      <c r="D21" s="30">
        <v>5000</v>
      </c>
      <c r="E21" s="31">
        <v>5285</v>
      </c>
      <c r="F21" s="10" t="s">
        <v>8218</v>
      </c>
      <c r="G21" s="10" t="s">
        <v>8223</v>
      </c>
      <c r="H21" s="10" t="s">
        <v>8245</v>
      </c>
      <c r="I21" s="10">
        <v>1400533200</v>
      </c>
      <c r="J21" s="10">
        <v>1398348859</v>
      </c>
      <c r="K21" s="10" t="b">
        <v>0</v>
      </c>
      <c r="L21" s="10">
        <v>126</v>
      </c>
      <c r="M21" s="10" t="b">
        <v>1</v>
      </c>
      <c r="N21" s="10" t="s">
        <v>8273</v>
      </c>
      <c r="O21" s="10" t="s">
        <v>8274</v>
      </c>
      <c r="P21" s="32">
        <v>1.06</v>
      </c>
      <c r="Q21" s="31">
        <v>41.944444444444443</v>
      </c>
      <c r="R21" s="33">
        <v>41753.593275462961</v>
      </c>
      <c r="S21" s="33">
        <v>41778.875</v>
      </c>
    </row>
    <row r="22" spans="1:19" ht="43.2" x14ac:dyDescent="0.3">
      <c r="A22" s="8">
        <v>2830</v>
      </c>
      <c r="B22" s="23" t="s">
        <v>2830</v>
      </c>
      <c r="C22" s="23" t="s">
        <v>6940</v>
      </c>
      <c r="D22" s="24">
        <v>3000</v>
      </c>
      <c r="E22" s="25">
        <v>3000</v>
      </c>
      <c r="F22" s="8" t="s">
        <v>8218</v>
      </c>
      <c r="G22" s="8" t="s">
        <v>8223</v>
      </c>
      <c r="H22" s="8" t="s">
        <v>8245</v>
      </c>
      <c r="I22" s="8">
        <v>1399867140</v>
      </c>
      <c r="J22" s="8">
        <v>1398802148</v>
      </c>
      <c r="K22" s="8" t="b">
        <v>0</v>
      </c>
      <c r="L22" s="8">
        <v>11</v>
      </c>
      <c r="M22" s="8" t="b">
        <v>1</v>
      </c>
      <c r="N22" s="8" t="s">
        <v>8273</v>
      </c>
      <c r="O22" s="8" t="s">
        <v>8274</v>
      </c>
      <c r="P22" s="26">
        <v>1</v>
      </c>
      <c r="Q22" s="25">
        <v>272.72727272727275</v>
      </c>
      <c r="R22" s="27">
        <v>41758.839675925927</v>
      </c>
      <c r="S22" s="27">
        <v>41771.165972222225</v>
      </c>
    </row>
    <row r="23" spans="1:19" ht="57.6" x14ac:dyDescent="0.3">
      <c r="A23" s="10">
        <v>2810</v>
      </c>
      <c r="B23" s="29" t="s">
        <v>2810</v>
      </c>
      <c r="C23" s="29" t="s">
        <v>6920</v>
      </c>
      <c r="D23" s="30">
        <v>2500</v>
      </c>
      <c r="E23" s="31">
        <v>2705</v>
      </c>
      <c r="F23" s="10" t="s">
        <v>8218</v>
      </c>
      <c r="G23" s="10" t="s">
        <v>8223</v>
      </c>
      <c r="H23" s="10" t="s">
        <v>8245</v>
      </c>
      <c r="I23" s="10">
        <v>1401595140</v>
      </c>
      <c r="J23" s="10">
        <v>1398828064</v>
      </c>
      <c r="K23" s="10" t="b">
        <v>0</v>
      </c>
      <c r="L23" s="10">
        <v>57</v>
      </c>
      <c r="M23" s="10" t="b">
        <v>1</v>
      </c>
      <c r="N23" s="10" t="s">
        <v>8273</v>
      </c>
      <c r="O23" s="10" t="s">
        <v>8274</v>
      </c>
      <c r="P23" s="32">
        <v>1.08</v>
      </c>
      <c r="Q23" s="31">
        <v>47.456140350877192</v>
      </c>
      <c r="R23" s="33">
        <v>41759.13962962963</v>
      </c>
      <c r="S23" s="33">
        <v>41791.165972222225</v>
      </c>
    </row>
    <row r="24" spans="1:19" ht="100.8" x14ac:dyDescent="0.3">
      <c r="A24" s="8">
        <v>3505</v>
      </c>
      <c r="B24" s="23" t="s">
        <v>3504</v>
      </c>
      <c r="C24" s="23" t="s">
        <v>7615</v>
      </c>
      <c r="D24" s="24">
        <v>2500</v>
      </c>
      <c r="E24" s="25">
        <v>2594</v>
      </c>
      <c r="F24" s="8" t="s">
        <v>8218</v>
      </c>
      <c r="G24" s="8" t="s">
        <v>8223</v>
      </c>
      <c r="H24" s="8" t="s">
        <v>8245</v>
      </c>
      <c r="I24" s="8">
        <v>1399953600</v>
      </c>
      <c r="J24" s="8">
        <v>1398983245</v>
      </c>
      <c r="K24" s="8" t="b">
        <v>0</v>
      </c>
      <c r="L24" s="8">
        <v>39</v>
      </c>
      <c r="M24" s="8" t="b">
        <v>1</v>
      </c>
      <c r="N24" s="8" t="s">
        <v>8273</v>
      </c>
      <c r="O24" s="8" t="s">
        <v>8274</v>
      </c>
      <c r="P24" s="26">
        <v>1.04</v>
      </c>
      <c r="Q24" s="25">
        <v>66.512820512820511</v>
      </c>
      <c r="R24" s="27">
        <v>41760.935706018521</v>
      </c>
      <c r="S24" s="27">
        <v>41772.166666666664</v>
      </c>
    </row>
    <row r="25" spans="1:19" ht="57.6" x14ac:dyDescent="0.3">
      <c r="A25" s="10">
        <v>3396</v>
      </c>
      <c r="B25" s="29" t="s">
        <v>3395</v>
      </c>
      <c r="C25" s="29" t="s">
        <v>7506</v>
      </c>
      <c r="D25" s="30">
        <v>1500</v>
      </c>
      <c r="E25" s="31">
        <v>1565</v>
      </c>
      <c r="F25" s="10" t="s">
        <v>8218</v>
      </c>
      <c r="G25" s="10" t="s">
        <v>8223</v>
      </c>
      <c r="H25" s="10" t="s">
        <v>8245</v>
      </c>
      <c r="I25" s="10">
        <v>1401595140</v>
      </c>
      <c r="J25" s="10">
        <v>1399286589</v>
      </c>
      <c r="K25" s="10" t="b">
        <v>0</v>
      </c>
      <c r="L25" s="10">
        <v>28</v>
      </c>
      <c r="M25" s="10" t="b">
        <v>1</v>
      </c>
      <c r="N25" s="10" t="s">
        <v>8273</v>
      </c>
      <c r="O25" s="10" t="s">
        <v>8274</v>
      </c>
      <c r="P25" s="32">
        <v>1.04</v>
      </c>
      <c r="Q25" s="31">
        <v>55.892857142857146</v>
      </c>
      <c r="R25" s="33">
        <v>41764.44663194444</v>
      </c>
      <c r="S25" s="33">
        <v>41791.165972222225</v>
      </c>
    </row>
    <row r="26" spans="1:19" ht="57.6" x14ac:dyDescent="0.3">
      <c r="A26" s="8">
        <v>3164</v>
      </c>
      <c r="B26" s="23" t="s">
        <v>3164</v>
      </c>
      <c r="C26" s="23" t="s">
        <v>7274</v>
      </c>
      <c r="D26" s="24">
        <v>2500</v>
      </c>
      <c r="E26" s="25">
        <v>2669</v>
      </c>
      <c r="F26" s="8" t="s">
        <v>8218</v>
      </c>
      <c r="G26" s="8" t="s">
        <v>8223</v>
      </c>
      <c r="H26" s="8" t="s">
        <v>8245</v>
      </c>
      <c r="I26" s="8">
        <v>1402341615</v>
      </c>
      <c r="J26" s="8">
        <v>1399490415</v>
      </c>
      <c r="K26" s="8" t="b">
        <v>1</v>
      </c>
      <c r="L26" s="8">
        <v>71</v>
      </c>
      <c r="M26" s="8" t="b">
        <v>1</v>
      </c>
      <c r="N26" s="8" t="s">
        <v>8273</v>
      </c>
      <c r="O26" s="8" t="s">
        <v>8274</v>
      </c>
      <c r="P26" s="26">
        <v>1.07</v>
      </c>
      <c r="Q26" s="25">
        <v>37.591549295774648</v>
      </c>
      <c r="R26" s="27">
        <v>41766.80572916667</v>
      </c>
      <c r="S26" s="27">
        <v>41799.80572916667</v>
      </c>
    </row>
    <row r="27" spans="1:19" ht="57.6" x14ac:dyDescent="0.3">
      <c r="A27" s="10">
        <v>3168</v>
      </c>
      <c r="B27" s="29" t="s">
        <v>3168</v>
      </c>
      <c r="C27" s="29" t="s">
        <v>7278</v>
      </c>
      <c r="D27" s="30">
        <v>2500</v>
      </c>
      <c r="E27" s="31">
        <v>3105</v>
      </c>
      <c r="F27" s="10" t="s">
        <v>8218</v>
      </c>
      <c r="G27" s="10" t="s">
        <v>8223</v>
      </c>
      <c r="H27" s="10" t="s">
        <v>8245</v>
      </c>
      <c r="I27" s="10">
        <v>1402696800</v>
      </c>
      <c r="J27" s="10">
        <v>1399948353</v>
      </c>
      <c r="K27" s="10" t="b">
        <v>1</v>
      </c>
      <c r="L27" s="10">
        <v>61</v>
      </c>
      <c r="M27" s="10" t="b">
        <v>1</v>
      </c>
      <c r="N27" s="10" t="s">
        <v>8273</v>
      </c>
      <c r="O27" s="10" t="s">
        <v>8274</v>
      </c>
      <c r="P27" s="32">
        <v>1.24</v>
      </c>
      <c r="Q27" s="31">
        <v>50.901639344262293</v>
      </c>
      <c r="R27" s="33">
        <v>41772.105937500004</v>
      </c>
      <c r="S27" s="33">
        <v>41803.916666666664</v>
      </c>
    </row>
    <row r="28" spans="1:19" ht="57.6" x14ac:dyDescent="0.3">
      <c r="A28" s="8">
        <v>3682</v>
      </c>
      <c r="B28" s="23" t="s">
        <v>3679</v>
      </c>
      <c r="C28" s="23" t="s">
        <v>7792</v>
      </c>
      <c r="D28" s="24">
        <v>3000</v>
      </c>
      <c r="E28" s="25">
        <v>4176</v>
      </c>
      <c r="F28" s="8" t="s">
        <v>8218</v>
      </c>
      <c r="G28" s="8" t="s">
        <v>8223</v>
      </c>
      <c r="H28" s="8" t="s">
        <v>8245</v>
      </c>
      <c r="I28" s="8">
        <v>1402901940</v>
      </c>
      <c r="J28" s="8">
        <v>1399998418</v>
      </c>
      <c r="K28" s="8" t="b">
        <v>0</v>
      </c>
      <c r="L28" s="8">
        <v>67</v>
      </c>
      <c r="M28" s="8" t="b">
        <v>1</v>
      </c>
      <c r="N28" s="8" t="s">
        <v>8273</v>
      </c>
      <c r="O28" s="8" t="s">
        <v>8274</v>
      </c>
      <c r="P28" s="26">
        <v>1.39</v>
      </c>
      <c r="Q28" s="25">
        <v>62.328358208955223</v>
      </c>
      <c r="R28" s="27">
        <v>41772.685393518521</v>
      </c>
      <c r="S28" s="27">
        <v>41806.290972222225</v>
      </c>
    </row>
    <row r="29" spans="1:19" ht="57.6" x14ac:dyDescent="0.3">
      <c r="A29" s="10">
        <v>3163</v>
      </c>
      <c r="B29" s="29" t="s">
        <v>3163</v>
      </c>
      <c r="C29" s="29" t="s">
        <v>7273</v>
      </c>
      <c r="D29" s="30">
        <v>13000</v>
      </c>
      <c r="E29" s="31">
        <v>14450</v>
      </c>
      <c r="F29" s="10" t="s">
        <v>8218</v>
      </c>
      <c r="G29" s="10" t="s">
        <v>8223</v>
      </c>
      <c r="H29" s="10" t="s">
        <v>8245</v>
      </c>
      <c r="I29" s="10">
        <v>1402855525</v>
      </c>
      <c r="J29" s="10">
        <v>1400263525</v>
      </c>
      <c r="K29" s="10" t="b">
        <v>1</v>
      </c>
      <c r="L29" s="10">
        <v>72</v>
      </c>
      <c r="M29" s="10" t="b">
        <v>1</v>
      </c>
      <c r="N29" s="10" t="s">
        <v>8273</v>
      </c>
      <c r="O29" s="10" t="s">
        <v>8274</v>
      </c>
      <c r="P29" s="32">
        <v>1.1100000000000001</v>
      </c>
      <c r="Q29" s="31">
        <v>200.69444444444446</v>
      </c>
      <c r="R29" s="33">
        <v>41775.753761574073</v>
      </c>
      <c r="S29" s="33">
        <v>41805.753761574073</v>
      </c>
    </row>
    <row r="30" spans="1:19" ht="43.2" x14ac:dyDescent="0.3">
      <c r="A30" s="8">
        <v>3658</v>
      </c>
      <c r="B30" s="23" t="s">
        <v>3655</v>
      </c>
      <c r="C30" s="23" t="s">
        <v>7768</v>
      </c>
      <c r="D30" s="24">
        <v>1500</v>
      </c>
      <c r="E30" s="25">
        <v>1510</v>
      </c>
      <c r="F30" s="8" t="s">
        <v>8218</v>
      </c>
      <c r="G30" s="8" t="s">
        <v>8223</v>
      </c>
      <c r="H30" s="8" t="s">
        <v>8245</v>
      </c>
      <c r="I30" s="8">
        <v>1404273540</v>
      </c>
      <c r="J30" s="8">
        <v>1400272580</v>
      </c>
      <c r="K30" s="8" t="b">
        <v>0</v>
      </c>
      <c r="L30" s="8">
        <v>20</v>
      </c>
      <c r="M30" s="8" t="b">
        <v>1</v>
      </c>
      <c r="N30" s="8" t="s">
        <v>8273</v>
      </c>
      <c r="O30" s="8" t="s">
        <v>8274</v>
      </c>
      <c r="P30" s="26">
        <v>1.01</v>
      </c>
      <c r="Q30" s="25">
        <v>75.5</v>
      </c>
      <c r="R30" s="27">
        <v>41775.858564814815</v>
      </c>
      <c r="S30" s="27">
        <v>41822.165972222225</v>
      </c>
    </row>
    <row r="31" spans="1:19" ht="43.2" x14ac:dyDescent="0.3">
      <c r="A31" s="10">
        <v>3433</v>
      </c>
      <c r="B31" s="29" t="s">
        <v>3432</v>
      </c>
      <c r="C31" s="29" t="s">
        <v>7543</v>
      </c>
      <c r="D31" s="30">
        <v>9500</v>
      </c>
      <c r="E31" s="31">
        <v>9525</v>
      </c>
      <c r="F31" s="10" t="s">
        <v>8218</v>
      </c>
      <c r="G31" s="10" t="s">
        <v>8223</v>
      </c>
      <c r="H31" s="10" t="s">
        <v>8245</v>
      </c>
      <c r="I31" s="10">
        <v>1402974000</v>
      </c>
      <c r="J31" s="10">
        <v>1400290255</v>
      </c>
      <c r="K31" s="10" t="b">
        <v>0</v>
      </c>
      <c r="L31" s="10">
        <v>71</v>
      </c>
      <c r="M31" s="10" t="b">
        <v>1</v>
      </c>
      <c r="N31" s="10" t="s">
        <v>8273</v>
      </c>
      <c r="O31" s="10" t="s">
        <v>8274</v>
      </c>
      <c r="P31" s="32">
        <v>1</v>
      </c>
      <c r="Q31" s="31">
        <v>134.1549295774648</v>
      </c>
      <c r="R31" s="33">
        <v>41776.063136574077</v>
      </c>
      <c r="S31" s="33">
        <v>41807.125</v>
      </c>
    </row>
    <row r="32" spans="1:19" ht="57.6" x14ac:dyDescent="0.3">
      <c r="A32" s="8">
        <v>3209</v>
      </c>
      <c r="B32" s="23" t="s">
        <v>3209</v>
      </c>
      <c r="C32" s="23" t="s">
        <v>7319</v>
      </c>
      <c r="D32" s="24">
        <v>9500</v>
      </c>
      <c r="E32" s="25">
        <v>11335.7</v>
      </c>
      <c r="F32" s="8" t="s">
        <v>8218</v>
      </c>
      <c r="G32" s="8" t="s">
        <v>8223</v>
      </c>
      <c r="H32" s="8" t="s">
        <v>8245</v>
      </c>
      <c r="I32" s="8">
        <v>1403305200</v>
      </c>
      <c r="J32" s="8">
        <v>1400512658</v>
      </c>
      <c r="K32" s="8" t="b">
        <v>1</v>
      </c>
      <c r="L32" s="8">
        <v>226</v>
      </c>
      <c r="M32" s="8" t="b">
        <v>1</v>
      </c>
      <c r="N32" s="8" t="s">
        <v>8273</v>
      </c>
      <c r="O32" s="8" t="s">
        <v>8274</v>
      </c>
      <c r="P32" s="26">
        <v>1.19</v>
      </c>
      <c r="Q32" s="25">
        <v>50.157964601769912</v>
      </c>
      <c r="R32" s="27">
        <v>41778.637245370373</v>
      </c>
      <c r="S32" s="27">
        <v>41810.958333333336</v>
      </c>
    </row>
    <row r="33" spans="1:19" ht="28.8" x14ac:dyDescent="0.3">
      <c r="A33" s="10">
        <v>3711</v>
      </c>
      <c r="B33" s="29" t="s">
        <v>3708</v>
      </c>
      <c r="C33" s="29" t="s">
        <v>7821</v>
      </c>
      <c r="D33" s="30">
        <v>500</v>
      </c>
      <c r="E33" s="31">
        <v>570</v>
      </c>
      <c r="F33" s="10" t="s">
        <v>8218</v>
      </c>
      <c r="G33" s="10" t="s">
        <v>8223</v>
      </c>
      <c r="H33" s="10" t="s">
        <v>8245</v>
      </c>
      <c r="I33" s="10">
        <v>1402848000</v>
      </c>
      <c r="J33" s="10">
        <v>1400606573</v>
      </c>
      <c r="K33" s="10" t="b">
        <v>0</v>
      </c>
      <c r="L33" s="10">
        <v>21</v>
      </c>
      <c r="M33" s="10" t="b">
        <v>1</v>
      </c>
      <c r="N33" s="10" t="s">
        <v>8273</v>
      </c>
      <c r="O33" s="10" t="s">
        <v>8274</v>
      </c>
      <c r="P33" s="32">
        <v>1.1399999999999999</v>
      </c>
      <c r="Q33" s="31">
        <v>27.142857142857142</v>
      </c>
      <c r="R33" s="33">
        <v>41779.724224537036</v>
      </c>
      <c r="S33" s="33">
        <v>41805.666666666664</v>
      </c>
    </row>
    <row r="34" spans="1:19" ht="57.6" x14ac:dyDescent="0.3">
      <c r="A34" s="8">
        <v>2795</v>
      </c>
      <c r="B34" s="23" t="s">
        <v>2795</v>
      </c>
      <c r="C34" s="23" t="s">
        <v>6905</v>
      </c>
      <c r="D34" s="24">
        <v>700</v>
      </c>
      <c r="E34" s="25">
        <v>730</v>
      </c>
      <c r="F34" s="8" t="s">
        <v>8218</v>
      </c>
      <c r="G34" s="8" t="s">
        <v>8223</v>
      </c>
      <c r="H34" s="8" t="s">
        <v>8245</v>
      </c>
      <c r="I34" s="8">
        <v>1402095600</v>
      </c>
      <c r="J34" s="8">
        <v>1400675841</v>
      </c>
      <c r="K34" s="8" t="b">
        <v>0</v>
      </c>
      <c r="L34" s="8">
        <v>20</v>
      </c>
      <c r="M34" s="8" t="b">
        <v>1</v>
      </c>
      <c r="N34" s="8" t="s">
        <v>8273</v>
      </c>
      <c r="O34" s="8" t="s">
        <v>8274</v>
      </c>
      <c r="P34" s="26">
        <v>1.04</v>
      </c>
      <c r="Q34" s="25">
        <v>36.5</v>
      </c>
      <c r="R34" s="27">
        <v>41780.525937500002</v>
      </c>
      <c r="S34" s="27">
        <v>41796.958333333336</v>
      </c>
    </row>
    <row r="35" spans="1:19" ht="72" x14ac:dyDescent="0.3">
      <c r="A35" s="10">
        <v>3513</v>
      </c>
      <c r="B35" s="29" t="s">
        <v>3512</v>
      </c>
      <c r="C35" s="29" t="s">
        <v>7623</v>
      </c>
      <c r="D35" s="30">
        <v>2800</v>
      </c>
      <c r="E35" s="31">
        <v>3315</v>
      </c>
      <c r="F35" s="10" t="s">
        <v>8218</v>
      </c>
      <c r="G35" s="10" t="s">
        <v>8223</v>
      </c>
      <c r="H35" s="10" t="s">
        <v>8245</v>
      </c>
      <c r="I35" s="10">
        <v>1401857940</v>
      </c>
      <c r="J35" s="10">
        <v>1400725112</v>
      </c>
      <c r="K35" s="10" t="b">
        <v>0</v>
      </c>
      <c r="L35" s="10">
        <v>44</v>
      </c>
      <c r="M35" s="10" t="b">
        <v>1</v>
      </c>
      <c r="N35" s="10" t="s">
        <v>8273</v>
      </c>
      <c r="O35" s="10" t="s">
        <v>8274</v>
      </c>
      <c r="P35" s="32">
        <v>1.18</v>
      </c>
      <c r="Q35" s="31">
        <v>75.340909090909093</v>
      </c>
      <c r="R35" s="33">
        <v>41781.096203703702</v>
      </c>
      <c r="S35" s="33">
        <v>41794.207638888889</v>
      </c>
    </row>
    <row r="36" spans="1:19" ht="57.6" x14ac:dyDescent="0.3">
      <c r="A36" s="8">
        <v>3177</v>
      </c>
      <c r="B36" s="23" t="s">
        <v>3177</v>
      </c>
      <c r="C36" s="23" t="s">
        <v>7287</v>
      </c>
      <c r="D36" s="24">
        <v>2500</v>
      </c>
      <c r="E36" s="25">
        <v>2935</v>
      </c>
      <c r="F36" s="8" t="s">
        <v>8218</v>
      </c>
      <c r="G36" s="8" t="s">
        <v>8223</v>
      </c>
      <c r="H36" s="8" t="s">
        <v>8245</v>
      </c>
      <c r="I36" s="8">
        <v>1403366409</v>
      </c>
      <c r="J36" s="8">
        <v>1400774409</v>
      </c>
      <c r="K36" s="8" t="b">
        <v>1</v>
      </c>
      <c r="L36" s="8">
        <v>51</v>
      </c>
      <c r="M36" s="8" t="b">
        <v>1</v>
      </c>
      <c r="N36" s="8" t="s">
        <v>8273</v>
      </c>
      <c r="O36" s="8" t="s">
        <v>8274</v>
      </c>
      <c r="P36" s="26">
        <v>1.17</v>
      </c>
      <c r="Q36" s="25">
        <v>57.549019607843135</v>
      </c>
      <c r="R36" s="27">
        <v>41781.666770833333</v>
      </c>
      <c r="S36" s="27">
        <v>41811.666770833333</v>
      </c>
    </row>
    <row r="37" spans="1:19" ht="57.6" x14ac:dyDescent="0.3">
      <c r="A37" s="10">
        <v>3679</v>
      </c>
      <c r="B37" s="29" t="s">
        <v>3676</v>
      </c>
      <c r="C37" s="29" t="s">
        <v>7789</v>
      </c>
      <c r="D37" s="30">
        <v>2000</v>
      </c>
      <c r="E37" s="31">
        <v>2202</v>
      </c>
      <c r="F37" s="10" t="s">
        <v>8218</v>
      </c>
      <c r="G37" s="10" t="s">
        <v>8223</v>
      </c>
      <c r="H37" s="10" t="s">
        <v>8245</v>
      </c>
      <c r="I37" s="10">
        <v>1404190740</v>
      </c>
      <c r="J37" s="10">
        <v>1401214581</v>
      </c>
      <c r="K37" s="10" t="b">
        <v>0</v>
      </c>
      <c r="L37" s="10">
        <v>30</v>
      </c>
      <c r="M37" s="10" t="b">
        <v>1</v>
      </c>
      <c r="N37" s="10" t="s">
        <v>8273</v>
      </c>
      <c r="O37" s="10" t="s">
        <v>8274</v>
      </c>
      <c r="P37" s="32">
        <v>1.1000000000000001</v>
      </c>
      <c r="Q37" s="31">
        <v>73.400000000000006</v>
      </c>
      <c r="R37" s="33">
        <v>41786.761354166665</v>
      </c>
      <c r="S37" s="33">
        <v>41821.207638888889</v>
      </c>
    </row>
    <row r="38" spans="1:19" ht="72" x14ac:dyDescent="0.3">
      <c r="A38" s="8">
        <v>3687</v>
      </c>
      <c r="B38" s="23" t="s">
        <v>3684</v>
      </c>
      <c r="C38" s="23" t="s">
        <v>7797</v>
      </c>
      <c r="D38" s="24">
        <v>5000</v>
      </c>
      <c r="E38" s="25">
        <v>5012.25</v>
      </c>
      <c r="F38" s="8" t="s">
        <v>8218</v>
      </c>
      <c r="G38" s="8" t="s">
        <v>8223</v>
      </c>
      <c r="H38" s="8" t="s">
        <v>8245</v>
      </c>
      <c r="I38" s="8">
        <v>1403846055</v>
      </c>
      <c r="J38" s="8">
        <v>1401254055</v>
      </c>
      <c r="K38" s="8" t="b">
        <v>0</v>
      </c>
      <c r="L38" s="8">
        <v>25</v>
      </c>
      <c r="M38" s="8" t="b">
        <v>1</v>
      </c>
      <c r="N38" s="8" t="s">
        <v>8273</v>
      </c>
      <c r="O38" s="8" t="s">
        <v>8274</v>
      </c>
      <c r="P38" s="26">
        <v>1</v>
      </c>
      <c r="Q38" s="25">
        <v>200.49</v>
      </c>
      <c r="R38" s="27">
        <v>41787.218229166669</v>
      </c>
      <c r="S38" s="27">
        <v>41817.218229166669</v>
      </c>
    </row>
    <row r="39" spans="1:19" ht="43.2" x14ac:dyDescent="0.3">
      <c r="A39" s="10">
        <v>3613</v>
      </c>
      <c r="B39" s="29" t="s">
        <v>3612</v>
      </c>
      <c r="C39" s="29" t="s">
        <v>7723</v>
      </c>
      <c r="D39" s="30">
        <v>1250</v>
      </c>
      <c r="E39" s="31">
        <v>1250</v>
      </c>
      <c r="F39" s="10" t="s">
        <v>8218</v>
      </c>
      <c r="G39" s="10" t="s">
        <v>8223</v>
      </c>
      <c r="H39" s="10" t="s">
        <v>8245</v>
      </c>
      <c r="I39" s="10">
        <v>1403964574</v>
      </c>
      <c r="J39" s="10">
        <v>1401372574</v>
      </c>
      <c r="K39" s="10" t="b">
        <v>0</v>
      </c>
      <c r="L39" s="10">
        <v>20</v>
      </c>
      <c r="M39" s="10" t="b">
        <v>1</v>
      </c>
      <c r="N39" s="10" t="s">
        <v>8273</v>
      </c>
      <c r="O39" s="10" t="s">
        <v>8274</v>
      </c>
      <c r="P39" s="32">
        <v>1</v>
      </c>
      <c r="Q39" s="31">
        <v>62.5</v>
      </c>
      <c r="R39" s="33">
        <v>41788.58997685185</v>
      </c>
      <c r="S39" s="33">
        <v>41818.58997685185</v>
      </c>
    </row>
    <row r="40" spans="1:19" ht="43.2" x14ac:dyDescent="0.3">
      <c r="A40" s="8">
        <v>3170</v>
      </c>
      <c r="B40" s="23" t="s">
        <v>3170</v>
      </c>
      <c r="C40" s="23" t="s">
        <v>7280</v>
      </c>
      <c r="D40" s="24">
        <v>2000</v>
      </c>
      <c r="E40" s="25">
        <v>2245</v>
      </c>
      <c r="F40" s="8" t="s">
        <v>8218</v>
      </c>
      <c r="G40" s="8" t="s">
        <v>8223</v>
      </c>
      <c r="H40" s="8" t="s">
        <v>8245</v>
      </c>
      <c r="I40" s="8">
        <v>1404273600</v>
      </c>
      <c r="J40" s="8">
        <v>1401414944</v>
      </c>
      <c r="K40" s="8" t="b">
        <v>1</v>
      </c>
      <c r="L40" s="8">
        <v>71</v>
      </c>
      <c r="M40" s="8" t="b">
        <v>1</v>
      </c>
      <c r="N40" s="8" t="s">
        <v>8273</v>
      </c>
      <c r="O40" s="8" t="s">
        <v>8274</v>
      </c>
      <c r="P40" s="26">
        <v>1.1200000000000001</v>
      </c>
      <c r="Q40" s="25">
        <v>31.619718309859156</v>
      </c>
      <c r="R40" s="27">
        <v>41789.080370370371</v>
      </c>
      <c r="S40" s="27">
        <v>41822.166666666664</v>
      </c>
    </row>
    <row r="41" spans="1:19" ht="43.2" x14ac:dyDescent="0.3">
      <c r="A41" s="10">
        <v>3406</v>
      </c>
      <c r="B41" s="29" t="s">
        <v>3405</v>
      </c>
      <c r="C41" s="29" t="s">
        <v>7516</v>
      </c>
      <c r="D41" s="30">
        <v>10000</v>
      </c>
      <c r="E41" s="31">
        <v>10031</v>
      </c>
      <c r="F41" s="10" t="s">
        <v>8218</v>
      </c>
      <c r="G41" s="10" t="s">
        <v>8223</v>
      </c>
      <c r="H41" s="10" t="s">
        <v>8245</v>
      </c>
      <c r="I41" s="10">
        <v>1405511376</v>
      </c>
      <c r="J41" s="10">
        <v>1401623376</v>
      </c>
      <c r="K41" s="10" t="b">
        <v>0</v>
      </c>
      <c r="L41" s="10">
        <v>91</v>
      </c>
      <c r="M41" s="10" t="b">
        <v>1</v>
      </c>
      <c r="N41" s="10" t="s">
        <v>8273</v>
      </c>
      <c r="O41" s="10" t="s">
        <v>8274</v>
      </c>
      <c r="P41" s="32">
        <v>1</v>
      </c>
      <c r="Q41" s="31">
        <v>110.23076923076923</v>
      </c>
      <c r="R41" s="33">
        <v>41791.492777777778</v>
      </c>
      <c r="S41" s="33">
        <v>41836.492777777778</v>
      </c>
    </row>
    <row r="42" spans="1:19" ht="43.2" x14ac:dyDescent="0.3">
      <c r="A42" s="8">
        <v>3184</v>
      </c>
      <c r="B42" s="23" t="s">
        <v>3184</v>
      </c>
      <c r="C42" s="23" t="s">
        <v>7294</v>
      </c>
      <c r="D42" s="24">
        <v>4300</v>
      </c>
      <c r="E42" s="25">
        <v>4610</v>
      </c>
      <c r="F42" s="8" t="s">
        <v>8218</v>
      </c>
      <c r="G42" s="8" t="s">
        <v>8223</v>
      </c>
      <c r="H42" s="8" t="s">
        <v>8245</v>
      </c>
      <c r="I42" s="8">
        <v>1404258631</v>
      </c>
      <c r="J42" s="8">
        <v>1401666631</v>
      </c>
      <c r="K42" s="8" t="b">
        <v>1</v>
      </c>
      <c r="L42" s="8">
        <v>46</v>
      </c>
      <c r="M42" s="8" t="b">
        <v>1</v>
      </c>
      <c r="N42" s="8" t="s">
        <v>8273</v>
      </c>
      <c r="O42" s="8" t="s">
        <v>8274</v>
      </c>
      <c r="P42" s="26">
        <v>1.07</v>
      </c>
      <c r="Q42" s="25">
        <v>100.21739130434783</v>
      </c>
      <c r="R42" s="27">
        <v>41791.993414351848</v>
      </c>
      <c r="S42" s="27">
        <v>41821.993414351848</v>
      </c>
    </row>
    <row r="43" spans="1:19" ht="57.6" x14ac:dyDescent="0.3">
      <c r="A43" s="10">
        <v>3705</v>
      </c>
      <c r="B43" s="29" t="s">
        <v>3702</v>
      </c>
      <c r="C43" s="29" t="s">
        <v>7815</v>
      </c>
      <c r="D43" s="30">
        <v>2827</v>
      </c>
      <c r="E43" s="31">
        <v>2925</v>
      </c>
      <c r="F43" s="10" t="s">
        <v>8218</v>
      </c>
      <c r="G43" s="10" t="s">
        <v>8223</v>
      </c>
      <c r="H43" s="10" t="s">
        <v>8245</v>
      </c>
      <c r="I43" s="10">
        <v>1403546400</v>
      </c>
      <c r="J43" s="10">
        <v>1401714114</v>
      </c>
      <c r="K43" s="10" t="b">
        <v>0</v>
      </c>
      <c r="L43" s="10">
        <v>35</v>
      </c>
      <c r="M43" s="10" t="b">
        <v>1</v>
      </c>
      <c r="N43" s="10" t="s">
        <v>8273</v>
      </c>
      <c r="O43" s="10" t="s">
        <v>8274</v>
      </c>
      <c r="P43" s="32">
        <v>1.03</v>
      </c>
      <c r="Q43" s="31">
        <v>83.571428571428569</v>
      </c>
      <c r="R43" s="33">
        <v>41792.542986111112</v>
      </c>
      <c r="S43" s="33">
        <v>41813.75</v>
      </c>
    </row>
    <row r="44" spans="1:19" ht="57.6" x14ac:dyDescent="0.3">
      <c r="A44" s="8">
        <v>3483</v>
      </c>
      <c r="B44" s="23" t="s">
        <v>3482</v>
      </c>
      <c r="C44" s="23" t="s">
        <v>7593</v>
      </c>
      <c r="D44" s="24">
        <v>3350</v>
      </c>
      <c r="E44" s="25">
        <v>5358</v>
      </c>
      <c r="F44" s="8" t="s">
        <v>8218</v>
      </c>
      <c r="G44" s="8" t="s">
        <v>8223</v>
      </c>
      <c r="H44" s="8" t="s">
        <v>8245</v>
      </c>
      <c r="I44" s="8">
        <v>1404403381</v>
      </c>
      <c r="J44" s="8">
        <v>1401811381</v>
      </c>
      <c r="K44" s="8" t="b">
        <v>0</v>
      </c>
      <c r="L44" s="8">
        <v>133</v>
      </c>
      <c r="M44" s="8" t="b">
        <v>1</v>
      </c>
      <c r="N44" s="8" t="s">
        <v>8273</v>
      </c>
      <c r="O44" s="8" t="s">
        <v>8274</v>
      </c>
      <c r="P44" s="26">
        <v>1.6</v>
      </c>
      <c r="Q44" s="25">
        <v>40.285714285714285</v>
      </c>
      <c r="R44" s="27">
        <v>41793.668761574074</v>
      </c>
      <c r="S44" s="27">
        <v>41823.668761574074</v>
      </c>
    </row>
    <row r="45" spans="1:19" ht="57.6" x14ac:dyDescent="0.3">
      <c r="A45" s="10">
        <v>3162</v>
      </c>
      <c r="B45" s="29" t="s">
        <v>3162</v>
      </c>
      <c r="C45" s="29" t="s">
        <v>7272</v>
      </c>
      <c r="D45" s="30">
        <v>4000</v>
      </c>
      <c r="E45" s="31">
        <v>5086</v>
      </c>
      <c r="F45" s="10" t="s">
        <v>8218</v>
      </c>
      <c r="G45" s="10" t="s">
        <v>8223</v>
      </c>
      <c r="H45" s="10" t="s">
        <v>8245</v>
      </c>
      <c r="I45" s="10">
        <v>1404698400</v>
      </c>
      <c r="J45" s="10">
        <v>1402331262</v>
      </c>
      <c r="K45" s="10" t="b">
        <v>1</v>
      </c>
      <c r="L45" s="10">
        <v>63</v>
      </c>
      <c r="M45" s="10" t="b">
        <v>1</v>
      </c>
      <c r="N45" s="10" t="s">
        <v>8273</v>
      </c>
      <c r="O45" s="10" t="s">
        <v>8274</v>
      </c>
      <c r="P45" s="32">
        <v>1.27</v>
      </c>
      <c r="Q45" s="31">
        <v>80.730158730158735</v>
      </c>
      <c r="R45" s="33">
        <v>41799.685902777775</v>
      </c>
      <c r="S45" s="33">
        <v>41827.083333333336</v>
      </c>
    </row>
    <row r="46" spans="1:19" ht="72" x14ac:dyDescent="0.3">
      <c r="A46" s="8">
        <v>3434</v>
      </c>
      <c r="B46" s="23" t="s">
        <v>3433</v>
      </c>
      <c r="C46" s="23" t="s">
        <v>7544</v>
      </c>
      <c r="D46" s="24">
        <v>10000</v>
      </c>
      <c r="E46" s="25">
        <v>10555</v>
      </c>
      <c r="F46" s="8" t="s">
        <v>8218</v>
      </c>
      <c r="G46" s="8" t="s">
        <v>8223</v>
      </c>
      <c r="H46" s="8" t="s">
        <v>8245</v>
      </c>
      <c r="I46" s="8">
        <v>1404983269</v>
      </c>
      <c r="J46" s="8">
        <v>1402391269</v>
      </c>
      <c r="K46" s="8" t="b">
        <v>0</v>
      </c>
      <c r="L46" s="8">
        <v>168</v>
      </c>
      <c r="M46" s="8" t="b">
        <v>1</v>
      </c>
      <c r="N46" s="8" t="s">
        <v>8273</v>
      </c>
      <c r="O46" s="8" t="s">
        <v>8274</v>
      </c>
      <c r="P46" s="26">
        <v>1.06</v>
      </c>
      <c r="Q46" s="25">
        <v>62.827380952380949</v>
      </c>
      <c r="R46" s="27">
        <v>41800.380428240744</v>
      </c>
      <c r="S46" s="27">
        <v>41830.380428240744</v>
      </c>
    </row>
    <row r="47" spans="1:19" ht="43.2" x14ac:dyDescent="0.3">
      <c r="A47" s="10">
        <v>3677</v>
      </c>
      <c r="B47" s="29" t="s">
        <v>3674</v>
      </c>
      <c r="C47" s="29" t="s">
        <v>7787</v>
      </c>
      <c r="D47" s="30">
        <v>12000</v>
      </c>
      <c r="E47" s="31">
        <v>12348.5</v>
      </c>
      <c r="F47" s="10" t="s">
        <v>8218</v>
      </c>
      <c r="G47" s="10" t="s">
        <v>8223</v>
      </c>
      <c r="H47" s="10" t="s">
        <v>8245</v>
      </c>
      <c r="I47" s="10">
        <v>1404359940</v>
      </c>
      <c r="J47" s="10">
        <v>1402580818</v>
      </c>
      <c r="K47" s="10" t="b">
        <v>0</v>
      </c>
      <c r="L47" s="10">
        <v>199</v>
      </c>
      <c r="M47" s="10" t="b">
        <v>1</v>
      </c>
      <c r="N47" s="10" t="s">
        <v>8273</v>
      </c>
      <c r="O47" s="10" t="s">
        <v>8274</v>
      </c>
      <c r="P47" s="32">
        <v>1.03</v>
      </c>
      <c r="Q47" s="31">
        <v>62.052763819095475</v>
      </c>
      <c r="R47" s="33">
        <v>41802.574282407404</v>
      </c>
      <c r="S47" s="33">
        <v>41823.165972222225</v>
      </c>
    </row>
    <row r="48" spans="1:19" ht="57.6" x14ac:dyDescent="0.3">
      <c r="A48" s="8">
        <v>3510</v>
      </c>
      <c r="B48" s="23" t="s">
        <v>3509</v>
      </c>
      <c r="C48" s="23" t="s">
        <v>7620</v>
      </c>
      <c r="D48" s="24">
        <v>900</v>
      </c>
      <c r="E48" s="25">
        <v>905</v>
      </c>
      <c r="F48" s="8" t="s">
        <v>8218</v>
      </c>
      <c r="G48" s="8" t="s">
        <v>8223</v>
      </c>
      <c r="H48" s="8" t="s">
        <v>8245</v>
      </c>
      <c r="I48" s="8">
        <v>1404312846</v>
      </c>
      <c r="J48" s="8">
        <v>1402584846</v>
      </c>
      <c r="K48" s="8" t="b">
        <v>0</v>
      </c>
      <c r="L48" s="8">
        <v>15</v>
      </c>
      <c r="M48" s="8" t="b">
        <v>1</v>
      </c>
      <c r="N48" s="8" t="s">
        <v>8273</v>
      </c>
      <c r="O48" s="8" t="s">
        <v>8274</v>
      </c>
      <c r="P48" s="26">
        <v>1.01</v>
      </c>
      <c r="Q48" s="25">
        <v>60.333333333333336</v>
      </c>
      <c r="R48" s="27">
        <v>41802.62090277778</v>
      </c>
      <c r="S48" s="27">
        <v>41822.62090277778</v>
      </c>
    </row>
    <row r="49" spans="1:19" ht="57.6" x14ac:dyDescent="0.3">
      <c r="A49" s="10">
        <v>3816</v>
      </c>
      <c r="B49" s="29" t="s">
        <v>3813</v>
      </c>
      <c r="C49" s="29" t="s">
        <v>7926</v>
      </c>
      <c r="D49" s="30">
        <v>1500</v>
      </c>
      <c r="E49" s="31">
        <v>1788.57</v>
      </c>
      <c r="F49" s="10" t="s">
        <v>8218</v>
      </c>
      <c r="G49" s="10" t="s">
        <v>8223</v>
      </c>
      <c r="H49" s="10" t="s">
        <v>8245</v>
      </c>
      <c r="I49" s="10">
        <v>1405614823</v>
      </c>
      <c r="J49" s="10">
        <v>1403022823</v>
      </c>
      <c r="K49" s="10" t="b">
        <v>0</v>
      </c>
      <c r="L49" s="10">
        <v>37</v>
      </c>
      <c r="M49" s="10" t="b">
        <v>1</v>
      </c>
      <c r="N49" s="10" t="s">
        <v>8273</v>
      </c>
      <c r="O49" s="10" t="s">
        <v>8274</v>
      </c>
      <c r="P49" s="32">
        <v>1.19</v>
      </c>
      <c r="Q49" s="31">
        <v>48.339729729729726</v>
      </c>
      <c r="R49" s="33">
        <v>41807.690081018518</v>
      </c>
      <c r="S49" s="33">
        <v>41837.690081018518</v>
      </c>
    </row>
    <row r="50" spans="1:19" ht="57.6" x14ac:dyDescent="0.3">
      <c r="A50" s="8">
        <v>2787</v>
      </c>
      <c r="B50" s="23" t="s">
        <v>2787</v>
      </c>
      <c r="C50" s="23" t="s">
        <v>6897</v>
      </c>
      <c r="D50" s="24">
        <v>1000</v>
      </c>
      <c r="E50" s="25">
        <v>1197</v>
      </c>
      <c r="F50" s="8" t="s">
        <v>8218</v>
      </c>
      <c r="G50" s="8" t="s">
        <v>8223</v>
      </c>
      <c r="H50" s="8" t="s">
        <v>8245</v>
      </c>
      <c r="I50" s="8">
        <v>1405658752</v>
      </c>
      <c r="J50" s="8">
        <v>1403066752</v>
      </c>
      <c r="K50" s="8" t="b">
        <v>0</v>
      </c>
      <c r="L50" s="8">
        <v>38</v>
      </c>
      <c r="M50" s="8" t="b">
        <v>1</v>
      </c>
      <c r="N50" s="8" t="s">
        <v>8273</v>
      </c>
      <c r="O50" s="8" t="s">
        <v>8274</v>
      </c>
      <c r="P50" s="26">
        <v>1.2</v>
      </c>
      <c r="Q50" s="25">
        <v>31.5</v>
      </c>
      <c r="R50" s="27">
        <v>41808.198518518519</v>
      </c>
      <c r="S50" s="27">
        <v>41838.198518518519</v>
      </c>
    </row>
    <row r="51" spans="1:19" ht="57.6" x14ac:dyDescent="0.3">
      <c r="A51" s="10">
        <v>2970</v>
      </c>
      <c r="B51" s="29" t="s">
        <v>2970</v>
      </c>
      <c r="C51" s="29" t="s">
        <v>7080</v>
      </c>
      <c r="D51" s="30">
        <v>6000</v>
      </c>
      <c r="E51" s="31">
        <v>6360</v>
      </c>
      <c r="F51" s="10" t="s">
        <v>8218</v>
      </c>
      <c r="G51" s="10" t="s">
        <v>8223</v>
      </c>
      <c r="H51" s="10" t="s">
        <v>8245</v>
      </c>
      <c r="I51" s="10">
        <v>1405699451</v>
      </c>
      <c r="J51" s="10">
        <v>1403107451</v>
      </c>
      <c r="K51" s="10" t="b">
        <v>0</v>
      </c>
      <c r="L51" s="10">
        <v>91</v>
      </c>
      <c r="M51" s="10" t="b">
        <v>1</v>
      </c>
      <c r="N51" s="10" t="s">
        <v>8273</v>
      </c>
      <c r="O51" s="10" t="s">
        <v>8274</v>
      </c>
      <c r="P51" s="32">
        <v>1.06</v>
      </c>
      <c r="Q51" s="31">
        <v>69.890109890109883</v>
      </c>
      <c r="R51" s="33">
        <v>41808.669571759259</v>
      </c>
      <c r="S51" s="33">
        <v>41838.669571759259</v>
      </c>
    </row>
    <row r="52" spans="1:19" ht="57.6" x14ac:dyDescent="0.3">
      <c r="A52" s="8">
        <v>3408</v>
      </c>
      <c r="B52" s="23" t="s">
        <v>3407</v>
      </c>
      <c r="C52" s="23" t="s">
        <v>7518</v>
      </c>
      <c r="D52" s="24">
        <v>500</v>
      </c>
      <c r="E52" s="25">
        <v>1055</v>
      </c>
      <c r="F52" s="8" t="s">
        <v>8218</v>
      </c>
      <c r="G52" s="8" t="s">
        <v>8223</v>
      </c>
      <c r="H52" s="8" t="s">
        <v>8245</v>
      </c>
      <c r="I52" s="8">
        <v>1405727304</v>
      </c>
      <c r="J52" s="8">
        <v>1403135304</v>
      </c>
      <c r="K52" s="8" t="b">
        <v>0</v>
      </c>
      <c r="L52" s="8">
        <v>18</v>
      </c>
      <c r="M52" s="8" t="b">
        <v>1</v>
      </c>
      <c r="N52" s="8" t="s">
        <v>8273</v>
      </c>
      <c r="O52" s="8" t="s">
        <v>8274</v>
      </c>
      <c r="P52" s="26">
        <v>2.11</v>
      </c>
      <c r="Q52" s="25">
        <v>58.611111111111114</v>
      </c>
      <c r="R52" s="27">
        <v>41808.991944444446</v>
      </c>
      <c r="S52" s="27">
        <v>41838.991944444446</v>
      </c>
    </row>
    <row r="53" spans="1:19" ht="57.6" x14ac:dyDescent="0.3">
      <c r="A53" s="10">
        <v>3440</v>
      </c>
      <c r="B53" s="29" t="s">
        <v>3439</v>
      </c>
      <c r="C53" s="29" t="s">
        <v>7550</v>
      </c>
      <c r="D53" s="30">
        <v>5000</v>
      </c>
      <c r="E53" s="31">
        <v>5260.92</v>
      </c>
      <c r="F53" s="10" t="s">
        <v>8218</v>
      </c>
      <c r="G53" s="10" t="s">
        <v>8223</v>
      </c>
      <c r="H53" s="10" t="s">
        <v>8245</v>
      </c>
      <c r="I53" s="10">
        <v>1405095300</v>
      </c>
      <c r="J53" s="10">
        <v>1403146628</v>
      </c>
      <c r="K53" s="10" t="b">
        <v>0</v>
      </c>
      <c r="L53" s="10">
        <v>82</v>
      </c>
      <c r="M53" s="10" t="b">
        <v>1</v>
      </c>
      <c r="N53" s="10" t="s">
        <v>8273</v>
      </c>
      <c r="O53" s="10" t="s">
        <v>8274</v>
      </c>
      <c r="P53" s="32">
        <v>1.05</v>
      </c>
      <c r="Q53" s="31">
        <v>64.157560975609755</v>
      </c>
      <c r="R53" s="33">
        <v>41809.12300925926</v>
      </c>
      <c r="S53" s="33">
        <v>41831.677083333336</v>
      </c>
    </row>
    <row r="54" spans="1:19" ht="57.6" x14ac:dyDescent="0.3">
      <c r="A54" s="8">
        <v>3332</v>
      </c>
      <c r="B54" s="23" t="s">
        <v>3332</v>
      </c>
      <c r="C54" s="23" t="s">
        <v>7442</v>
      </c>
      <c r="D54" s="24">
        <v>6000</v>
      </c>
      <c r="E54" s="25">
        <v>6000</v>
      </c>
      <c r="F54" s="8" t="s">
        <v>8218</v>
      </c>
      <c r="G54" s="8" t="s">
        <v>8223</v>
      </c>
      <c r="H54" s="8" t="s">
        <v>8245</v>
      </c>
      <c r="I54" s="8">
        <v>1405802330</v>
      </c>
      <c r="J54" s="8">
        <v>1403210330</v>
      </c>
      <c r="K54" s="8" t="b">
        <v>0</v>
      </c>
      <c r="L54" s="8">
        <v>83</v>
      </c>
      <c r="M54" s="8" t="b">
        <v>1</v>
      </c>
      <c r="N54" s="8" t="s">
        <v>8273</v>
      </c>
      <c r="O54" s="8" t="s">
        <v>8274</v>
      </c>
      <c r="P54" s="26">
        <v>1</v>
      </c>
      <c r="Q54" s="25">
        <v>72.289156626506028</v>
      </c>
      <c r="R54" s="27">
        <v>41809.860300925924</v>
      </c>
      <c r="S54" s="27">
        <v>41839.860300925924</v>
      </c>
    </row>
    <row r="55" spans="1:19" ht="57.6" x14ac:dyDescent="0.3">
      <c r="A55" s="10">
        <v>3708</v>
      </c>
      <c r="B55" s="29" t="s">
        <v>3705</v>
      </c>
      <c r="C55" s="29" t="s">
        <v>7818</v>
      </c>
      <c r="D55" s="30">
        <v>700</v>
      </c>
      <c r="E55" s="31">
        <v>2100</v>
      </c>
      <c r="F55" s="10" t="s">
        <v>8218</v>
      </c>
      <c r="G55" s="10" t="s">
        <v>8223</v>
      </c>
      <c r="H55" s="10" t="s">
        <v>8245</v>
      </c>
      <c r="I55" s="10">
        <v>1404444286</v>
      </c>
      <c r="J55" s="10">
        <v>1403234686</v>
      </c>
      <c r="K55" s="10" t="b">
        <v>0</v>
      </c>
      <c r="L55" s="10">
        <v>39</v>
      </c>
      <c r="M55" s="10" t="b">
        <v>1</v>
      </c>
      <c r="N55" s="10" t="s">
        <v>8273</v>
      </c>
      <c r="O55" s="10" t="s">
        <v>8274</v>
      </c>
      <c r="P55" s="32">
        <v>3</v>
      </c>
      <c r="Q55" s="31">
        <v>53.846153846153847</v>
      </c>
      <c r="R55" s="33">
        <v>41810.142199074071</v>
      </c>
      <c r="S55" s="33">
        <v>41824.142199074071</v>
      </c>
    </row>
    <row r="56" spans="1:19" ht="72" x14ac:dyDescent="0.3">
      <c r="A56" s="8">
        <v>3390</v>
      </c>
      <c r="B56" s="23" t="s">
        <v>3389</v>
      </c>
      <c r="C56" s="23" t="s">
        <v>7500</v>
      </c>
      <c r="D56" s="24">
        <v>1500</v>
      </c>
      <c r="E56" s="25">
        <v>1536</v>
      </c>
      <c r="F56" s="8" t="s">
        <v>8218</v>
      </c>
      <c r="G56" s="8" t="s">
        <v>8223</v>
      </c>
      <c r="H56" s="8" t="s">
        <v>8245</v>
      </c>
      <c r="I56" s="8">
        <v>1405017345</v>
      </c>
      <c r="J56" s="8">
        <v>1403721345</v>
      </c>
      <c r="K56" s="8" t="b">
        <v>0</v>
      </c>
      <c r="L56" s="8">
        <v>22</v>
      </c>
      <c r="M56" s="8" t="b">
        <v>1</v>
      </c>
      <c r="N56" s="8" t="s">
        <v>8273</v>
      </c>
      <c r="O56" s="8" t="s">
        <v>8274</v>
      </c>
      <c r="P56" s="26">
        <v>1.02</v>
      </c>
      <c r="Q56" s="25">
        <v>69.818181818181813</v>
      </c>
      <c r="R56" s="27">
        <v>41815.774826388886</v>
      </c>
      <c r="S56" s="27">
        <v>41830.774826388886</v>
      </c>
    </row>
    <row r="57" spans="1:19" ht="57.6" x14ac:dyDescent="0.3">
      <c r="A57" s="10">
        <v>3671</v>
      </c>
      <c r="B57" s="29" t="s">
        <v>3668</v>
      </c>
      <c r="C57" s="29" t="s">
        <v>7781</v>
      </c>
      <c r="D57" s="30">
        <v>3500</v>
      </c>
      <c r="E57" s="31">
        <v>3530</v>
      </c>
      <c r="F57" s="10" t="s">
        <v>8218</v>
      </c>
      <c r="G57" s="10" t="s">
        <v>8223</v>
      </c>
      <c r="H57" s="10" t="s">
        <v>8245</v>
      </c>
      <c r="I57" s="10">
        <v>1405915140</v>
      </c>
      <c r="J57" s="10">
        <v>1404140667</v>
      </c>
      <c r="K57" s="10" t="b">
        <v>0</v>
      </c>
      <c r="L57" s="10">
        <v>40</v>
      </c>
      <c r="M57" s="10" t="b">
        <v>1</v>
      </c>
      <c r="N57" s="10" t="s">
        <v>8273</v>
      </c>
      <c r="O57" s="10" t="s">
        <v>8274</v>
      </c>
      <c r="P57" s="32">
        <v>1.01</v>
      </c>
      <c r="Q57" s="31">
        <v>88.25</v>
      </c>
      <c r="R57" s="33">
        <v>41820.62809027778</v>
      </c>
      <c r="S57" s="33">
        <v>41841.165972222225</v>
      </c>
    </row>
    <row r="58" spans="1:19" ht="72" x14ac:dyDescent="0.3">
      <c r="A58" s="8">
        <v>3452</v>
      </c>
      <c r="B58" s="23" t="s">
        <v>3451</v>
      </c>
      <c r="C58" s="23" t="s">
        <v>7562</v>
      </c>
      <c r="D58" s="24">
        <v>1000</v>
      </c>
      <c r="E58" s="25">
        <v>1532</v>
      </c>
      <c r="F58" s="8" t="s">
        <v>8218</v>
      </c>
      <c r="G58" s="8" t="s">
        <v>8223</v>
      </c>
      <c r="H58" s="8" t="s">
        <v>8245</v>
      </c>
      <c r="I58" s="8">
        <v>1406087940</v>
      </c>
      <c r="J58" s="8">
        <v>1404141626</v>
      </c>
      <c r="K58" s="8" t="b">
        <v>0</v>
      </c>
      <c r="L58" s="8">
        <v>37</v>
      </c>
      <c r="M58" s="8" t="b">
        <v>1</v>
      </c>
      <c r="N58" s="8" t="s">
        <v>8273</v>
      </c>
      <c r="O58" s="8" t="s">
        <v>8274</v>
      </c>
      <c r="P58" s="26">
        <v>1.53</v>
      </c>
      <c r="Q58" s="25">
        <v>41.405405405405403</v>
      </c>
      <c r="R58" s="27">
        <v>41820.639189814814</v>
      </c>
      <c r="S58" s="27">
        <v>41843.165972222225</v>
      </c>
    </row>
    <row r="59" spans="1:19" ht="57.6" x14ac:dyDescent="0.3">
      <c r="A59" s="10">
        <v>3456</v>
      </c>
      <c r="B59" s="29" t="s">
        <v>3455</v>
      </c>
      <c r="C59" s="29" t="s">
        <v>7566</v>
      </c>
      <c r="D59" s="30">
        <v>3000</v>
      </c>
      <c r="E59" s="31">
        <v>5739</v>
      </c>
      <c r="F59" s="10" t="s">
        <v>8218</v>
      </c>
      <c r="G59" s="10" t="s">
        <v>8223</v>
      </c>
      <c r="H59" s="10" t="s">
        <v>8245</v>
      </c>
      <c r="I59" s="10">
        <v>1406876340</v>
      </c>
      <c r="J59" s="10">
        <v>1404190567</v>
      </c>
      <c r="K59" s="10" t="b">
        <v>0</v>
      </c>
      <c r="L59" s="10">
        <v>16</v>
      </c>
      <c r="M59" s="10" t="b">
        <v>1</v>
      </c>
      <c r="N59" s="10" t="s">
        <v>8273</v>
      </c>
      <c r="O59" s="10" t="s">
        <v>8274</v>
      </c>
      <c r="P59" s="32">
        <v>1.91</v>
      </c>
      <c r="Q59" s="31">
        <v>358.6875</v>
      </c>
      <c r="R59" s="33">
        <v>41821.205636574072</v>
      </c>
      <c r="S59" s="33">
        <v>41852.290972222225</v>
      </c>
    </row>
    <row r="60" spans="1:19" ht="57.6" x14ac:dyDescent="0.3">
      <c r="A60" s="8">
        <v>3328</v>
      </c>
      <c r="B60" s="23" t="s">
        <v>3328</v>
      </c>
      <c r="C60" s="23" t="s">
        <v>7438</v>
      </c>
      <c r="D60" s="24">
        <v>1800</v>
      </c>
      <c r="E60" s="25">
        <v>2635</v>
      </c>
      <c r="F60" s="8" t="s">
        <v>8218</v>
      </c>
      <c r="G60" s="8" t="s">
        <v>8223</v>
      </c>
      <c r="H60" s="8" t="s">
        <v>8245</v>
      </c>
      <c r="I60" s="8">
        <v>1404522000</v>
      </c>
      <c r="J60" s="8">
        <v>1404308883</v>
      </c>
      <c r="K60" s="8" t="b">
        <v>0</v>
      </c>
      <c r="L60" s="8">
        <v>9</v>
      </c>
      <c r="M60" s="8" t="b">
        <v>1</v>
      </c>
      <c r="N60" s="8" t="s">
        <v>8273</v>
      </c>
      <c r="O60" s="8" t="s">
        <v>8274</v>
      </c>
      <c r="P60" s="26">
        <v>1.46</v>
      </c>
      <c r="Q60" s="25">
        <v>292.77777777777777</v>
      </c>
      <c r="R60" s="27">
        <v>41822.57503472222</v>
      </c>
      <c r="S60" s="27">
        <v>41825.041666666664</v>
      </c>
    </row>
    <row r="61" spans="1:19" ht="28.8" x14ac:dyDescent="0.3">
      <c r="A61" s="10">
        <v>3666</v>
      </c>
      <c r="B61" s="29" t="s">
        <v>3663</v>
      </c>
      <c r="C61" s="29" t="s">
        <v>7776</v>
      </c>
      <c r="D61" s="30">
        <v>1200</v>
      </c>
      <c r="E61" s="31">
        <v>1200</v>
      </c>
      <c r="F61" s="10" t="s">
        <v>8218</v>
      </c>
      <c r="G61" s="10" t="s">
        <v>8223</v>
      </c>
      <c r="H61" s="10" t="s">
        <v>8245</v>
      </c>
      <c r="I61" s="10">
        <v>1406185200</v>
      </c>
      <c r="J61" s="10">
        <v>1404337382</v>
      </c>
      <c r="K61" s="10" t="b">
        <v>0</v>
      </c>
      <c r="L61" s="10">
        <v>38</v>
      </c>
      <c r="M61" s="10" t="b">
        <v>1</v>
      </c>
      <c r="N61" s="10" t="s">
        <v>8273</v>
      </c>
      <c r="O61" s="10" t="s">
        <v>8274</v>
      </c>
      <c r="P61" s="32">
        <v>1</v>
      </c>
      <c r="Q61" s="31">
        <v>31.578947368421051</v>
      </c>
      <c r="R61" s="33">
        <v>41822.90488425926</v>
      </c>
      <c r="S61" s="33">
        <v>41844.291666666664</v>
      </c>
    </row>
    <row r="62" spans="1:19" ht="72" x14ac:dyDescent="0.3">
      <c r="A62" s="8">
        <v>3316</v>
      </c>
      <c r="B62" s="23" t="s">
        <v>3316</v>
      </c>
      <c r="C62" s="23" t="s">
        <v>7426</v>
      </c>
      <c r="D62" s="24">
        <v>11737</v>
      </c>
      <c r="E62" s="25">
        <v>11747.18</v>
      </c>
      <c r="F62" s="8" t="s">
        <v>8218</v>
      </c>
      <c r="G62" s="8" t="s">
        <v>8223</v>
      </c>
      <c r="H62" s="8" t="s">
        <v>8245</v>
      </c>
      <c r="I62" s="8">
        <v>1407506040</v>
      </c>
      <c r="J62" s="8">
        <v>1404680075</v>
      </c>
      <c r="K62" s="8" t="b">
        <v>0</v>
      </c>
      <c r="L62" s="8">
        <v>125</v>
      </c>
      <c r="M62" s="8" t="b">
        <v>1</v>
      </c>
      <c r="N62" s="8" t="s">
        <v>8273</v>
      </c>
      <c r="O62" s="8" t="s">
        <v>8274</v>
      </c>
      <c r="P62" s="26">
        <v>1</v>
      </c>
      <c r="Q62" s="25">
        <v>93.977440000000001</v>
      </c>
      <c r="R62" s="27">
        <v>41826.871238425927</v>
      </c>
      <c r="S62" s="27">
        <v>41859.57916666667</v>
      </c>
    </row>
    <row r="63" spans="1:19" ht="57.6" x14ac:dyDescent="0.3">
      <c r="A63" s="10">
        <v>3208</v>
      </c>
      <c r="B63" s="29" t="s">
        <v>3208</v>
      </c>
      <c r="C63" s="29" t="s">
        <v>7318</v>
      </c>
      <c r="D63" s="30">
        <v>5000</v>
      </c>
      <c r="E63" s="31">
        <v>5175</v>
      </c>
      <c r="F63" s="10" t="s">
        <v>8218</v>
      </c>
      <c r="G63" s="10" t="s">
        <v>8223</v>
      </c>
      <c r="H63" s="10" t="s">
        <v>8245</v>
      </c>
      <c r="I63" s="10">
        <v>1406557877</v>
      </c>
      <c r="J63" s="10">
        <v>1404743477</v>
      </c>
      <c r="K63" s="10" t="b">
        <v>1</v>
      </c>
      <c r="L63" s="10">
        <v>82</v>
      </c>
      <c r="M63" s="10" t="b">
        <v>1</v>
      </c>
      <c r="N63" s="10" t="s">
        <v>8273</v>
      </c>
      <c r="O63" s="10" t="s">
        <v>8274</v>
      </c>
      <c r="P63" s="32">
        <v>1.04</v>
      </c>
      <c r="Q63" s="31">
        <v>63.109756097560975</v>
      </c>
      <c r="R63" s="33">
        <v>41827.605057870373</v>
      </c>
      <c r="S63" s="33">
        <v>41848.605057870373</v>
      </c>
    </row>
    <row r="64" spans="1:19" ht="57.6" x14ac:dyDescent="0.3">
      <c r="A64" s="8">
        <v>2964</v>
      </c>
      <c r="B64" s="23" t="s">
        <v>2964</v>
      </c>
      <c r="C64" s="23" t="s">
        <v>7074</v>
      </c>
      <c r="D64" s="24">
        <v>5000</v>
      </c>
      <c r="E64" s="25">
        <v>5035.6899999999996</v>
      </c>
      <c r="F64" s="8" t="s">
        <v>8218</v>
      </c>
      <c r="G64" s="8" t="s">
        <v>8223</v>
      </c>
      <c r="H64" s="8" t="s">
        <v>8245</v>
      </c>
      <c r="I64" s="8">
        <v>1407360720</v>
      </c>
      <c r="J64" s="8">
        <v>1404769819</v>
      </c>
      <c r="K64" s="8" t="b">
        <v>0</v>
      </c>
      <c r="L64" s="8">
        <v>196</v>
      </c>
      <c r="M64" s="8" t="b">
        <v>1</v>
      </c>
      <c r="N64" s="8" t="s">
        <v>8273</v>
      </c>
      <c r="O64" s="8" t="s">
        <v>8274</v>
      </c>
      <c r="P64" s="26">
        <v>1.01</v>
      </c>
      <c r="Q64" s="25">
        <v>25.692295918367346</v>
      </c>
      <c r="R64" s="27">
        <v>41827.909942129627</v>
      </c>
      <c r="S64" s="27">
        <v>41857.897222222222</v>
      </c>
    </row>
    <row r="65" spans="1:19" ht="43.2" x14ac:dyDescent="0.3">
      <c r="A65" s="10">
        <v>3651</v>
      </c>
      <c r="B65" s="29" t="s">
        <v>3649</v>
      </c>
      <c r="C65" s="29" t="s">
        <v>7761</v>
      </c>
      <c r="D65" s="30">
        <v>500</v>
      </c>
      <c r="E65" s="31">
        <v>520</v>
      </c>
      <c r="F65" s="10" t="s">
        <v>8218</v>
      </c>
      <c r="G65" s="10" t="s">
        <v>8223</v>
      </c>
      <c r="H65" s="10" t="s">
        <v>8245</v>
      </c>
      <c r="I65" s="10">
        <v>1407686340</v>
      </c>
      <c r="J65" s="10">
        <v>1404833442</v>
      </c>
      <c r="K65" s="10" t="b">
        <v>0</v>
      </c>
      <c r="L65" s="10">
        <v>9</v>
      </c>
      <c r="M65" s="10" t="b">
        <v>1</v>
      </c>
      <c r="N65" s="10" t="s">
        <v>8273</v>
      </c>
      <c r="O65" s="10" t="s">
        <v>8274</v>
      </c>
      <c r="P65" s="32">
        <v>1.04</v>
      </c>
      <c r="Q65" s="31">
        <v>57.777777777777779</v>
      </c>
      <c r="R65" s="33">
        <v>41828.646319444444</v>
      </c>
      <c r="S65" s="33">
        <v>41861.665972222225</v>
      </c>
    </row>
    <row r="66" spans="1:19" ht="43.2" x14ac:dyDescent="0.3">
      <c r="A66" s="8">
        <v>3623</v>
      </c>
      <c r="B66" s="23" t="s">
        <v>3621</v>
      </c>
      <c r="C66" s="23" t="s">
        <v>7733</v>
      </c>
      <c r="D66" s="24">
        <v>2500</v>
      </c>
      <c r="E66" s="25">
        <v>3000</v>
      </c>
      <c r="F66" s="8" t="s">
        <v>8218</v>
      </c>
      <c r="G66" s="8" t="s">
        <v>8223</v>
      </c>
      <c r="H66" s="8" t="s">
        <v>8245</v>
      </c>
      <c r="I66" s="8">
        <v>1406358000</v>
      </c>
      <c r="J66" s="8">
        <v>1404841270</v>
      </c>
      <c r="K66" s="8" t="b">
        <v>0</v>
      </c>
      <c r="L66" s="8">
        <v>34</v>
      </c>
      <c r="M66" s="8" t="b">
        <v>1</v>
      </c>
      <c r="N66" s="8" t="s">
        <v>8273</v>
      </c>
      <c r="O66" s="8" t="s">
        <v>8274</v>
      </c>
      <c r="P66" s="26">
        <v>1.2</v>
      </c>
      <c r="Q66" s="25">
        <v>88.235294117647058</v>
      </c>
      <c r="R66" s="27">
        <v>41828.736921296295</v>
      </c>
      <c r="S66" s="27">
        <v>41846.291666666664</v>
      </c>
    </row>
    <row r="67" spans="1:19" ht="57.6" x14ac:dyDescent="0.3">
      <c r="A67" s="10">
        <v>3542</v>
      </c>
      <c r="B67" s="29" t="s">
        <v>3541</v>
      </c>
      <c r="C67" s="29" t="s">
        <v>7652</v>
      </c>
      <c r="D67" s="30">
        <v>5500</v>
      </c>
      <c r="E67" s="31">
        <v>5623</v>
      </c>
      <c r="F67" s="10" t="s">
        <v>8218</v>
      </c>
      <c r="G67" s="10" t="s">
        <v>8223</v>
      </c>
      <c r="H67" s="10" t="s">
        <v>8245</v>
      </c>
      <c r="I67" s="10">
        <v>1410099822</v>
      </c>
      <c r="J67" s="10">
        <v>1404915822</v>
      </c>
      <c r="K67" s="10" t="b">
        <v>0</v>
      </c>
      <c r="L67" s="10">
        <v>85</v>
      </c>
      <c r="M67" s="10" t="b">
        <v>1</v>
      </c>
      <c r="N67" s="10" t="s">
        <v>8273</v>
      </c>
      <c r="O67" s="10" t="s">
        <v>8274</v>
      </c>
      <c r="P67" s="32">
        <v>1.02</v>
      </c>
      <c r="Q67" s="31">
        <v>66.152941176470591</v>
      </c>
      <c r="R67" s="33">
        <v>41829.599791666667</v>
      </c>
      <c r="S67" s="33">
        <v>41889.599791666667</v>
      </c>
    </row>
    <row r="68" spans="1:19" ht="57.6" x14ac:dyDescent="0.3">
      <c r="A68" s="8">
        <v>3506</v>
      </c>
      <c r="B68" s="23" t="s">
        <v>3505</v>
      </c>
      <c r="C68" s="23" t="s">
        <v>7616</v>
      </c>
      <c r="D68" s="24">
        <v>3000</v>
      </c>
      <c r="E68" s="25">
        <v>3045</v>
      </c>
      <c r="F68" s="8" t="s">
        <v>8218</v>
      </c>
      <c r="G68" s="8" t="s">
        <v>8223</v>
      </c>
      <c r="H68" s="8" t="s">
        <v>8245</v>
      </c>
      <c r="I68" s="8">
        <v>1408815440</v>
      </c>
      <c r="J68" s="8">
        <v>1404927440</v>
      </c>
      <c r="K68" s="8" t="b">
        <v>0</v>
      </c>
      <c r="L68" s="8">
        <v>29</v>
      </c>
      <c r="M68" s="8" t="b">
        <v>1</v>
      </c>
      <c r="N68" s="8" t="s">
        <v>8273</v>
      </c>
      <c r="O68" s="8" t="s">
        <v>8274</v>
      </c>
      <c r="P68" s="26">
        <v>1.02</v>
      </c>
      <c r="Q68" s="25">
        <v>105</v>
      </c>
      <c r="R68" s="27">
        <v>41829.734259259261</v>
      </c>
      <c r="S68" s="27">
        <v>41874.734259259261</v>
      </c>
    </row>
    <row r="69" spans="1:19" ht="28.8" x14ac:dyDescent="0.3">
      <c r="A69" s="10">
        <v>3157</v>
      </c>
      <c r="B69" s="29" t="s">
        <v>3157</v>
      </c>
      <c r="C69" s="29" t="s">
        <v>7267</v>
      </c>
      <c r="D69" s="30">
        <v>4000</v>
      </c>
      <c r="E69" s="31">
        <v>4040</v>
      </c>
      <c r="F69" s="10" t="s">
        <v>8218</v>
      </c>
      <c r="G69" s="10" t="s">
        <v>8223</v>
      </c>
      <c r="H69" s="10" t="s">
        <v>8245</v>
      </c>
      <c r="I69" s="10">
        <v>1405746000</v>
      </c>
      <c r="J69" s="10">
        <v>1404932105</v>
      </c>
      <c r="K69" s="10" t="b">
        <v>1</v>
      </c>
      <c r="L69" s="10">
        <v>41</v>
      </c>
      <c r="M69" s="10" t="b">
        <v>1</v>
      </c>
      <c r="N69" s="10" t="s">
        <v>8273</v>
      </c>
      <c r="O69" s="10" t="s">
        <v>8274</v>
      </c>
      <c r="P69" s="32">
        <v>1.01</v>
      </c>
      <c r="Q69" s="31">
        <v>98.536585365853654</v>
      </c>
      <c r="R69" s="33">
        <v>41829.788252314815</v>
      </c>
      <c r="S69" s="33">
        <v>41839.208333333336</v>
      </c>
    </row>
    <row r="70" spans="1:19" ht="43.2" x14ac:dyDescent="0.3">
      <c r="A70" s="8">
        <v>3212</v>
      </c>
      <c r="B70" s="23" t="s">
        <v>3212</v>
      </c>
      <c r="C70" s="23" t="s">
        <v>7322</v>
      </c>
      <c r="D70" s="24">
        <v>4000</v>
      </c>
      <c r="E70" s="25">
        <v>5050</v>
      </c>
      <c r="F70" s="8" t="s">
        <v>8218</v>
      </c>
      <c r="G70" s="8" t="s">
        <v>8223</v>
      </c>
      <c r="H70" s="8" t="s">
        <v>8245</v>
      </c>
      <c r="I70" s="8">
        <v>1407524751</v>
      </c>
      <c r="J70" s="8">
        <v>1404932751</v>
      </c>
      <c r="K70" s="8" t="b">
        <v>1</v>
      </c>
      <c r="L70" s="8">
        <v>94</v>
      </c>
      <c r="M70" s="8" t="b">
        <v>1</v>
      </c>
      <c r="N70" s="8" t="s">
        <v>8273</v>
      </c>
      <c r="O70" s="8" t="s">
        <v>8274</v>
      </c>
      <c r="P70" s="26">
        <v>1.26</v>
      </c>
      <c r="Q70" s="25">
        <v>53.723404255319146</v>
      </c>
      <c r="R70" s="27">
        <v>41829.795729166668</v>
      </c>
      <c r="S70" s="27">
        <v>41859.795729166668</v>
      </c>
    </row>
    <row r="71" spans="1:19" ht="57.6" x14ac:dyDescent="0.3">
      <c r="A71" s="10">
        <v>3391</v>
      </c>
      <c r="B71" s="29" t="s">
        <v>3390</v>
      </c>
      <c r="C71" s="29" t="s">
        <v>7501</v>
      </c>
      <c r="D71" s="30">
        <v>500</v>
      </c>
      <c r="E71" s="31">
        <v>1115</v>
      </c>
      <c r="F71" s="10" t="s">
        <v>8218</v>
      </c>
      <c r="G71" s="10" t="s">
        <v>8223</v>
      </c>
      <c r="H71" s="10" t="s">
        <v>8245</v>
      </c>
      <c r="I71" s="10">
        <v>1407536880</v>
      </c>
      <c r="J71" s="10">
        <v>1404997548</v>
      </c>
      <c r="K71" s="10" t="b">
        <v>0</v>
      </c>
      <c r="L71" s="10">
        <v>18</v>
      </c>
      <c r="M71" s="10" t="b">
        <v>1</v>
      </c>
      <c r="N71" s="10" t="s">
        <v>8273</v>
      </c>
      <c r="O71" s="10" t="s">
        <v>8274</v>
      </c>
      <c r="P71" s="32">
        <v>2.23</v>
      </c>
      <c r="Q71" s="31">
        <v>61.944444444444443</v>
      </c>
      <c r="R71" s="33">
        <v>41830.545694444445</v>
      </c>
      <c r="S71" s="33">
        <v>41859.936111111114</v>
      </c>
    </row>
    <row r="72" spans="1:19" ht="57.6" x14ac:dyDescent="0.3">
      <c r="A72" s="8">
        <v>3211</v>
      </c>
      <c r="B72" s="23" t="s">
        <v>3211</v>
      </c>
      <c r="C72" s="23" t="s">
        <v>7321</v>
      </c>
      <c r="D72" s="24">
        <v>23000</v>
      </c>
      <c r="E72" s="25">
        <v>27541</v>
      </c>
      <c r="F72" s="8" t="s">
        <v>8218</v>
      </c>
      <c r="G72" s="8" t="s">
        <v>8223</v>
      </c>
      <c r="H72" s="8" t="s">
        <v>8245</v>
      </c>
      <c r="I72" s="8">
        <v>1408068000</v>
      </c>
      <c r="J72" s="8">
        <v>1405346680</v>
      </c>
      <c r="K72" s="8" t="b">
        <v>1</v>
      </c>
      <c r="L72" s="8">
        <v>322</v>
      </c>
      <c r="M72" s="8" t="b">
        <v>1</v>
      </c>
      <c r="N72" s="8" t="s">
        <v>8273</v>
      </c>
      <c r="O72" s="8" t="s">
        <v>8274</v>
      </c>
      <c r="P72" s="26">
        <v>1.2</v>
      </c>
      <c r="Q72" s="25">
        <v>85.531055900621112</v>
      </c>
      <c r="R72" s="27">
        <v>41834.586574074077</v>
      </c>
      <c r="S72" s="27">
        <v>41866.083333333336</v>
      </c>
    </row>
    <row r="73" spans="1:19" ht="57.6" x14ac:dyDescent="0.3">
      <c r="A73" s="10">
        <v>3400</v>
      </c>
      <c r="B73" s="29" t="s">
        <v>3399</v>
      </c>
      <c r="C73" s="29" t="s">
        <v>7510</v>
      </c>
      <c r="D73" s="30">
        <v>10000</v>
      </c>
      <c r="E73" s="31">
        <v>10041</v>
      </c>
      <c r="F73" s="10" t="s">
        <v>8218</v>
      </c>
      <c r="G73" s="10" t="s">
        <v>8223</v>
      </c>
      <c r="H73" s="10" t="s">
        <v>8245</v>
      </c>
      <c r="I73" s="10">
        <v>1409266414</v>
      </c>
      <c r="J73" s="10">
        <v>1405378414</v>
      </c>
      <c r="K73" s="10" t="b">
        <v>0</v>
      </c>
      <c r="L73" s="10">
        <v>85</v>
      </c>
      <c r="M73" s="10" t="b">
        <v>1</v>
      </c>
      <c r="N73" s="10" t="s">
        <v>8273</v>
      </c>
      <c r="O73" s="10" t="s">
        <v>8274</v>
      </c>
      <c r="P73" s="32">
        <v>1</v>
      </c>
      <c r="Q73" s="31">
        <v>118.12941176470588</v>
      </c>
      <c r="R73" s="33">
        <v>41834.953865740739</v>
      </c>
      <c r="S73" s="33">
        <v>41879.953865740739</v>
      </c>
    </row>
    <row r="74" spans="1:19" ht="57.6" x14ac:dyDescent="0.3">
      <c r="A74" s="8">
        <v>3187</v>
      </c>
      <c r="B74" s="23" t="s">
        <v>3187</v>
      </c>
      <c r="C74" s="23" t="s">
        <v>7297</v>
      </c>
      <c r="D74" s="24">
        <v>15000</v>
      </c>
      <c r="E74" s="25">
        <v>17444</v>
      </c>
      <c r="F74" s="8" t="s">
        <v>8218</v>
      </c>
      <c r="G74" s="8" t="s">
        <v>8223</v>
      </c>
      <c r="H74" s="8" t="s">
        <v>8245</v>
      </c>
      <c r="I74" s="8">
        <v>1407167973</v>
      </c>
      <c r="J74" s="8">
        <v>1405439973</v>
      </c>
      <c r="K74" s="8" t="b">
        <v>1</v>
      </c>
      <c r="L74" s="8">
        <v>244</v>
      </c>
      <c r="M74" s="8" t="b">
        <v>1</v>
      </c>
      <c r="N74" s="8" t="s">
        <v>8273</v>
      </c>
      <c r="O74" s="8" t="s">
        <v>8274</v>
      </c>
      <c r="P74" s="26">
        <v>1.1599999999999999</v>
      </c>
      <c r="Q74" s="25">
        <v>71.491803278688522</v>
      </c>
      <c r="R74" s="27">
        <v>41835.666354166664</v>
      </c>
      <c r="S74" s="27">
        <v>41855.666354166664</v>
      </c>
    </row>
    <row r="75" spans="1:19" ht="28.8" x14ac:dyDescent="0.3">
      <c r="A75" s="10">
        <v>3167</v>
      </c>
      <c r="B75" s="29" t="s">
        <v>3167</v>
      </c>
      <c r="C75" s="29" t="s">
        <v>7277</v>
      </c>
      <c r="D75" s="30">
        <v>3000</v>
      </c>
      <c r="E75" s="31">
        <v>3485</v>
      </c>
      <c r="F75" s="10" t="s">
        <v>8218</v>
      </c>
      <c r="G75" s="10" t="s">
        <v>8223</v>
      </c>
      <c r="H75" s="10" t="s">
        <v>8245</v>
      </c>
      <c r="I75" s="10">
        <v>1406952781</v>
      </c>
      <c r="J75" s="10">
        <v>1405743181</v>
      </c>
      <c r="K75" s="10" t="b">
        <v>1</v>
      </c>
      <c r="L75" s="10">
        <v>55</v>
      </c>
      <c r="M75" s="10" t="b">
        <v>1</v>
      </c>
      <c r="N75" s="10" t="s">
        <v>8273</v>
      </c>
      <c r="O75" s="10" t="s">
        <v>8274</v>
      </c>
      <c r="P75" s="32">
        <v>1.1599999999999999</v>
      </c>
      <c r="Q75" s="31">
        <v>63.363636363636367</v>
      </c>
      <c r="R75" s="33">
        <v>41839.175706018519</v>
      </c>
      <c r="S75" s="33">
        <v>41853.175706018519</v>
      </c>
    </row>
    <row r="76" spans="1:19" ht="57.6" x14ac:dyDescent="0.3">
      <c r="A76" s="8">
        <v>3431</v>
      </c>
      <c r="B76" s="23" t="s">
        <v>3430</v>
      </c>
      <c r="C76" s="23" t="s">
        <v>7541</v>
      </c>
      <c r="D76" s="24">
        <v>2000</v>
      </c>
      <c r="E76" s="25">
        <v>2000</v>
      </c>
      <c r="F76" s="8" t="s">
        <v>8218</v>
      </c>
      <c r="G76" s="8" t="s">
        <v>8223</v>
      </c>
      <c r="H76" s="8" t="s">
        <v>8245</v>
      </c>
      <c r="I76" s="8">
        <v>1408383153</v>
      </c>
      <c r="J76" s="8">
        <v>1405791153</v>
      </c>
      <c r="K76" s="8" t="b">
        <v>0</v>
      </c>
      <c r="L76" s="8">
        <v>21</v>
      </c>
      <c r="M76" s="8" t="b">
        <v>1</v>
      </c>
      <c r="N76" s="8" t="s">
        <v>8273</v>
      </c>
      <c r="O76" s="8" t="s">
        <v>8274</v>
      </c>
      <c r="P76" s="26">
        <v>1</v>
      </c>
      <c r="Q76" s="25">
        <v>95.238095238095241</v>
      </c>
      <c r="R76" s="27">
        <v>41839.730937500004</v>
      </c>
      <c r="S76" s="27">
        <v>41869.730937500004</v>
      </c>
    </row>
    <row r="77" spans="1:19" ht="72" x14ac:dyDescent="0.3">
      <c r="A77" s="10">
        <v>3160</v>
      </c>
      <c r="B77" s="29" t="s">
        <v>3160</v>
      </c>
      <c r="C77" s="29" t="s">
        <v>7270</v>
      </c>
      <c r="D77" s="30">
        <v>4500</v>
      </c>
      <c r="E77" s="31">
        <v>4569</v>
      </c>
      <c r="F77" s="10" t="s">
        <v>8218</v>
      </c>
      <c r="G77" s="10" t="s">
        <v>8223</v>
      </c>
      <c r="H77" s="10" t="s">
        <v>8245</v>
      </c>
      <c r="I77" s="10">
        <v>1407905940</v>
      </c>
      <c r="J77" s="10">
        <v>1405923687</v>
      </c>
      <c r="K77" s="10" t="b">
        <v>1</v>
      </c>
      <c r="L77" s="10">
        <v>57</v>
      </c>
      <c r="M77" s="10" t="b">
        <v>1</v>
      </c>
      <c r="N77" s="10" t="s">
        <v>8273</v>
      </c>
      <c r="O77" s="10" t="s">
        <v>8274</v>
      </c>
      <c r="P77" s="32">
        <v>1.02</v>
      </c>
      <c r="Q77" s="31">
        <v>80.15789473684211</v>
      </c>
      <c r="R77" s="33">
        <v>41841.26489583333</v>
      </c>
      <c r="S77" s="33">
        <v>41864.207638888889</v>
      </c>
    </row>
    <row r="78" spans="1:19" ht="57.6" x14ac:dyDescent="0.3">
      <c r="A78" s="8">
        <v>2838</v>
      </c>
      <c r="B78" s="23" t="s">
        <v>2838</v>
      </c>
      <c r="C78" s="23" t="s">
        <v>6948</v>
      </c>
      <c r="D78" s="24">
        <v>2000</v>
      </c>
      <c r="E78" s="25">
        <v>2405</v>
      </c>
      <c r="F78" s="8" t="s">
        <v>8218</v>
      </c>
      <c r="G78" s="8" t="s">
        <v>8223</v>
      </c>
      <c r="H78" s="8" t="s">
        <v>8245</v>
      </c>
      <c r="I78" s="8">
        <v>1407967200</v>
      </c>
      <c r="J78" s="8">
        <v>1406039696</v>
      </c>
      <c r="K78" s="8" t="b">
        <v>0</v>
      </c>
      <c r="L78" s="8">
        <v>54</v>
      </c>
      <c r="M78" s="8" t="b">
        <v>1</v>
      </c>
      <c r="N78" s="8" t="s">
        <v>8273</v>
      </c>
      <c r="O78" s="8" t="s">
        <v>8274</v>
      </c>
      <c r="P78" s="26">
        <v>1.2</v>
      </c>
      <c r="Q78" s="25">
        <v>44.537037037037038</v>
      </c>
      <c r="R78" s="27">
        <v>41842.607592592591</v>
      </c>
      <c r="S78" s="27">
        <v>41864.916666666664</v>
      </c>
    </row>
    <row r="79" spans="1:19" ht="72" x14ac:dyDescent="0.3">
      <c r="A79" s="10">
        <v>3493</v>
      </c>
      <c r="B79" s="29" t="s">
        <v>3492</v>
      </c>
      <c r="C79" s="29" t="s">
        <v>7603</v>
      </c>
      <c r="D79" s="30">
        <v>1500</v>
      </c>
      <c r="E79" s="31">
        <v>1500</v>
      </c>
      <c r="F79" s="10" t="s">
        <v>8218</v>
      </c>
      <c r="G79" s="10" t="s">
        <v>8223</v>
      </c>
      <c r="H79" s="10" t="s">
        <v>8245</v>
      </c>
      <c r="I79" s="10">
        <v>1408252260</v>
      </c>
      <c r="J79" s="10">
        <v>1406580436</v>
      </c>
      <c r="K79" s="10" t="b">
        <v>0</v>
      </c>
      <c r="L79" s="10">
        <v>29</v>
      </c>
      <c r="M79" s="10" t="b">
        <v>1</v>
      </c>
      <c r="N79" s="10" t="s">
        <v>8273</v>
      </c>
      <c r="O79" s="10" t="s">
        <v>8274</v>
      </c>
      <c r="P79" s="32">
        <v>1</v>
      </c>
      <c r="Q79" s="31">
        <v>51.724137931034484</v>
      </c>
      <c r="R79" s="33">
        <v>41848.866157407407</v>
      </c>
      <c r="S79" s="33">
        <v>41868.21597222222</v>
      </c>
    </row>
    <row r="80" spans="1:19" ht="57.6" x14ac:dyDescent="0.3">
      <c r="A80" s="8">
        <v>525</v>
      </c>
      <c r="B80" s="23" t="s">
        <v>526</v>
      </c>
      <c r="C80" s="23" t="s">
        <v>4635</v>
      </c>
      <c r="D80" s="24">
        <v>12000</v>
      </c>
      <c r="E80" s="25">
        <v>12000</v>
      </c>
      <c r="F80" s="8" t="s">
        <v>8218</v>
      </c>
      <c r="G80" s="8" t="s">
        <v>8223</v>
      </c>
      <c r="H80" s="8" t="s">
        <v>8245</v>
      </c>
      <c r="I80" s="8">
        <v>1410601041</v>
      </c>
      <c r="J80" s="8">
        <v>1406713041</v>
      </c>
      <c r="K80" s="8" t="b">
        <v>0</v>
      </c>
      <c r="L80" s="8">
        <v>12</v>
      </c>
      <c r="M80" s="8" t="b">
        <v>1</v>
      </c>
      <c r="N80" s="8" t="s">
        <v>8273</v>
      </c>
      <c r="O80" s="8" t="s">
        <v>8274</v>
      </c>
      <c r="P80" s="26">
        <v>1</v>
      </c>
      <c r="Q80" s="25">
        <v>1000</v>
      </c>
      <c r="R80" s="27">
        <v>41850.400937500002</v>
      </c>
      <c r="S80" s="27">
        <v>41895.400937500002</v>
      </c>
    </row>
    <row r="81" spans="1:19" ht="57.6" x14ac:dyDescent="0.3">
      <c r="A81" s="10">
        <v>3344</v>
      </c>
      <c r="B81" s="29" t="s">
        <v>3344</v>
      </c>
      <c r="C81" s="29" t="s">
        <v>7454</v>
      </c>
      <c r="D81" s="30">
        <v>4500</v>
      </c>
      <c r="E81" s="31">
        <v>4565</v>
      </c>
      <c r="F81" s="10" t="s">
        <v>8218</v>
      </c>
      <c r="G81" s="10" t="s">
        <v>8223</v>
      </c>
      <c r="H81" s="10" t="s">
        <v>8245</v>
      </c>
      <c r="I81" s="10">
        <v>1409374093</v>
      </c>
      <c r="J81" s="10">
        <v>1406782093</v>
      </c>
      <c r="K81" s="10" t="b">
        <v>0</v>
      </c>
      <c r="L81" s="10">
        <v>40</v>
      </c>
      <c r="M81" s="10" t="b">
        <v>1</v>
      </c>
      <c r="N81" s="10" t="s">
        <v>8273</v>
      </c>
      <c r="O81" s="10" t="s">
        <v>8274</v>
      </c>
      <c r="P81" s="32">
        <v>1.01</v>
      </c>
      <c r="Q81" s="31">
        <v>114.125</v>
      </c>
      <c r="R81" s="33">
        <v>41851.200150462959</v>
      </c>
      <c r="S81" s="33">
        <v>41881.200150462959</v>
      </c>
    </row>
    <row r="82" spans="1:19" ht="57.6" x14ac:dyDescent="0.3">
      <c r="A82" s="8">
        <v>3436</v>
      </c>
      <c r="B82" s="23" t="s">
        <v>3435</v>
      </c>
      <c r="C82" s="23" t="s">
        <v>7546</v>
      </c>
      <c r="D82" s="24">
        <v>5000</v>
      </c>
      <c r="E82" s="25">
        <v>5295</v>
      </c>
      <c r="F82" s="8" t="s">
        <v>8218</v>
      </c>
      <c r="G82" s="8" t="s">
        <v>8223</v>
      </c>
      <c r="H82" s="8" t="s">
        <v>8245</v>
      </c>
      <c r="I82" s="8">
        <v>1408638480</v>
      </c>
      <c r="J82" s="8">
        <v>1406811593</v>
      </c>
      <c r="K82" s="8" t="b">
        <v>0</v>
      </c>
      <c r="L82" s="8">
        <v>37</v>
      </c>
      <c r="M82" s="8" t="b">
        <v>1</v>
      </c>
      <c r="N82" s="8" t="s">
        <v>8273</v>
      </c>
      <c r="O82" s="8" t="s">
        <v>8274</v>
      </c>
      <c r="P82" s="26">
        <v>1.06</v>
      </c>
      <c r="Q82" s="25">
        <v>143.1081081081081</v>
      </c>
      <c r="R82" s="27">
        <v>41851.541585648149</v>
      </c>
      <c r="S82" s="27">
        <v>41872.686111111114</v>
      </c>
    </row>
    <row r="83" spans="1:19" ht="57.6" x14ac:dyDescent="0.3">
      <c r="A83" s="10">
        <v>3363</v>
      </c>
      <c r="B83" s="29" t="s">
        <v>3362</v>
      </c>
      <c r="C83" s="29" t="s">
        <v>7473</v>
      </c>
      <c r="D83" s="30">
        <v>7750</v>
      </c>
      <c r="E83" s="31">
        <v>7860</v>
      </c>
      <c r="F83" s="10" t="s">
        <v>8218</v>
      </c>
      <c r="G83" s="10" t="s">
        <v>8223</v>
      </c>
      <c r="H83" s="10" t="s">
        <v>8245</v>
      </c>
      <c r="I83" s="10">
        <v>1408464000</v>
      </c>
      <c r="J83" s="10">
        <v>1406831445</v>
      </c>
      <c r="K83" s="10" t="b">
        <v>0</v>
      </c>
      <c r="L83" s="10">
        <v>26</v>
      </c>
      <c r="M83" s="10" t="b">
        <v>1</v>
      </c>
      <c r="N83" s="10" t="s">
        <v>8273</v>
      </c>
      <c r="O83" s="10" t="s">
        <v>8274</v>
      </c>
      <c r="P83" s="32">
        <v>1.01</v>
      </c>
      <c r="Q83" s="31">
        <v>302.30769230769232</v>
      </c>
      <c r="R83" s="33">
        <v>41851.771354166667</v>
      </c>
      <c r="S83" s="33">
        <v>41870.666666666664</v>
      </c>
    </row>
    <row r="84" spans="1:19" ht="57.6" x14ac:dyDescent="0.3">
      <c r="A84" s="8">
        <v>2971</v>
      </c>
      <c r="B84" s="23" t="s">
        <v>2971</v>
      </c>
      <c r="C84" s="23" t="s">
        <v>7081</v>
      </c>
      <c r="D84" s="24">
        <v>3200</v>
      </c>
      <c r="E84" s="25">
        <v>3205</v>
      </c>
      <c r="F84" s="8" t="s">
        <v>8218</v>
      </c>
      <c r="G84" s="8" t="s">
        <v>8223</v>
      </c>
      <c r="H84" s="8" t="s">
        <v>8245</v>
      </c>
      <c r="I84" s="8">
        <v>1409500078</v>
      </c>
      <c r="J84" s="8">
        <v>1406908078</v>
      </c>
      <c r="K84" s="8" t="b">
        <v>0</v>
      </c>
      <c r="L84" s="8">
        <v>43</v>
      </c>
      <c r="M84" s="8" t="b">
        <v>1</v>
      </c>
      <c r="N84" s="8" t="s">
        <v>8273</v>
      </c>
      <c r="O84" s="8" t="s">
        <v>8274</v>
      </c>
      <c r="P84" s="26">
        <v>1</v>
      </c>
      <c r="Q84" s="25">
        <v>74.534883720930239</v>
      </c>
      <c r="R84" s="27">
        <v>41852.658310185187</v>
      </c>
      <c r="S84" s="27">
        <v>41882.658310185187</v>
      </c>
    </row>
    <row r="85" spans="1:19" ht="72" x14ac:dyDescent="0.3">
      <c r="A85" s="10">
        <v>2839</v>
      </c>
      <c r="B85" s="29" t="s">
        <v>2839</v>
      </c>
      <c r="C85" s="29" t="s">
        <v>6949</v>
      </c>
      <c r="D85" s="30">
        <v>3500</v>
      </c>
      <c r="E85" s="31">
        <v>3900</v>
      </c>
      <c r="F85" s="10" t="s">
        <v>8218</v>
      </c>
      <c r="G85" s="10" t="s">
        <v>8223</v>
      </c>
      <c r="H85" s="10" t="s">
        <v>8245</v>
      </c>
      <c r="I85" s="10">
        <v>1408942740</v>
      </c>
      <c r="J85" s="10">
        <v>1406958354</v>
      </c>
      <c r="K85" s="10" t="b">
        <v>0</v>
      </c>
      <c r="L85" s="10">
        <v>31</v>
      </c>
      <c r="M85" s="10" t="b">
        <v>1</v>
      </c>
      <c r="N85" s="10" t="s">
        <v>8273</v>
      </c>
      <c r="O85" s="10" t="s">
        <v>8274</v>
      </c>
      <c r="P85" s="32">
        <v>1.1100000000000001</v>
      </c>
      <c r="Q85" s="31">
        <v>125.80645161290323</v>
      </c>
      <c r="R85" s="33">
        <v>41853.240208333329</v>
      </c>
      <c r="S85" s="33">
        <v>41876.207638888889</v>
      </c>
    </row>
    <row r="86" spans="1:19" ht="57.6" x14ac:dyDescent="0.3">
      <c r="A86" s="8">
        <v>3372</v>
      </c>
      <c r="B86" s="23" t="s">
        <v>3371</v>
      </c>
      <c r="C86" s="23" t="s">
        <v>7482</v>
      </c>
      <c r="D86" s="24">
        <v>1000</v>
      </c>
      <c r="E86" s="25">
        <v>1035</v>
      </c>
      <c r="F86" s="8" t="s">
        <v>8218</v>
      </c>
      <c r="G86" s="8" t="s">
        <v>8223</v>
      </c>
      <c r="H86" s="8" t="s">
        <v>8245</v>
      </c>
      <c r="I86" s="8">
        <v>1408942740</v>
      </c>
      <c r="J86" s="8">
        <v>1407157756</v>
      </c>
      <c r="K86" s="8" t="b">
        <v>0</v>
      </c>
      <c r="L86" s="8">
        <v>27</v>
      </c>
      <c r="M86" s="8" t="b">
        <v>1</v>
      </c>
      <c r="N86" s="8" t="s">
        <v>8273</v>
      </c>
      <c r="O86" s="8" t="s">
        <v>8274</v>
      </c>
      <c r="P86" s="26">
        <v>1.04</v>
      </c>
      <c r="Q86" s="25">
        <v>38.333333333333336</v>
      </c>
      <c r="R86" s="27">
        <v>41855.548101851848</v>
      </c>
      <c r="S86" s="27">
        <v>41876.207638888889</v>
      </c>
    </row>
    <row r="87" spans="1:19" ht="57.6" x14ac:dyDescent="0.3">
      <c r="A87" s="10">
        <v>3516</v>
      </c>
      <c r="B87" s="29" t="s">
        <v>3515</v>
      </c>
      <c r="C87" s="29" t="s">
        <v>7626</v>
      </c>
      <c r="D87" s="30">
        <v>2500</v>
      </c>
      <c r="E87" s="31">
        <v>2500</v>
      </c>
      <c r="F87" s="10" t="s">
        <v>8218</v>
      </c>
      <c r="G87" s="10" t="s">
        <v>8223</v>
      </c>
      <c r="H87" s="10" t="s">
        <v>8245</v>
      </c>
      <c r="I87" s="10">
        <v>1410145200</v>
      </c>
      <c r="J87" s="10">
        <v>1407197670</v>
      </c>
      <c r="K87" s="10" t="b">
        <v>0</v>
      </c>
      <c r="L87" s="10">
        <v>11</v>
      </c>
      <c r="M87" s="10" t="b">
        <v>1</v>
      </c>
      <c r="N87" s="10" t="s">
        <v>8273</v>
      </c>
      <c r="O87" s="10" t="s">
        <v>8274</v>
      </c>
      <c r="P87" s="32">
        <v>1</v>
      </c>
      <c r="Q87" s="31">
        <v>227.27272727272728</v>
      </c>
      <c r="R87" s="33">
        <v>41856.010069444441</v>
      </c>
      <c r="S87" s="33">
        <v>41890.125</v>
      </c>
    </row>
    <row r="88" spans="1:19" ht="57.6" x14ac:dyDescent="0.3">
      <c r="A88" s="8">
        <v>3443</v>
      </c>
      <c r="B88" s="23" t="s">
        <v>3442</v>
      </c>
      <c r="C88" s="23" t="s">
        <v>7553</v>
      </c>
      <c r="D88" s="24">
        <v>1000</v>
      </c>
      <c r="E88" s="25">
        <v>1855</v>
      </c>
      <c r="F88" s="8" t="s">
        <v>8218</v>
      </c>
      <c r="G88" s="8" t="s">
        <v>8223</v>
      </c>
      <c r="H88" s="8" t="s">
        <v>8245</v>
      </c>
      <c r="I88" s="8">
        <v>1410266146</v>
      </c>
      <c r="J88" s="8">
        <v>1407674146</v>
      </c>
      <c r="K88" s="8" t="b">
        <v>0</v>
      </c>
      <c r="L88" s="8">
        <v>45</v>
      </c>
      <c r="M88" s="8" t="b">
        <v>1</v>
      </c>
      <c r="N88" s="8" t="s">
        <v>8273</v>
      </c>
      <c r="O88" s="8" t="s">
        <v>8274</v>
      </c>
      <c r="P88" s="26">
        <v>1.86</v>
      </c>
      <c r="Q88" s="25">
        <v>41.222222222222221</v>
      </c>
      <c r="R88" s="27">
        <v>41861.524837962963</v>
      </c>
      <c r="S88" s="27">
        <v>41891.524837962963</v>
      </c>
    </row>
    <row r="89" spans="1:19" ht="43.2" x14ac:dyDescent="0.3">
      <c r="A89" s="10">
        <v>3151</v>
      </c>
      <c r="B89" s="29" t="s">
        <v>3151</v>
      </c>
      <c r="C89" s="29" t="s">
        <v>7261</v>
      </c>
      <c r="D89" s="30">
        <v>3500</v>
      </c>
      <c r="E89" s="31">
        <v>3514</v>
      </c>
      <c r="F89" s="10" t="s">
        <v>8218</v>
      </c>
      <c r="G89" s="10" t="s">
        <v>8223</v>
      </c>
      <c r="H89" s="10" t="s">
        <v>8245</v>
      </c>
      <c r="I89" s="10">
        <v>1410379774</v>
      </c>
      <c r="J89" s="10">
        <v>1407787774</v>
      </c>
      <c r="K89" s="10" t="b">
        <v>1</v>
      </c>
      <c r="L89" s="10">
        <v>34</v>
      </c>
      <c r="M89" s="10" t="b">
        <v>1</v>
      </c>
      <c r="N89" s="10" t="s">
        <v>8273</v>
      </c>
      <c r="O89" s="10" t="s">
        <v>8274</v>
      </c>
      <c r="P89" s="32">
        <v>1</v>
      </c>
      <c r="Q89" s="31">
        <v>103.35294117647059</v>
      </c>
      <c r="R89" s="33">
        <v>41862.83997685185</v>
      </c>
      <c r="S89" s="33">
        <v>41892.83997685185</v>
      </c>
    </row>
    <row r="90" spans="1:19" ht="57.6" x14ac:dyDescent="0.3">
      <c r="A90" s="8">
        <v>3174</v>
      </c>
      <c r="B90" s="23" t="s">
        <v>3174</v>
      </c>
      <c r="C90" s="23" t="s">
        <v>7284</v>
      </c>
      <c r="D90" s="24">
        <v>3000</v>
      </c>
      <c r="E90" s="25">
        <v>3034</v>
      </c>
      <c r="F90" s="8" t="s">
        <v>8218</v>
      </c>
      <c r="G90" s="8" t="s">
        <v>8223</v>
      </c>
      <c r="H90" s="8" t="s">
        <v>8245</v>
      </c>
      <c r="I90" s="8">
        <v>1408999508</v>
      </c>
      <c r="J90" s="8">
        <v>1407789908</v>
      </c>
      <c r="K90" s="8" t="b">
        <v>1</v>
      </c>
      <c r="L90" s="8">
        <v>23</v>
      </c>
      <c r="M90" s="8" t="b">
        <v>1</v>
      </c>
      <c r="N90" s="8" t="s">
        <v>8273</v>
      </c>
      <c r="O90" s="8" t="s">
        <v>8274</v>
      </c>
      <c r="P90" s="26">
        <v>1.01</v>
      </c>
      <c r="Q90" s="25">
        <v>131.91304347826087</v>
      </c>
      <c r="R90" s="27">
        <v>41862.864675925928</v>
      </c>
      <c r="S90" s="27">
        <v>41876.864675925928</v>
      </c>
    </row>
    <row r="91" spans="1:19" ht="72" x14ac:dyDescent="0.3">
      <c r="A91" s="10">
        <v>3361</v>
      </c>
      <c r="B91" s="29" t="s">
        <v>3360</v>
      </c>
      <c r="C91" s="29" t="s">
        <v>7471</v>
      </c>
      <c r="D91" s="30">
        <v>5000</v>
      </c>
      <c r="E91" s="31">
        <v>5673</v>
      </c>
      <c r="F91" s="10" t="s">
        <v>8218</v>
      </c>
      <c r="G91" s="10" t="s">
        <v>8223</v>
      </c>
      <c r="H91" s="10" t="s">
        <v>8245</v>
      </c>
      <c r="I91" s="10">
        <v>1409587140</v>
      </c>
      <c r="J91" s="10">
        <v>1408062990</v>
      </c>
      <c r="K91" s="10" t="b">
        <v>0</v>
      </c>
      <c r="L91" s="10">
        <v>68</v>
      </c>
      <c r="M91" s="10" t="b">
        <v>1</v>
      </c>
      <c r="N91" s="10" t="s">
        <v>8273</v>
      </c>
      <c r="O91" s="10" t="s">
        <v>8274</v>
      </c>
      <c r="P91" s="32">
        <v>1.1299999999999999</v>
      </c>
      <c r="Q91" s="31">
        <v>83.42647058823529</v>
      </c>
      <c r="R91" s="33">
        <v>41866.025347222225</v>
      </c>
      <c r="S91" s="33">
        <v>41883.665972222225</v>
      </c>
    </row>
    <row r="92" spans="1:19" ht="43.2" x14ac:dyDescent="0.3">
      <c r="A92" s="8">
        <v>3598</v>
      </c>
      <c r="B92" s="23" t="s">
        <v>3597</v>
      </c>
      <c r="C92" s="23" t="s">
        <v>7708</v>
      </c>
      <c r="D92" s="24">
        <v>1000</v>
      </c>
      <c r="E92" s="25">
        <v>1101</v>
      </c>
      <c r="F92" s="8" t="s">
        <v>8218</v>
      </c>
      <c r="G92" s="8" t="s">
        <v>8223</v>
      </c>
      <c r="H92" s="8" t="s">
        <v>8245</v>
      </c>
      <c r="I92" s="8">
        <v>1409720340</v>
      </c>
      <c r="J92" s="8">
        <v>1408129822</v>
      </c>
      <c r="K92" s="8" t="b">
        <v>0</v>
      </c>
      <c r="L92" s="8">
        <v>27</v>
      </c>
      <c r="M92" s="8" t="b">
        <v>1</v>
      </c>
      <c r="N92" s="8" t="s">
        <v>8273</v>
      </c>
      <c r="O92" s="8" t="s">
        <v>8274</v>
      </c>
      <c r="P92" s="26">
        <v>1.1000000000000001</v>
      </c>
      <c r="Q92" s="25">
        <v>40.777777777777779</v>
      </c>
      <c r="R92" s="27">
        <v>41866.79886574074</v>
      </c>
      <c r="S92" s="27">
        <v>41885.207638888889</v>
      </c>
    </row>
    <row r="93" spans="1:19" ht="72" x14ac:dyDescent="0.3">
      <c r="A93" s="10">
        <v>3568</v>
      </c>
      <c r="B93" s="29" t="s">
        <v>3567</v>
      </c>
      <c r="C93" s="29" t="s">
        <v>7678</v>
      </c>
      <c r="D93" s="30">
        <v>1000</v>
      </c>
      <c r="E93" s="31">
        <v>1110</v>
      </c>
      <c r="F93" s="10" t="s">
        <v>8218</v>
      </c>
      <c r="G93" s="10" t="s">
        <v>8223</v>
      </c>
      <c r="H93" s="10" t="s">
        <v>8245</v>
      </c>
      <c r="I93" s="10">
        <v>1410975994</v>
      </c>
      <c r="J93" s="10">
        <v>1408383994</v>
      </c>
      <c r="K93" s="10" t="b">
        <v>0</v>
      </c>
      <c r="L93" s="10">
        <v>19</v>
      </c>
      <c r="M93" s="10" t="b">
        <v>1</v>
      </c>
      <c r="N93" s="10" t="s">
        <v>8273</v>
      </c>
      <c r="O93" s="10" t="s">
        <v>8274</v>
      </c>
      <c r="P93" s="32">
        <v>1.1100000000000001</v>
      </c>
      <c r="Q93" s="31">
        <v>58.421052631578945</v>
      </c>
      <c r="R93" s="33">
        <v>41869.740671296298</v>
      </c>
      <c r="S93" s="33">
        <v>41899.740671296298</v>
      </c>
    </row>
    <row r="94" spans="1:19" ht="43.2" x14ac:dyDescent="0.3">
      <c r="A94" s="8">
        <v>3242</v>
      </c>
      <c r="B94" s="23" t="s">
        <v>3242</v>
      </c>
      <c r="C94" s="23" t="s">
        <v>7352</v>
      </c>
      <c r="D94" s="24">
        <v>10000</v>
      </c>
      <c r="E94" s="25">
        <v>12730.42</v>
      </c>
      <c r="F94" s="8" t="s">
        <v>8218</v>
      </c>
      <c r="G94" s="8" t="s">
        <v>8223</v>
      </c>
      <c r="H94" s="8" t="s">
        <v>8245</v>
      </c>
      <c r="I94" s="8">
        <v>1411150092</v>
      </c>
      <c r="J94" s="8">
        <v>1408558092</v>
      </c>
      <c r="K94" s="8" t="b">
        <v>1</v>
      </c>
      <c r="L94" s="8">
        <v>183</v>
      </c>
      <c r="M94" s="8" t="b">
        <v>1</v>
      </c>
      <c r="N94" s="8" t="s">
        <v>8273</v>
      </c>
      <c r="O94" s="8" t="s">
        <v>8274</v>
      </c>
      <c r="P94" s="26">
        <v>1.27</v>
      </c>
      <c r="Q94" s="25">
        <v>69.56513661202186</v>
      </c>
      <c r="R94" s="27">
        <v>41871.755694444444</v>
      </c>
      <c r="S94" s="27">
        <v>41901.755694444444</v>
      </c>
    </row>
    <row r="95" spans="1:19" ht="57.6" x14ac:dyDescent="0.3">
      <c r="A95" s="10">
        <v>3676</v>
      </c>
      <c r="B95" s="29" t="s">
        <v>3673</v>
      </c>
      <c r="C95" s="29" t="s">
        <v>7786</v>
      </c>
      <c r="D95" s="30">
        <v>800</v>
      </c>
      <c r="E95" s="31">
        <v>1030</v>
      </c>
      <c r="F95" s="10" t="s">
        <v>8218</v>
      </c>
      <c r="G95" s="10" t="s">
        <v>8223</v>
      </c>
      <c r="H95" s="10" t="s">
        <v>8245</v>
      </c>
      <c r="I95" s="10">
        <v>1410550484</v>
      </c>
      <c r="J95" s="10">
        <v>1408995284</v>
      </c>
      <c r="K95" s="10" t="b">
        <v>0</v>
      </c>
      <c r="L95" s="10">
        <v>16</v>
      </c>
      <c r="M95" s="10" t="b">
        <v>1</v>
      </c>
      <c r="N95" s="10" t="s">
        <v>8273</v>
      </c>
      <c r="O95" s="10" t="s">
        <v>8274</v>
      </c>
      <c r="P95" s="32">
        <v>1.29</v>
      </c>
      <c r="Q95" s="31">
        <v>64.375</v>
      </c>
      <c r="R95" s="33">
        <v>41876.815787037034</v>
      </c>
      <c r="S95" s="33">
        <v>41894.815787037034</v>
      </c>
    </row>
    <row r="96" spans="1:19" ht="43.2" x14ac:dyDescent="0.3">
      <c r="A96" s="8">
        <v>3622</v>
      </c>
      <c r="B96" s="23" t="s">
        <v>3620</v>
      </c>
      <c r="C96" s="23" t="s">
        <v>7732</v>
      </c>
      <c r="D96" s="24">
        <v>1000</v>
      </c>
      <c r="E96" s="25">
        <v>1000.99</v>
      </c>
      <c r="F96" s="8" t="s">
        <v>8218</v>
      </c>
      <c r="G96" s="8" t="s">
        <v>8223</v>
      </c>
      <c r="H96" s="8" t="s">
        <v>8245</v>
      </c>
      <c r="I96" s="8">
        <v>1411874580</v>
      </c>
      <c r="J96" s="8">
        <v>1409030371</v>
      </c>
      <c r="K96" s="8" t="b">
        <v>0</v>
      </c>
      <c r="L96" s="8">
        <v>21</v>
      </c>
      <c r="M96" s="8" t="b">
        <v>1</v>
      </c>
      <c r="N96" s="8" t="s">
        <v>8273</v>
      </c>
      <c r="O96" s="8" t="s">
        <v>8274</v>
      </c>
      <c r="P96" s="26">
        <v>1</v>
      </c>
      <c r="Q96" s="25">
        <v>47.666190476190479</v>
      </c>
      <c r="R96" s="27">
        <v>41877.221886574072</v>
      </c>
      <c r="S96" s="27">
        <v>41910.140972222223</v>
      </c>
    </row>
    <row r="97" spans="1:19" ht="57.6" x14ac:dyDescent="0.3">
      <c r="A97" s="10">
        <v>3173</v>
      </c>
      <c r="B97" s="29" t="s">
        <v>3173</v>
      </c>
      <c r="C97" s="29" t="s">
        <v>7283</v>
      </c>
      <c r="D97" s="30">
        <v>10000</v>
      </c>
      <c r="E97" s="31">
        <v>10300</v>
      </c>
      <c r="F97" s="10" t="s">
        <v>8218</v>
      </c>
      <c r="G97" s="10" t="s">
        <v>8223</v>
      </c>
      <c r="H97" s="10" t="s">
        <v>8245</v>
      </c>
      <c r="I97" s="10">
        <v>1411765492</v>
      </c>
      <c r="J97" s="10">
        <v>1409173492</v>
      </c>
      <c r="K97" s="10" t="b">
        <v>1</v>
      </c>
      <c r="L97" s="10">
        <v>74</v>
      </c>
      <c r="M97" s="10" t="b">
        <v>1</v>
      </c>
      <c r="N97" s="10" t="s">
        <v>8273</v>
      </c>
      <c r="O97" s="10" t="s">
        <v>8274</v>
      </c>
      <c r="P97" s="32">
        <v>1.03</v>
      </c>
      <c r="Q97" s="31">
        <v>139.18918918918919</v>
      </c>
      <c r="R97" s="33">
        <v>41878.878379629627</v>
      </c>
      <c r="S97" s="33">
        <v>41908.878379629627</v>
      </c>
    </row>
    <row r="98" spans="1:19" ht="57.6" x14ac:dyDescent="0.3">
      <c r="A98" s="8">
        <v>3706</v>
      </c>
      <c r="B98" s="23" t="s">
        <v>3703</v>
      </c>
      <c r="C98" s="23" t="s">
        <v>7816</v>
      </c>
      <c r="D98" s="24">
        <v>1500</v>
      </c>
      <c r="E98" s="25">
        <v>1820</v>
      </c>
      <c r="F98" s="8" t="s">
        <v>8218</v>
      </c>
      <c r="G98" s="8" t="s">
        <v>8223</v>
      </c>
      <c r="H98" s="8" t="s">
        <v>8245</v>
      </c>
      <c r="I98" s="8">
        <v>1410558949</v>
      </c>
      <c r="J98" s="8">
        <v>1409262949</v>
      </c>
      <c r="K98" s="8" t="b">
        <v>0</v>
      </c>
      <c r="L98" s="8">
        <v>13</v>
      </c>
      <c r="M98" s="8" t="b">
        <v>1</v>
      </c>
      <c r="N98" s="8" t="s">
        <v>8273</v>
      </c>
      <c r="O98" s="8" t="s">
        <v>8274</v>
      </c>
      <c r="P98" s="26">
        <v>1.21</v>
      </c>
      <c r="Q98" s="25">
        <v>140</v>
      </c>
      <c r="R98" s="27">
        <v>41879.913761574076</v>
      </c>
      <c r="S98" s="27">
        <v>41894.913761574076</v>
      </c>
    </row>
    <row r="99" spans="1:19" ht="72" x14ac:dyDescent="0.3">
      <c r="A99" s="10">
        <v>2974</v>
      </c>
      <c r="B99" s="29" t="s">
        <v>2974</v>
      </c>
      <c r="C99" s="29" t="s">
        <v>7084</v>
      </c>
      <c r="D99" s="30">
        <v>5000</v>
      </c>
      <c r="E99" s="31">
        <v>5100</v>
      </c>
      <c r="F99" s="10" t="s">
        <v>8218</v>
      </c>
      <c r="G99" s="10" t="s">
        <v>8223</v>
      </c>
      <c r="H99" s="10" t="s">
        <v>8245</v>
      </c>
      <c r="I99" s="10">
        <v>1411695300</v>
      </c>
      <c r="J99" s="10">
        <v>1409275671</v>
      </c>
      <c r="K99" s="10" t="b">
        <v>0</v>
      </c>
      <c r="L99" s="10">
        <v>87</v>
      </c>
      <c r="M99" s="10" t="b">
        <v>1</v>
      </c>
      <c r="N99" s="10" t="s">
        <v>8273</v>
      </c>
      <c r="O99" s="10" t="s">
        <v>8274</v>
      </c>
      <c r="P99" s="32">
        <v>1.02</v>
      </c>
      <c r="Q99" s="31">
        <v>58.620689655172413</v>
      </c>
      <c r="R99" s="33">
        <v>41880.061006944445</v>
      </c>
      <c r="S99" s="33">
        <v>41908.065972222219</v>
      </c>
    </row>
    <row r="100" spans="1:19" ht="57.6" x14ac:dyDescent="0.3">
      <c r="A100" s="8">
        <v>3524</v>
      </c>
      <c r="B100" s="23" t="s">
        <v>3523</v>
      </c>
      <c r="C100" s="23" t="s">
        <v>7634</v>
      </c>
      <c r="D100" s="24">
        <v>10000</v>
      </c>
      <c r="E100" s="25">
        <v>10156</v>
      </c>
      <c r="F100" s="8" t="s">
        <v>8218</v>
      </c>
      <c r="G100" s="8" t="s">
        <v>8223</v>
      </c>
      <c r="H100" s="8" t="s">
        <v>8245</v>
      </c>
      <c r="I100" s="8">
        <v>1410580800</v>
      </c>
      <c r="J100" s="8">
        <v>1409336373</v>
      </c>
      <c r="K100" s="8" t="b">
        <v>0</v>
      </c>
      <c r="L100" s="8">
        <v>74</v>
      </c>
      <c r="M100" s="8" t="b">
        <v>1</v>
      </c>
      <c r="N100" s="8" t="s">
        <v>8273</v>
      </c>
      <c r="O100" s="8" t="s">
        <v>8274</v>
      </c>
      <c r="P100" s="26">
        <v>1.02</v>
      </c>
      <c r="Q100" s="25">
        <v>137.24324324324326</v>
      </c>
      <c r="R100" s="27">
        <v>41880.76357638889</v>
      </c>
      <c r="S100" s="27">
        <v>41895.166666666664</v>
      </c>
    </row>
    <row r="101" spans="1:19" ht="57.6" x14ac:dyDescent="0.3">
      <c r="A101" s="10">
        <v>3521</v>
      </c>
      <c r="B101" s="29" t="s">
        <v>3520</v>
      </c>
      <c r="C101" s="29" t="s">
        <v>7631</v>
      </c>
      <c r="D101" s="30">
        <v>350</v>
      </c>
      <c r="E101" s="31">
        <v>593</v>
      </c>
      <c r="F101" s="10" t="s">
        <v>8218</v>
      </c>
      <c r="G101" s="10" t="s">
        <v>8223</v>
      </c>
      <c r="H101" s="10" t="s">
        <v>8245</v>
      </c>
      <c r="I101" s="10">
        <v>1411980020</v>
      </c>
      <c r="J101" s="10">
        <v>1409388020</v>
      </c>
      <c r="K101" s="10" t="b">
        <v>0</v>
      </c>
      <c r="L101" s="10">
        <v>13</v>
      </c>
      <c r="M101" s="10" t="b">
        <v>1</v>
      </c>
      <c r="N101" s="10" t="s">
        <v>8273</v>
      </c>
      <c r="O101" s="10" t="s">
        <v>8274</v>
      </c>
      <c r="P101" s="32">
        <v>1.69</v>
      </c>
      <c r="Q101" s="31">
        <v>45.615384615384613</v>
      </c>
      <c r="R101" s="33">
        <v>41881.361342592594</v>
      </c>
      <c r="S101" s="33">
        <v>41911.361342592594</v>
      </c>
    </row>
    <row r="102" spans="1:19" ht="28.8" x14ac:dyDescent="0.3">
      <c r="A102" s="8">
        <v>3700</v>
      </c>
      <c r="B102" s="23" t="s">
        <v>3697</v>
      </c>
      <c r="C102" s="23" t="s">
        <v>7810</v>
      </c>
      <c r="D102" s="24">
        <v>500</v>
      </c>
      <c r="E102" s="25">
        <v>606</v>
      </c>
      <c r="F102" s="8" t="s">
        <v>8218</v>
      </c>
      <c r="G102" s="8" t="s">
        <v>8223</v>
      </c>
      <c r="H102" s="8" t="s">
        <v>8245</v>
      </c>
      <c r="I102" s="8">
        <v>1412092800</v>
      </c>
      <c r="J102" s="8">
        <v>1409493800</v>
      </c>
      <c r="K102" s="8" t="b">
        <v>0</v>
      </c>
      <c r="L102" s="8">
        <v>18</v>
      </c>
      <c r="M102" s="8" t="b">
        <v>1</v>
      </c>
      <c r="N102" s="8" t="s">
        <v>8273</v>
      </c>
      <c r="O102" s="8" t="s">
        <v>8274</v>
      </c>
      <c r="P102" s="26">
        <v>1.21</v>
      </c>
      <c r="Q102" s="25">
        <v>33.666666666666664</v>
      </c>
      <c r="R102" s="27">
        <v>41882.585648148146</v>
      </c>
      <c r="S102" s="27">
        <v>41912.666666666664</v>
      </c>
    </row>
    <row r="103" spans="1:19" ht="57.6" x14ac:dyDescent="0.3">
      <c r="A103" s="10">
        <v>3426</v>
      </c>
      <c r="B103" s="29" t="s">
        <v>3425</v>
      </c>
      <c r="C103" s="29" t="s">
        <v>7536</v>
      </c>
      <c r="D103" s="30">
        <v>3750</v>
      </c>
      <c r="E103" s="31">
        <v>4055</v>
      </c>
      <c r="F103" s="10" t="s">
        <v>8218</v>
      </c>
      <c r="G103" s="10" t="s">
        <v>8223</v>
      </c>
      <c r="H103" s="10" t="s">
        <v>8245</v>
      </c>
      <c r="I103" s="10">
        <v>1411264800</v>
      </c>
      <c r="J103" s="10">
        <v>1409620903</v>
      </c>
      <c r="K103" s="10" t="b">
        <v>0</v>
      </c>
      <c r="L103" s="10">
        <v>87</v>
      </c>
      <c r="M103" s="10" t="b">
        <v>1</v>
      </c>
      <c r="N103" s="10" t="s">
        <v>8273</v>
      </c>
      <c r="O103" s="10" t="s">
        <v>8274</v>
      </c>
      <c r="P103" s="32">
        <v>1.08</v>
      </c>
      <c r="Q103" s="31">
        <v>46.609195402298852</v>
      </c>
      <c r="R103" s="33">
        <v>41884.056747685187</v>
      </c>
      <c r="S103" s="33">
        <v>41903.083333333336</v>
      </c>
    </row>
    <row r="104" spans="1:19" ht="57.6" x14ac:dyDescent="0.3">
      <c r="A104" s="8">
        <v>3532</v>
      </c>
      <c r="B104" s="23" t="s">
        <v>3531</v>
      </c>
      <c r="C104" s="23" t="s">
        <v>7642</v>
      </c>
      <c r="D104" s="24">
        <v>960</v>
      </c>
      <c r="E104" s="25">
        <v>1142</v>
      </c>
      <c r="F104" s="8" t="s">
        <v>8218</v>
      </c>
      <c r="G104" s="8" t="s">
        <v>8223</v>
      </c>
      <c r="H104" s="8" t="s">
        <v>8245</v>
      </c>
      <c r="I104" s="8">
        <v>1411012740</v>
      </c>
      <c r="J104" s="8">
        <v>1409667827</v>
      </c>
      <c r="K104" s="8" t="b">
        <v>0</v>
      </c>
      <c r="L104" s="8">
        <v>27</v>
      </c>
      <c r="M104" s="8" t="b">
        <v>1</v>
      </c>
      <c r="N104" s="8" t="s">
        <v>8273</v>
      </c>
      <c r="O104" s="8" t="s">
        <v>8274</v>
      </c>
      <c r="P104" s="26">
        <v>1.19</v>
      </c>
      <c r="Q104" s="25">
        <v>42.296296296296298</v>
      </c>
      <c r="R104" s="27">
        <v>41884.599849537037</v>
      </c>
      <c r="S104" s="27">
        <v>41900.165972222225</v>
      </c>
    </row>
    <row r="105" spans="1:19" ht="57.6" x14ac:dyDescent="0.3">
      <c r="A105" s="10">
        <v>3425</v>
      </c>
      <c r="B105" s="29" t="s">
        <v>3424</v>
      </c>
      <c r="C105" s="29" t="s">
        <v>7535</v>
      </c>
      <c r="D105" s="30">
        <v>30000</v>
      </c>
      <c r="E105" s="31">
        <v>30891.1</v>
      </c>
      <c r="F105" s="10" t="s">
        <v>8218</v>
      </c>
      <c r="G105" s="10" t="s">
        <v>8223</v>
      </c>
      <c r="H105" s="10" t="s">
        <v>8245</v>
      </c>
      <c r="I105" s="10">
        <v>1412434136</v>
      </c>
      <c r="J105" s="10">
        <v>1409669336</v>
      </c>
      <c r="K105" s="10" t="b">
        <v>0</v>
      </c>
      <c r="L105" s="10">
        <v>104</v>
      </c>
      <c r="M105" s="10" t="b">
        <v>1</v>
      </c>
      <c r="N105" s="10" t="s">
        <v>8273</v>
      </c>
      <c r="O105" s="10" t="s">
        <v>8274</v>
      </c>
      <c r="P105" s="32">
        <v>1.03</v>
      </c>
      <c r="Q105" s="31">
        <v>297.02980769230766</v>
      </c>
      <c r="R105" s="33">
        <v>41884.617314814815</v>
      </c>
      <c r="S105" s="33">
        <v>41916.617314814815</v>
      </c>
    </row>
    <row r="106" spans="1:19" ht="43.2" x14ac:dyDescent="0.3">
      <c r="A106" s="8">
        <v>3648</v>
      </c>
      <c r="B106" s="23" t="s">
        <v>3646</v>
      </c>
      <c r="C106" s="23" t="s">
        <v>7758</v>
      </c>
      <c r="D106" s="24">
        <v>40000</v>
      </c>
      <c r="E106" s="25">
        <v>40153</v>
      </c>
      <c r="F106" s="8" t="s">
        <v>8218</v>
      </c>
      <c r="G106" s="8" t="s">
        <v>8223</v>
      </c>
      <c r="H106" s="8" t="s">
        <v>8245</v>
      </c>
      <c r="I106" s="8">
        <v>1412492445</v>
      </c>
      <c r="J106" s="8">
        <v>1409900445</v>
      </c>
      <c r="K106" s="8" t="b">
        <v>0</v>
      </c>
      <c r="L106" s="8">
        <v>73</v>
      </c>
      <c r="M106" s="8" t="b">
        <v>1</v>
      </c>
      <c r="N106" s="8" t="s">
        <v>8273</v>
      </c>
      <c r="O106" s="8" t="s">
        <v>8274</v>
      </c>
      <c r="P106" s="26">
        <v>1</v>
      </c>
      <c r="Q106" s="25">
        <v>550.04109589041093</v>
      </c>
      <c r="R106" s="27">
        <v>41887.292187500003</v>
      </c>
      <c r="S106" s="27">
        <v>41917.292187500003</v>
      </c>
    </row>
    <row r="107" spans="1:19" ht="28.8" x14ac:dyDescent="0.3">
      <c r="A107" s="10">
        <v>3148</v>
      </c>
      <c r="B107" s="29" t="s">
        <v>3148</v>
      </c>
      <c r="C107" s="29" t="s">
        <v>7258</v>
      </c>
      <c r="D107" s="30">
        <v>1800</v>
      </c>
      <c r="E107" s="31">
        <v>2361</v>
      </c>
      <c r="F107" s="10" t="s">
        <v>8218</v>
      </c>
      <c r="G107" s="10" t="s">
        <v>8223</v>
      </c>
      <c r="H107" s="10" t="s">
        <v>8245</v>
      </c>
      <c r="I107" s="10">
        <v>1412136000</v>
      </c>
      <c r="J107" s="10">
        <v>1410278284</v>
      </c>
      <c r="K107" s="10" t="b">
        <v>1</v>
      </c>
      <c r="L107" s="10">
        <v>57</v>
      </c>
      <c r="M107" s="10" t="b">
        <v>1</v>
      </c>
      <c r="N107" s="10" t="s">
        <v>8273</v>
      </c>
      <c r="O107" s="10" t="s">
        <v>8274</v>
      </c>
      <c r="P107" s="32">
        <v>1.31</v>
      </c>
      <c r="Q107" s="31">
        <v>41.421052631578945</v>
      </c>
      <c r="R107" s="33">
        <v>41891.665324074071</v>
      </c>
      <c r="S107" s="33">
        <v>41913.166666666664</v>
      </c>
    </row>
    <row r="108" spans="1:19" ht="43.2" x14ac:dyDescent="0.3">
      <c r="A108" s="8">
        <v>3692</v>
      </c>
      <c r="B108" s="23" t="s">
        <v>3689</v>
      </c>
      <c r="C108" s="23" t="s">
        <v>7802</v>
      </c>
      <c r="D108" s="24">
        <v>1000</v>
      </c>
      <c r="E108" s="25">
        <v>1260</v>
      </c>
      <c r="F108" s="8" t="s">
        <v>8218</v>
      </c>
      <c r="G108" s="8" t="s">
        <v>8223</v>
      </c>
      <c r="H108" s="8" t="s">
        <v>8245</v>
      </c>
      <c r="I108" s="8">
        <v>1411084800</v>
      </c>
      <c r="J108" s="8">
        <v>1410304179</v>
      </c>
      <c r="K108" s="8" t="b">
        <v>0</v>
      </c>
      <c r="L108" s="8">
        <v>17</v>
      </c>
      <c r="M108" s="8" t="b">
        <v>1</v>
      </c>
      <c r="N108" s="8" t="s">
        <v>8273</v>
      </c>
      <c r="O108" s="8" t="s">
        <v>8274</v>
      </c>
      <c r="P108" s="26">
        <v>1.26</v>
      </c>
      <c r="Q108" s="25">
        <v>74.117647058823536</v>
      </c>
      <c r="R108" s="27">
        <v>41891.96503472222</v>
      </c>
      <c r="S108" s="27">
        <v>41901</v>
      </c>
    </row>
    <row r="109" spans="1:19" ht="72" x14ac:dyDescent="0.3">
      <c r="A109" s="10">
        <v>3241</v>
      </c>
      <c r="B109" s="29" t="s">
        <v>3241</v>
      </c>
      <c r="C109" s="29" t="s">
        <v>7351</v>
      </c>
      <c r="D109" s="30">
        <v>8500</v>
      </c>
      <c r="E109" s="31">
        <v>9801</v>
      </c>
      <c r="F109" s="10" t="s">
        <v>8218</v>
      </c>
      <c r="G109" s="10" t="s">
        <v>8223</v>
      </c>
      <c r="H109" s="10" t="s">
        <v>8245</v>
      </c>
      <c r="I109" s="10">
        <v>1413269940</v>
      </c>
      <c r="J109" s="10">
        <v>1410421670</v>
      </c>
      <c r="K109" s="10" t="b">
        <v>1</v>
      </c>
      <c r="L109" s="10">
        <v>167</v>
      </c>
      <c r="M109" s="10" t="b">
        <v>1</v>
      </c>
      <c r="N109" s="10" t="s">
        <v>8273</v>
      </c>
      <c r="O109" s="10" t="s">
        <v>8274</v>
      </c>
      <c r="P109" s="32">
        <v>1.1499999999999999</v>
      </c>
      <c r="Q109" s="31">
        <v>58.688622754491021</v>
      </c>
      <c r="R109" s="33">
        <v>41893.324884259258</v>
      </c>
      <c r="S109" s="33">
        <v>41926.290972222225</v>
      </c>
    </row>
    <row r="110" spans="1:19" ht="57.6" x14ac:dyDescent="0.3">
      <c r="A110" s="8">
        <v>3518</v>
      </c>
      <c r="B110" s="23" t="s">
        <v>3517</v>
      </c>
      <c r="C110" s="23" t="s">
        <v>7628</v>
      </c>
      <c r="D110" s="24">
        <v>1500</v>
      </c>
      <c r="E110" s="25">
        <v>1650.69</v>
      </c>
      <c r="F110" s="8" t="s">
        <v>8218</v>
      </c>
      <c r="G110" s="8" t="s">
        <v>8223</v>
      </c>
      <c r="H110" s="8" t="s">
        <v>8245</v>
      </c>
      <c r="I110" s="8">
        <v>1412259660</v>
      </c>
      <c r="J110" s="8">
        <v>1410461299</v>
      </c>
      <c r="K110" s="8" t="b">
        <v>0</v>
      </c>
      <c r="L110" s="8">
        <v>33</v>
      </c>
      <c r="M110" s="8" t="b">
        <v>1</v>
      </c>
      <c r="N110" s="8" t="s">
        <v>8273</v>
      </c>
      <c r="O110" s="8" t="s">
        <v>8274</v>
      </c>
      <c r="P110" s="26">
        <v>1.1000000000000001</v>
      </c>
      <c r="Q110" s="25">
        <v>50.020909090909093</v>
      </c>
      <c r="R110" s="27">
        <v>41893.783553240741</v>
      </c>
      <c r="S110" s="27">
        <v>41914.597916666666</v>
      </c>
    </row>
    <row r="111" spans="1:19" ht="57.6" x14ac:dyDescent="0.3">
      <c r="A111" s="10">
        <v>3417</v>
      </c>
      <c r="B111" s="29" t="s">
        <v>3416</v>
      </c>
      <c r="C111" s="29" t="s">
        <v>7527</v>
      </c>
      <c r="D111" s="30">
        <v>1700</v>
      </c>
      <c r="E111" s="31">
        <v>1700.01</v>
      </c>
      <c r="F111" s="10" t="s">
        <v>8218</v>
      </c>
      <c r="G111" s="10" t="s">
        <v>8223</v>
      </c>
      <c r="H111" s="10" t="s">
        <v>8245</v>
      </c>
      <c r="I111" s="10">
        <v>1414284180</v>
      </c>
      <c r="J111" s="10">
        <v>1410558948</v>
      </c>
      <c r="K111" s="10" t="b">
        <v>0</v>
      </c>
      <c r="L111" s="10">
        <v>45</v>
      </c>
      <c r="M111" s="10" t="b">
        <v>1</v>
      </c>
      <c r="N111" s="10" t="s">
        <v>8273</v>
      </c>
      <c r="O111" s="10" t="s">
        <v>8274</v>
      </c>
      <c r="P111" s="32">
        <v>1</v>
      </c>
      <c r="Q111" s="31">
        <v>37.777999999999999</v>
      </c>
      <c r="R111" s="33">
        <v>41894.91375</v>
      </c>
      <c r="S111" s="33">
        <v>41938.029861111114</v>
      </c>
    </row>
    <row r="112" spans="1:19" ht="57.6" x14ac:dyDescent="0.3">
      <c r="A112" s="8">
        <v>3699</v>
      </c>
      <c r="B112" s="23" t="s">
        <v>3696</v>
      </c>
      <c r="C112" s="23" t="s">
        <v>7809</v>
      </c>
      <c r="D112" s="24">
        <v>2500</v>
      </c>
      <c r="E112" s="25">
        <v>2520</v>
      </c>
      <c r="F112" s="8" t="s">
        <v>8218</v>
      </c>
      <c r="G112" s="8" t="s">
        <v>8223</v>
      </c>
      <c r="H112" s="8" t="s">
        <v>8245</v>
      </c>
      <c r="I112" s="8">
        <v>1413383216</v>
      </c>
      <c r="J112" s="8">
        <v>1410791216</v>
      </c>
      <c r="K112" s="8" t="b">
        <v>0</v>
      </c>
      <c r="L112" s="8">
        <v>40</v>
      </c>
      <c r="M112" s="8" t="b">
        <v>1</v>
      </c>
      <c r="N112" s="8" t="s">
        <v>8273</v>
      </c>
      <c r="O112" s="8" t="s">
        <v>8274</v>
      </c>
      <c r="P112" s="26">
        <v>1.01</v>
      </c>
      <c r="Q112" s="25">
        <v>63</v>
      </c>
      <c r="R112" s="27">
        <v>41897.602037037039</v>
      </c>
      <c r="S112" s="27">
        <v>41927.602037037039</v>
      </c>
    </row>
    <row r="113" spans="1:19" ht="57.6" x14ac:dyDescent="0.3">
      <c r="A113" s="10">
        <v>3230</v>
      </c>
      <c r="B113" s="29" t="s">
        <v>3230</v>
      </c>
      <c r="C113" s="29" t="s">
        <v>7340</v>
      </c>
      <c r="D113" s="30">
        <v>2600</v>
      </c>
      <c r="E113" s="31">
        <v>2857</v>
      </c>
      <c r="F113" s="10" t="s">
        <v>8218</v>
      </c>
      <c r="G113" s="10" t="s">
        <v>8223</v>
      </c>
      <c r="H113" s="10" t="s">
        <v>8245</v>
      </c>
      <c r="I113" s="10">
        <v>1412135940</v>
      </c>
      <c r="J113" s="10">
        <v>1410840126</v>
      </c>
      <c r="K113" s="10" t="b">
        <v>1</v>
      </c>
      <c r="L113" s="10">
        <v>37</v>
      </c>
      <c r="M113" s="10" t="b">
        <v>1</v>
      </c>
      <c r="N113" s="10" t="s">
        <v>8273</v>
      </c>
      <c r="O113" s="10" t="s">
        <v>8274</v>
      </c>
      <c r="P113" s="32">
        <v>1.1000000000000001</v>
      </c>
      <c r="Q113" s="31">
        <v>77.21621621621621</v>
      </c>
      <c r="R113" s="33">
        <v>41898.168125000004</v>
      </c>
      <c r="S113" s="33">
        <v>41913.165972222225</v>
      </c>
    </row>
    <row r="114" spans="1:19" ht="57.6" x14ac:dyDescent="0.3">
      <c r="A114" s="8">
        <v>3147</v>
      </c>
      <c r="B114" s="23" t="s">
        <v>3147</v>
      </c>
      <c r="C114" s="23" t="s">
        <v>7257</v>
      </c>
      <c r="D114" s="24">
        <v>20000</v>
      </c>
      <c r="E114" s="25">
        <v>23505</v>
      </c>
      <c r="F114" s="8" t="s">
        <v>8218</v>
      </c>
      <c r="G114" s="8" t="s">
        <v>8223</v>
      </c>
      <c r="H114" s="8" t="s">
        <v>8245</v>
      </c>
      <c r="I114" s="8">
        <v>1415319355</v>
      </c>
      <c r="J114" s="8">
        <v>1411859755</v>
      </c>
      <c r="K114" s="8" t="b">
        <v>1</v>
      </c>
      <c r="L114" s="8">
        <v>213</v>
      </c>
      <c r="M114" s="8" t="b">
        <v>1</v>
      </c>
      <c r="N114" s="8" t="s">
        <v>8273</v>
      </c>
      <c r="O114" s="8" t="s">
        <v>8274</v>
      </c>
      <c r="P114" s="26">
        <v>1.18</v>
      </c>
      <c r="Q114" s="25">
        <v>110.35211267605634</v>
      </c>
      <c r="R114" s="27">
        <v>41909.969386574077</v>
      </c>
      <c r="S114" s="27">
        <v>41950.011053240742</v>
      </c>
    </row>
    <row r="115" spans="1:19" ht="57.6" x14ac:dyDescent="0.3">
      <c r="A115" s="10">
        <v>3321</v>
      </c>
      <c r="B115" s="29" t="s">
        <v>3321</v>
      </c>
      <c r="C115" s="29" t="s">
        <v>7431</v>
      </c>
      <c r="D115" s="30">
        <v>500</v>
      </c>
      <c r="E115" s="31">
        <v>537</v>
      </c>
      <c r="F115" s="10" t="s">
        <v>8218</v>
      </c>
      <c r="G115" s="10" t="s">
        <v>8223</v>
      </c>
      <c r="H115" s="10" t="s">
        <v>8245</v>
      </c>
      <c r="I115" s="10">
        <v>1413431940</v>
      </c>
      <c r="J115" s="10">
        <v>1412216665</v>
      </c>
      <c r="K115" s="10" t="b">
        <v>0</v>
      </c>
      <c r="L115" s="10">
        <v>15</v>
      </c>
      <c r="M115" s="10" t="b">
        <v>1</v>
      </c>
      <c r="N115" s="10" t="s">
        <v>8273</v>
      </c>
      <c r="O115" s="10" t="s">
        <v>8274</v>
      </c>
      <c r="P115" s="32">
        <v>1.07</v>
      </c>
      <c r="Q115" s="31">
        <v>35.799999999999997</v>
      </c>
      <c r="R115" s="33">
        <v>41914.100289351853</v>
      </c>
      <c r="S115" s="33">
        <v>41928.165972222225</v>
      </c>
    </row>
    <row r="116" spans="1:19" ht="57.6" x14ac:dyDescent="0.3">
      <c r="A116" s="8">
        <v>3250</v>
      </c>
      <c r="B116" s="23" t="s">
        <v>3250</v>
      </c>
      <c r="C116" s="23" t="s">
        <v>7360</v>
      </c>
      <c r="D116" s="24">
        <v>25000</v>
      </c>
      <c r="E116" s="25">
        <v>25388</v>
      </c>
      <c r="F116" s="8" t="s">
        <v>8218</v>
      </c>
      <c r="G116" s="8" t="s">
        <v>8223</v>
      </c>
      <c r="H116" s="8" t="s">
        <v>8245</v>
      </c>
      <c r="I116" s="8">
        <v>1415213324</v>
      </c>
      <c r="J116" s="8">
        <v>1412617724</v>
      </c>
      <c r="K116" s="8" t="b">
        <v>1</v>
      </c>
      <c r="L116" s="8">
        <v>213</v>
      </c>
      <c r="M116" s="8" t="b">
        <v>1</v>
      </c>
      <c r="N116" s="8" t="s">
        <v>8273</v>
      </c>
      <c r="O116" s="8" t="s">
        <v>8274</v>
      </c>
      <c r="P116" s="26">
        <v>1.02</v>
      </c>
      <c r="Q116" s="25">
        <v>119.1924882629108</v>
      </c>
      <c r="R116" s="27">
        <v>41918.742175925923</v>
      </c>
      <c r="S116" s="27">
        <v>41948.783842592595</v>
      </c>
    </row>
    <row r="117" spans="1:19" ht="57.6" x14ac:dyDescent="0.3">
      <c r="A117" s="10">
        <v>2784</v>
      </c>
      <c r="B117" s="29" t="s">
        <v>2784</v>
      </c>
      <c r="C117" s="29" t="s">
        <v>6894</v>
      </c>
      <c r="D117" s="30">
        <v>6000</v>
      </c>
      <c r="E117" s="31">
        <v>7140</v>
      </c>
      <c r="F117" s="10" t="s">
        <v>8218</v>
      </c>
      <c r="G117" s="10" t="s">
        <v>8223</v>
      </c>
      <c r="H117" s="10" t="s">
        <v>8245</v>
      </c>
      <c r="I117" s="10">
        <v>1414608843</v>
      </c>
      <c r="J117" s="10">
        <v>1412794443</v>
      </c>
      <c r="K117" s="10" t="b">
        <v>0</v>
      </c>
      <c r="L117" s="10">
        <v>108</v>
      </c>
      <c r="M117" s="10" t="b">
        <v>1</v>
      </c>
      <c r="N117" s="10" t="s">
        <v>8273</v>
      </c>
      <c r="O117" s="10" t="s">
        <v>8274</v>
      </c>
      <c r="P117" s="32">
        <v>1.19</v>
      </c>
      <c r="Q117" s="31">
        <v>66.111111111111114</v>
      </c>
      <c r="R117" s="33">
        <v>41920.787534722222</v>
      </c>
      <c r="S117" s="33">
        <v>41941.787534722222</v>
      </c>
    </row>
    <row r="118" spans="1:19" ht="57.6" x14ac:dyDescent="0.3">
      <c r="A118" s="8">
        <v>3476</v>
      </c>
      <c r="B118" s="23" t="s">
        <v>3475</v>
      </c>
      <c r="C118" s="23" t="s">
        <v>7586</v>
      </c>
      <c r="D118" s="24">
        <v>300</v>
      </c>
      <c r="E118" s="25">
        <v>312</v>
      </c>
      <c r="F118" s="8" t="s">
        <v>8218</v>
      </c>
      <c r="G118" s="8" t="s">
        <v>8223</v>
      </c>
      <c r="H118" s="8" t="s">
        <v>8245</v>
      </c>
      <c r="I118" s="8">
        <v>1414378800</v>
      </c>
      <c r="J118" s="8">
        <v>1412836990</v>
      </c>
      <c r="K118" s="8" t="b">
        <v>0</v>
      </c>
      <c r="L118" s="8">
        <v>6</v>
      </c>
      <c r="M118" s="8" t="b">
        <v>1</v>
      </c>
      <c r="N118" s="8" t="s">
        <v>8273</v>
      </c>
      <c r="O118" s="8" t="s">
        <v>8274</v>
      </c>
      <c r="P118" s="26">
        <v>1.04</v>
      </c>
      <c r="Q118" s="25">
        <v>52</v>
      </c>
      <c r="R118" s="27">
        <v>41921.279976851853</v>
      </c>
      <c r="S118" s="27">
        <v>41939.125</v>
      </c>
    </row>
    <row r="119" spans="1:19" ht="72" x14ac:dyDescent="0.3">
      <c r="A119" s="10">
        <v>2978</v>
      </c>
      <c r="B119" s="29" t="s">
        <v>2978</v>
      </c>
      <c r="C119" s="29" t="s">
        <v>7088</v>
      </c>
      <c r="D119" s="30">
        <v>750</v>
      </c>
      <c r="E119" s="31">
        <v>971</v>
      </c>
      <c r="F119" s="10" t="s">
        <v>8218</v>
      </c>
      <c r="G119" s="10" t="s">
        <v>8223</v>
      </c>
      <c r="H119" s="10" t="s">
        <v>8245</v>
      </c>
      <c r="I119" s="10">
        <v>1413784740</v>
      </c>
      <c r="J119" s="10">
        <v>1412954547</v>
      </c>
      <c r="K119" s="10" t="b">
        <v>0</v>
      </c>
      <c r="L119" s="10">
        <v>16</v>
      </c>
      <c r="M119" s="10" t="b">
        <v>1</v>
      </c>
      <c r="N119" s="10" t="s">
        <v>8273</v>
      </c>
      <c r="O119" s="10" t="s">
        <v>8274</v>
      </c>
      <c r="P119" s="32">
        <v>1.29</v>
      </c>
      <c r="Q119" s="31">
        <v>60.6875</v>
      </c>
      <c r="R119" s="33">
        <v>41922.640590277777</v>
      </c>
      <c r="S119" s="33">
        <v>41932.249305555553</v>
      </c>
    </row>
    <row r="120" spans="1:19" ht="57.6" x14ac:dyDescent="0.3">
      <c r="A120" s="8">
        <v>3393</v>
      </c>
      <c r="B120" s="23" t="s">
        <v>3392</v>
      </c>
      <c r="C120" s="23" t="s">
        <v>7503</v>
      </c>
      <c r="D120" s="24">
        <v>1500</v>
      </c>
      <c r="E120" s="25">
        <v>1587</v>
      </c>
      <c r="F120" s="8" t="s">
        <v>8218</v>
      </c>
      <c r="G120" s="8" t="s">
        <v>8223</v>
      </c>
      <c r="H120" s="8" t="s">
        <v>8245</v>
      </c>
      <c r="I120" s="8">
        <v>1415234760</v>
      </c>
      <c r="J120" s="8">
        <v>1413065230</v>
      </c>
      <c r="K120" s="8" t="b">
        <v>0</v>
      </c>
      <c r="L120" s="8">
        <v>44</v>
      </c>
      <c r="M120" s="8" t="b">
        <v>1</v>
      </c>
      <c r="N120" s="8" t="s">
        <v>8273</v>
      </c>
      <c r="O120" s="8" t="s">
        <v>8274</v>
      </c>
      <c r="P120" s="26">
        <v>1.06</v>
      </c>
      <c r="Q120" s="25">
        <v>36.06818181818182</v>
      </c>
      <c r="R120" s="27">
        <v>41923.921643518523</v>
      </c>
      <c r="S120" s="27">
        <v>41949.031944444447</v>
      </c>
    </row>
    <row r="121" spans="1:19" ht="57.6" x14ac:dyDescent="0.3">
      <c r="A121" s="10">
        <v>3574</v>
      </c>
      <c r="B121" s="29" t="s">
        <v>3573</v>
      </c>
      <c r="C121" s="29" t="s">
        <v>7684</v>
      </c>
      <c r="D121" s="30">
        <v>5800</v>
      </c>
      <c r="E121" s="31">
        <v>6155</v>
      </c>
      <c r="F121" s="10" t="s">
        <v>8218</v>
      </c>
      <c r="G121" s="10" t="s">
        <v>8223</v>
      </c>
      <c r="H121" s="10" t="s">
        <v>8245</v>
      </c>
      <c r="I121" s="10">
        <v>1415921848</v>
      </c>
      <c r="J121" s="10">
        <v>1413326248</v>
      </c>
      <c r="K121" s="10" t="b">
        <v>0</v>
      </c>
      <c r="L121" s="10">
        <v>45</v>
      </c>
      <c r="M121" s="10" t="b">
        <v>1</v>
      </c>
      <c r="N121" s="10" t="s">
        <v>8273</v>
      </c>
      <c r="O121" s="10" t="s">
        <v>8274</v>
      </c>
      <c r="P121" s="32">
        <v>1.06</v>
      </c>
      <c r="Q121" s="31">
        <v>136.77777777777777</v>
      </c>
      <c r="R121" s="33">
        <v>41926.942685185182</v>
      </c>
      <c r="S121" s="33">
        <v>41956.984351851846</v>
      </c>
    </row>
    <row r="122" spans="1:19" ht="72" x14ac:dyDescent="0.3">
      <c r="A122" s="8">
        <v>3831</v>
      </c>
      <c r="B122" s="23" t="s">
        <v>3828</v>
      </c>
      <c r="C122" s="23" t="s">
        <v>7940</v>
      </c>
      <c r="D122" s="24">
        <v>500</v>
      </c>
      <c r="E122" s="25">
        <v>530.11</v>
      </c>
      <c r="F122" s="8" t="s">
        <v>8218</v>
      </c>
      <c r="G122" s="8" t="s">
        <v>8223</v>
      </c>
      <c r="H122" s="8" t="s">
        <v>8245</v>
      </c>
      <c r="I122" s="8">
        <v>1415222545</v>
      </c>
      <c r="J122" s="8">
        <v>1413404545</v>
      </c>
      <c r="K122" s="8" t="b">
        <v>0</v>
      </c>
      <c r="L122" s="8">
        <v>9</v>
      </c>
      <c r="M122" s="8" t="b">
        <v>1</v>
      </c>
      <c r="N122" s="8" t="s">
        <v>8273</v>
      </c>
      <c r="O122" s="8" t="s">
        <v>8274</v>
      </c>
      <c r="P122" s="26">
        <v>1.06</v>
      </c>
      <c r="Q122" s="25">
        <v>58.901111111111113</v>
      </c>
      <c r="R122" s="27">
        <v>41927.848900462966</v>
      </c>
      <c r="S122" s="27">
        <v>41948.890567129631</v>
      </c>
    </row>
    <row r="123" spans="1:19" ht="72" x14ac:dyDescent="0.3">
      <c r="A123" s="10">
        <v>3721</v>
      </c>
      <c r="B123" s="29" t="s">
        <v>3718</v>
      </c>
      <c r="C123" s="29" t="s">
        <v>7831</v>
      </c>
      <c r="D123" s="30">
        <v>5000</v>
      </c>
      <c r="E123" s="31">
        <v>5040</v>
      </c>
      <c r="F123" s="10" t="s">
        <v>8218</v>
      </c>
      <c r="G123" s="10" t="s">
        <v>8223</v>
      </c>
      <c r="H123" s="10" t="s">
        <v>8245</v>
      </c>
      <c r="I123" s="10">
        <v>1415230084</v>
      </c>
      <c r="J123" s="10">
        <v>1413412084</v>
      </c>
      <c r="K123" s="10" t="b">
        <v>0</v>
      </c>
      <c r="L123" s="10">
        <v>44</v>
      </c>
      <c r="M123" s="10" t="b">
        <v>1</v>
      </c>
      <c r="N123" s="10" t="s">
        <v>8273</v>
      </c>
      <c r="O123" s="10" t="s">
        <v>8274</v>
      </c>
      <c r="P123" s="32">
        <v>1.01</v>
      </c>
      <c r="Q123" s="31">
        <v>114.54545454545455</v>
      </c>
      <c r="R123" s="33">
        <v>41927.936157407406</v>
      </c>
      <c r="S123" s="33">
        <v>41948.977824074071</v>
      </c>
    </row>
    <row r="124" spans="1:19" ht="72" x14ac:dyDescent="0.3">
      <c r="A124" s="8">
        <v>3472</v>
      </c>
      <c r="B124" s="23" t="s">
        <v>3471</v>
      </c>
      <c r="C124" s="23" t="s">
        <v>7582</v>
      </c>
      <c r="D124" s="24">
        <v>2000</v>
      </c>
      <c r="E124" s="25">
        <v>2041</v>
      </c>
      <c r="F124" s="8" t="s">
        <v>8218</v>
      </c>
      <c r="G124" s="8" t="s">
        <v>8223</v>
      </c>
      <c r="H124" s="8" t="s">
        <v>8245</v>
      </c>
      <c r="I124" s="8">
        <v>1415253540</v>
      </c>
      <c r="J124" s="8">
        <v>1413432331</v>
      </c>
      <c r="K124" s="8" t="b">
        <v>0</v>
      </c>
      <c r="L124" s="8">
        <v>23</v>
      </c>
      <c r="M124" s="8" t="b">
        <v>1</v>
      </c>
      <c r="N124" s="8" t="s">
        <v>8273</v>
      </c>
      <c r="O124" s="8" t="s">
        <v>8274</v>
      </c>
      <c r="P124" s="26">
        <v>1.02</v>
      </c>
      <c r="Q124" s="25">
        <v>88.739130434782609</v>
      </c>
      <c r="R124" s="27">
        <v>41928.170497685183</v>
      </c>
      <c r="S124" s="27">
        <v>41949.249305555553</v>
      </c>
    </row>
    <row r="125" spans="1:19" ht="57.6" x14ac:dyDescent="0.3">
      <c r="A125" s="10">
        <v>3358</v>
      </c>
      <c r="B125" s="29" t="s">
        <v>3357</v>
      </c>
      <c r="C125" s="29" t="s">
        <v>7468</v>
      </c>
      <c r="D125" s="30">
        <v>10000</v>
      </c>
      <c r="E125" s="31">
        <v>10299</v>
      </c>
      <c r="F125" s="10" t="s">
        <v>8218</v>
      </c>
      <c r="G125" s="10" t="s">
        <v>8223</v>
      </c>
      <c r="H125" s="10" t="s">
        <v>8245</v>
      </c>
      <c r="I125" s="10">
        <v>1416385679</v>
      </c>
      <c r="J125" s="10">
        <v>1413790079</v>
      </c>
      <c r="K125" s="10" t="b">
        <v>0</v>
      </c>
      <c r="L125" s="10">
        <v>162</v>
      </c>
      <c r="M125" s="10" t="b">
        <v>1</v>
      </c>
      <c r="N125" s="10" t="s">
        <v>8273</v>
      </c>
      <c r="O125" s="10" t="s">
        <v>8274</v>
      </c>
      <c r="P125" s="32">
        <v>1.03</v>
      </c>
      <c r="Q125" s="31">
        <v>63.574074074074076</v>
      </c>
      <c r="R125" s="33">
        <v>41932.311099537037</v>
      </c>
      <c r="S125" s="33">
        <v>41962.352766203709</v>
      </c>
    </row>
    <row r="126" spans="1:19" ht="57.6" x14ac:dyDescent="0.3">
      <c r="A126" s="8">
        <v>3229</v>
      </c>
      <c r="B126" s="23" t="s">
        <v>3229</v>
      </c>
      <c r="C126" s="23" t="s">
        <v>7339</v>
      </c>
      <c r="D126" s="24">
        <v>20000</v>
      </c>
      <c r="E126" s="25">
        <v>21573</v>
      </c>
      <c r="F126" s="8" t="s">
        <v>8218</v>
      </c>
      <c r="G126" s="8" t="s">
        <v>8223</v>
      </c>
      <c r="H126" s="8" t="s">
        <v>8245</v>
      </c>
      <c r="I126" s="8">
        <v>1416470398</v>
      </c>
      <c r="J126" s="8">
        <v>1413874798</v>
      </c>
      <c r="K126" s="8" t="b">
        <v>1</v>
      </c>
      <c r="L126" s="8">
        <v>202</v>
      </c>
      <c r="M126" s="8" t="b">
        <v>1</v>
      </c>
      <c r="N126" s="8" t="s">
        <v>8273</v>
      </c>
      <c r="O126" s="8" t="s">
        <v>8274</v>
      </c>
      <c r="P126" s="26">
        <v>1.08</v>
      </c>
      <c r="Q126" s="25">
        <v>106.79702970297029</v>
      </c>
      <c r="R126" s="27">
        <v>41933.291643518518</v>
      </c>
      <c r="S126" s="27">
        <v>41963.333310185189</v>
      </c>
    </row>
    <row r="127" spans="1:19" ht="57.6" x14ac:dyDescent="0.3">
      <c r="A127" s="10">
        <v>3380</v>
      </c>
      <c r="B127" s="29" t="s">
        <v>3379</v>
      </c>
      <c r="C127" s="29" t="s">
        <v>7490</v>
      </c>
      <c r="D127" s="30">
        <v>3000</v>
      </c>
      <c r="E127" s="31">
        <v>3133</v>
      </c>
      <c r="F127" s="10" t="s">
        <v>8218</v>
      </c>
      <c r="G127" s="10" t="s">
        <v>8223</v>
      </c>
      <c r="H127" s="10" t="s">
        <v>8245</v>
      </c>
      <c r="I127" s="10">
        <v>1417305178</v>
      </c>
      <c r="J127" s="10">
        <v>1414277578</v>
      </c>
      <c r="K127" s="10" t="b">
        <v>0</v>
      </c>
      <c r="L127" s="10">
        <v>28</v>
      </c>
      <c r="M127" s="10" t="b">
        <v>1</v>
      </c>
      <c r="N127" s="10" t="s">
        <v>8273</v>
      </c>
      <c r="O127" s="10" t="s">
        <v>8274</v>
      </c>
      <c r="P127" s="32">
        <v>1.04</v>
      </c>
      <c r="Q127" s="31">
        <v>111.89285714285714</v>
      </c>
      <c r="R127" s="33">
        <v>41937.95344907407</v>
      </c>
      <c r="S127" s="33">
        <v>41972.995115740734</v>
      </c>
    </row>
    <row r="128" spans="1:19" ht="57.6" x14ac:dyDescent="0.3">
      <c r="A128" s="8">
        <v>3690</v>
      </c>
      <c r="B128" s="23" t="s">
        <v>3687</v>
      </c>
      <c r="C128" s="23" t="s">
        <v>7800</v>
      </c>
      <c r="D128" s="24">
        <v>1500</v>
      </c>
      <c r="E128" s="25">
        <v>1800</v>
      </c>
      <c r="F128" s="8" t="s">
        <v>8218</v>
      </c>
      <c r="G128" s="8" t="s">
        <v>8223</v>
      </c>
      <c r="H128" s="8" t="s">
        <v>8245</v>
      </c>
      <c r="I128" s="8">
        <v>1417101683</v>
      </c>
      <c r="J128" s="8">
        <v>1414506083</v>
      </c>
      <c r="K128" s="8" t="b">
        <v>0</v>
      </c>
      <c r="L128" s="8">
        <v>31</v>
      </c>
      <c r="M128" s="8" t="b">
        <v>1</v>
      </c>
      <c r="N128" s="8" t="s">
        <v>8273</v>
      </c>
      <c r="O128" s="8" t="s">
        <v>8274</v>
      </c>
      <c r="P128" s="26">
        <v>1.2</v>
      </c>
      <c r="Q128" s="25">
        <v>58.064516129032256</v>
      </c>
      <c r="R128" s="27">
        <v>41940.598182870373</v>
      </c>
      <c r="S128" s="27">
        <v>41970.639849537038</v>
      </c>
    </row>
    <row r="129" spans="1:19" ht="57.6" x14ac:dyDescent="0.3">
      <c r="A129" s="10">
        <v>3166</v>
      </c>
      <c r="B129" s="29" t="s">
        <v>3166</v>
      </c>
      <c r="C129" s="29" t="s">
        <v>7276</v>
      </c>
      <c r="D129" s="30">
        <v>35000</v>
      </c>
      <c r="E129" s="31">
        <v>56079.83</v>
      </c>
      <c r="F129" s="10" t="s">
        <v>8218</v>
      </c>
      <c r="G129" s="10" t="s">
        <v>8223</v>
      </c>
      <c r="H129" s="10" t="s">
        <v>8245</v>
      </c>
      <c r="I129" s="10">
        <v>1416988740</v>
      </c>
      <c r="J129" s="10">
        <v>1414514153</v>
      </c>
      <c r="K129" s="10" t="b">
        <v>1</v>
      </c>
      <c r="L129" s="10">
        <v>930</v>
      </c>
      <c r="M129" s="10" t="b">
        <v>1</v>
      </c>
      <c r="N129" s="10" t="s">
        <v>8273</v>
      </c>
      <c r="O129" s="10" t="s">
        <v>8274</v>
      </c>
      <c r="P129" s="32">
        <v>1.6</v>
      </c>
      <c r="Q129" s="31">
        <v>60.300892473118282</v>
      </c>
      <c r="R129" s="33">
        <v>41940.69158564815</v>
      </c>
      <c r="S129" s="33">
        <v>41969.332638888889</v>
      </c>
    </row>
    <row r="130" spans="1:19" ht="57.6" x14ac:dyDescent="0.3">
      <c r="A130" s="8">
        <v>2975</v>
      </c>
      <c r="B130" s="23" t="s">
        <v>2975</v>
      </c>
      <c r="C130" s="23" t="s">
        <v>7085</v>
      </c>
      <c r="D130" s="24">
        <v>8000</v>
      </c>
      <c r="E130" s="25">
        <v>8010</v>
      </c>
      <c r="F130" s="8" t="s">
        <v>8218</v>
      </c>
      <c r="G130" s="8" t="s">
        <v>8223</v>
      </c>
      <c r="H130" s="8" t="s">
        <v>8245</v>
      </c>
      <c r="I130" s="8">
        <v>1417057200</v>
      </c>
      <c r="J130" s="8">
        <v>1414599886</v>
      </c>
      <c r="K130" s="8" t="b">
        <v>0</v>
      </c>
      <c r="L130" s="8">
        <v>113</v>
      </c>
      <c r="M130" s="8" t="b">
        <v>1</v>
      </c>
      <c r="N130" s="8" t="s">
        <v>8273</v>
      </c>
      <c r="O130" s="8" t="s">
        <v>8274</v>
      </c>
      <c r="P130" s="26">
        <v>1</v>
      </c>
      <c r="Q130" s="25">
        <v>70.884955752212392</v>
      </c>
      <c r="R130" s="27">
        <v>41941.683865740742</v>
      </c>
      <c r="S130" s="27">
        <v>41970.125</v>
      </c>
    </row>
    <row r="131" spans="1:19" ht="72" x14ac:dyDescent="0.3">
      <c r="A131" s="10">
        <v>3398</v>
      </c>
      <c r="B131" s="29" t="s">
        <v>3397</v>
      </c>
      <c r="C131" s="29" t="s">
        <v>7508</v>
      </c>
      <c r="D131" s="30">
        <v>4000</v>
      </c>
      <c r="E131" s="31">
        <v>4443</v>
      </c>
      <c r="F131" s="10" t="s">
        <v>8218</v>
      </c>
      <c r="G131" s="10" t="s">
        <v>8223</v>
      </c>
      <c r="H131" s="10" t="s">
        <v>8245</v>
      </c>
      <c r="I131" s="10">
        <v>1416589200</v>
      </c>
      <c r="J131" s="10">
        <v>1414605776</v>
      </c>
      <c r="K131" s="10" t="b">
        <v>0</v>
      </c>
      <c r="L131" s="10">
        <v>65</v>
      </c>
      <c r="M131" s="10" t="b">
        <v>1</v>
      </c>
      <c r="N131" s="10" t="s">
        <v>8273</v>
      </c>
      <c r="O131" s="10" t="s">
        <v>8274</v>
      </c>
      <c r="P131" s="32">
        <v>1.1100000000000001</v>
      </c>
      <c r="Q131" s="31">
        <v>68.353846153846149</v>
      </c>
      <c r="R131" s="33">
        <v>41941.75203703704</v>
      </c>
      <c r="S131" s="33">
        <v>41964.708333333328</v>
      </c>
    </row>
    <row r="132" spans="1:19" ht="57.6" x14ac:dyDescent="0.3">
      <c r="A132" s="8">
        <v>3828</v>
      </c>
      <c r="B132" s="23" t="s">
        <v>3825</v>
      </c>
      <c r="C132" s="23" t="s">
        <v>7937</v>
      </c>
      <c r="D132" s="24">
        <v>5000</v>
      </c>
      <c r="E132" s="25">
        <v>5000</v>
      </c>
      <c r="F132" s="8" t="s">
        <v>8218</v>
      </c>
      <c r="G132" s="8" t="s">
        <v>8223</v>
      </c>
      <c r="H132" s="8" t="s">
        <v>8245</v>
      </c>
      <c r="I132" s="8">
        <v>1420033187</v>
      </c>
      <c r="J132" s="8">
        <v>1414845587</v>
      </c>
      <c r="K132" s="8" t="b">
        <v>0</v>
      </c>
      <c r="L132" s="8">
        <v>28</v>
      </c>
      <c r="M132" s="8" t="b">
        <v>1</v>
      </c>
      <c r="N132" s="8" t="s">
        <v>8273</v>
      </c>
      <c r="O132" s="8" t="s">
        <v>8274</v>
      </c>
      <c r="P132" s="26">
        <v>1</v>
      </c>
      <c r="Q132" s="25">
        <v>178.57142857142858</v>
      </c>
      <c r="R132" s="27">
        <v>41944.527627314819</v>
      </c>
      <c r="S132" s="27">
        <v>42004.569293981483</v>
      </c>
    </row>
    <row r="133" spans="1:19" ht="57.6" x14ac:dyDescent="0.3">
      <c r="A133" s="10">
        <v>3386</v>
      </c>
      <c r="B133" s="29" t="s">
        <v>3385</v>
      </c>
      <c r="C133" s="29" t="s">
        <v>7496</v>
      </c>
      <c r="D133" s="30">
        <v>2000</v>
      </c>
      <c r="E133" s="31">
        <v>2100</v>
      </c>
      <c r="F133" s="10" t="s">
        <v>8218</v>
      </c>
      <c r="G133" s="10" t="s">
        <v>8223</v>
      </c>
      <c r="H133" s="10" t="s">
        <v>8245</v>
      </c>
      <c r="I133" s="10">
        <v>1417620506</v>
      </c>
      <c r="J133" s="10">
        <v>1415028506</v>
      </c>
      <c r="K133" s="10" t="b">
        <v>0</v>
      </c>
      <c r="L133" s="10">
        <v>41</v>
      </c>
      <c r="M133" s="10" t="b">
        <v>1</v>
      </c>
      <c r="N133" s="10" t="s">
        <v>8273</v>
      </c>
      <c r="O133" s="10" t="s">
        <v>8274</v>
      </c>
      <c r="P133" s="32">
        <v>1.05</v>
      </c>
      <c r="Q133" s="31">
        <v>51.219512195121951</v>
      </c>
      <c r="R133" s="33">
        <v>41946.644745370373</v>
      </c>
      <c r="S133" s="33">
        <v>41976.644745370373</v>
      </c>
    </row>
    <row r="134" spans="1:19" ht="57.6" x14ac:dyDescent="0.3">
      <c r="A134" s="8">
        <v>3387</v>
      </c>
      <c r="B134" s="23" t="s">
        <v>3386</v>
      </c>
      <c r="C134" s="23" t="s">
        <v>7497</v>
      </c>
      <c r="D134" s="24">
        <v>3000</v>
      </c>
      <c r="E134" s="25">
        <v>3506</v>
      </c>
      <c r="F134" s="8" t="s">
        <v>8218</v>
      </c>
      <c r="G134" s="8" t="s">
        <v>8223</v>
      </c>
      <c r="H134" s="8" t="s">
        <v>8245</v>
      </c>
      <c r="I134" s="8">
        <v>1418581088</v>
      </c>
      <c r="J134" s="8">
        <v>1415125088</v>
      </c>
      <c r="K134" s="8" t="b">
        <v>0</v>
      </c>
      <c r="L134" s="8">
        <v>35</v>
      </c>
      <c r="M134" s="8" t="b">
        <v>1</v>
      </c>
      <c r="N134" s="8" t="s">
        <v>8273</v>
      </c>
      <c r="O134" s="8" t="s">
        <v>8274</v>
      </c>
      <c r="P134" s="26">
        <v>1.17</v>
      </c>
      <c r="Q134" s="25">
        <v>100.17142857142858</v>
      </c>
      <c r="R134" s="27">
        <v>41947.762592592589</v>
      </c>
      <c r="S134" s="27">
        <v>41987.762592592597</v>
      </c>
    </row>
    <row r="135" spans="1:19" ht="57.6" x14ac:dyDescent="0.3">
      <c r="A135" s="10">
        <v>3509</v>
      </c>
      <c r="B135" s="29" t="s">
        <v>3508</v>
      </c>
      <c r="C135" s="29" t="s">
        <v>7619</v>
      </c>
      <c r="D135" s="30">
        <v>3000</v>
      </c>
      <c r="E135" s="31">
        <v>3190</v>
      </c>
      <c r="F135" s="10" t="s">
        <v>8218</v>
      </c>
      <c r="G135" s="10" t="s">
        <v>8223</v>
      </c>
      <c r="H135" s="10" t="s">
        <v>8245</v>
      </c>
      <c r="I135" s="10">
        <v>1416545700</v>
      </c>
      <c r="J135" s="10">
        <v>1415392666</v>
      </c>
      <c r="K135" s="10" t="b">
        <v>0</v>
      </c>
      <c r="L135" s="10">
        <v>33</v>
      </c>
      <c r="M135" s="10" t="b">
        <v>1</v>
      </c>
      <c r="N135" s="10" t="s">
        <v>8273</v>
      </c>
      <c r="O135" s="10" t="s">
        <v>8274</v>
      </c>
      <c r="P135" s="32">
        <v>1.06</v>
      </c>
      <c r="Q135" s="31">
        <v>96.666666666666671</v>
      </c>
      <c r="R135" s="33">
        <v>41950.859560185185</v>
      </c>
      <c r="S135" s="33">
        <v>41964.204861111109</v>
      </c>
    </row>
    <row r="136" spans="1:19" ht="57.6" x14ac:dyDescent="0.3">
      <c r="A136" s="8">
        <v>3385</v>
      </c>
      <c r="B136" s="23" t="s">
        <v>3384</v>
      </c>
      <c r="C136" s="23" t="s">
        <v>7495</v>
      </c>
      <c r="D136" s="24">
        <v>2000</v>
      </c>
      <c r="E136" s="25">
        <v>2000</v>
      </c>
      <c r="F136" s="8" t="s">
        <v>8218</v>
      </c>
      <c r="G136" s="8" t="s">
        <v>8223</v>
      </c>
      <c r="H136" s="8" t="s">
        <v>8245</v>
      </c>
      <c r="I136" s="8">
        <v>1418244552</v>
      </c>
      <c r="J136" s="8">
        <v>1415652552</v>
      </c>
      <c r="K136" s="8" t="b">
        <v>0</v>
      </c>
      <c r="L136" s="8">
        <v>15</v>
      </c>
      <c r="M136" s="8" t="b">
        <v>1</v>
      </c>
      <c r="N136" s="8" t="s">
        <v>8273</v>
      </c>
      <c r="O136" s="8" t="s">
        <v>8274</v>
      </c>
      <c r="P136" s="26">
        <v>1</v>
      </c>
      <c r="Q136" s="25">
        <v>133.33333333333334</v>
      </c>
      <c r="R136" s="27">
        <v>41953.8675</v>
      </c>
      <c r="S136" s="27">
        <v>41983.8675</v>
      </c>
    </row>
    <row r="137" spans="1:19" ht="57.6" x14ac:dyDescent="0.3">
      <c r="A137" s="10">
        <v>3448</v>
      </c>
      <c r="B137" s="29" t="s">
        <v>3447</v>
      </c>
      <c r="C137" s="29" t="s">
        <v>7558</v>
      </c>
      <c r="D137" s="30">
        <v>2100</v>
      </c>
      <c r="E137" s="31">
        <v>2305</v>
      </c>
      <c r="F137" s="10" t="s">
        <v>8218</v>
      </c>
      <c r="G137" s="10" t="s">
        <v>8223</v>
      </c>
      <c r="H137" s="10" t="s">
        <v>8245</v>
      </c>
      <c r="I137" s="10">
        <v>1418784689</v>
      </c>
      <c r="J137" s="10">
        <v>1416192689</v>
      </c>
      <c r="K137" s="10" t="b">
        <v>0</v>
      </c>
      <c r="L137" s="10">
        <v>45</v>
      </c>
      <c r="M137" s="10" t="b">
        <v>1</v>
      </c>
      <c r="N137" s="10" t="s">
        <v>8273</v>
      </c>
      <c r="O137" s="10" t="s">
        <v>8274</v>
      </c>
      <c r="P137" s="32">
        <v>1.1000000000000001</v>
      </c>
      <c r="Q137" s="31">
        <v>51.222222222222221</v>
      </c>
      <c r="R137" s="33">
        <v>41960.119085648148</v>
      </c>
      <c r="S137" s="33">
        <v>41990.119085648148</v>
      </c>
    </row>
    <row r="138" spans="1:19" ht="43.2" x14ac:dyDescent="0.3">
      <c r="A138" s="8">
        <v>3262</v>
      </c>
      <c r="B138" s="23" t="s">
        <v>3262</v>
      </c>
      <c r="C138" s="23" t="s">
        <v>7372</v>
      </c>
      <c r="D138" s="24">
        <v>12200</v>
      </c>
      <c r="E138" s="25">
        <v>12571</v>
      </c>
      <c r="F138" s="8" t="s">
        <v>8218</v>
      </c>
      <c r="G138" s="8" t="s">
        <v>8223</v>
      </c>
      <c r="H138" s="8" t="s">
        <v>8245</v>
      </c>
      <c r="I138" s="8">
        <v>1419220800</v>
      </c>
      <c r="J138" s="8">
        <v>1416555262</v>
      </c>
      <c r="K138" s="8" t="b">
        <v>1</v>
      </c>
      <c r="L138" s="8">
        <v>134</v>
      </c>
      <c r="M138" s="8" t="b">
        <v>1</v>
      </c>
      <c r="N138" s="8" t="s">
        <v>8273</v>
      </c>
      <c r="O138" s="8" t="s">
        <v>8274</v>
      </c>
      <c r="P138" s="26">
        <v>1.03</v>
      </c>
      <c r="Q138" s="25">
        <v>93.81343283582089</v>
      </c>
      <c r="R138" s="27">
        <v>41964.315532407403</v>
      </c>
      <c r="S138" s="27">
        <v>41995.166666666672</v>
      </c>
    </row>
    <row r="139" spans="1:19" ht="57.6" x14ac:dyDescent="0.3">
      <c r="A139" s="10">
        <v>3585</v>
      </c>
      <c r="B139" s="29" t="s">
        <v>3584</v>
      </c>
      <c r="C139" s="29" t="s">
        <v>7695</v>
      </c>
      <c r="D139" s="30">
        <v>3400</v>
      </c>
      <c r="E139" s="31">
        <v>4050</v>
      </c>
      <c r="F139" s="10" t="s">
        <v>8218</v>
      </c>
      <c r="G139" s="10" t="s">
        <v>8223</v>
      </c>
      <c r="H139" s="10" t="s">
        <v>8245</v>
      </c>
      <c r="I139" s="10">
        <v>1419181890</v>
      </c>
      <c r="J139" s="10">
        <v>1416589890</v>
      </c>
      <c r="K139" s="10" t="b">
        <v>0</v>
      </c>
      <c r="L139" s="10">
        <v>23</v>
      </c>
      <c r="M139" s="10" t="b">
        <v>1</v>
      </c>
      <c r="N139" s="10" t="s">
        <v>8273</v>
      </c>
      <c r="O139" s="10" t="s">
        <v>8274</v>
      </c>
      <c r="P139" s="32">
        <v>1.19</v>
      </c>
      <c r="Q139" s="31">
        <v>176.08695652173913</v>
      </c>
      <c r="R139" s="33">
        <v>41964.716319444444</v>
      </c>
      <c r="S139" s="33">
        <v>41994.716319444444</v>
      </c>
    </row>
    <row r="140" spans="1:19" ht="57.6" x14ac:dyDescent="0.3">
      <c r="A140" s="8">
        <v>3368</v>
      </c>
      <c r="B140" s="23" t="s">
        <v>3367</v>
      </c>
      <c r="C140" s="23" t="s">
        <v>7478</v>
      </c>
      <c r="D140" s="24">
        <v>1000</v>
      </c>
      <c r="E140" s="25">
        <v>1046</v>
      </c>
      <c r="F140" s="8" t="s">
        <v>8218</v>
      </c>
      <c r="G140" s="8" t="s">
        <v>8223</v>
      </c>
      <c r="H140" s="8" t="s">
        <v>8245</v>
      </c>
      <c r="I140" s="8">
        <v>1420088400</v>
      </c>
      <c r="J140" s="8">
        <v>1416977259</v>
      </c>
      <c r="K140" s="8" t="b">
        <v>0</v>
      </c>
      <c r="L140" s="8">
        <v>23</v>
      </c>
      <c r="M140" s="8" t="b">
        <v>1</v>
      </c>
      <c r="N140" s="8" t="s">
        <v>8273</v>
      </c>
      <c r="O140" s="8" t="s">
        <v>8274</v>
      </c>
      <c r="P140" s="26">
        <v>1.05</v>
      </c>
      <c r="Q140" s="25">
        <v>45.478260869565219</v>
      </c>
      <c r="R140" s="27">
        <v>41969.199756944443</v>
      </c>
      <c r="S140" s="27">
        <v>42005.208333333328</v>
      </c>
    </row>
    <row r="141" spans="1:19" ht="57.6" x14ac:dyDescent="0.3">
      <c r="A141" s="10">
        <v>3565</v>
      </c>
      <c r="B141" s="29" t="s">
        <v>3564</v>
      </c>
      <c r="C141" s="29" t="s">
        <v>7675</v>
      </c>
      <c r="D141" s="30">
        <v>900</v>
      </c>
      <c r="E141" s="31">
        <v>1175</v>
      </c>
      <c r="F141" s="10" t="s">
        <v>8218</v>
      </c>
      <c r="G141" s="10" t="s">
        <v>8223</v>
      </c>
      <c r="H141" s="10" t="s">
        <v>8245</v>
      </c>
      <c r="I141" s="10">
        <v>1420048208</v>
      </c>
      <c r="J141" s="10">
        <v>1417456208</v>
      </c>
      <c r="K141" s="10" t="b">
        <v>0</v>
      </c>
      <c r="L141" s="10">
        <v>12</v>
      </c>
      <c r="M141" s="10" t="b">
        <v>1</v>
      </c>
      <c r="N141" s="10" t="s">
        <v>8273</v>
      </c>
      <c r="O141" s="10" t="s">
        <v>8274</v>
      </c>
      <c r="P141" s="32">
        <v>1.31</v>
      </c>
      <c r="Q141" s="31">
        <v>97.916666666666671</v>
      </c>
      <c r="R141" s="33">
        <v>41974.743148148147</v>
      </c>
      <c r="S141" s="33">
        <v>42004.743148148147</v>
      </c>
    </row>
    <row r="142" spans="1:19" ht="57.6" x14ac:dyDescent="0.3">
      <c r="A142" s="8">
        <v>3593</v>
      </c>
      <c r="B142" s="23" t="s">
        <v>3592</v>
      </c>
      <c r="C142" s="23" t="s">
        <v>7703</v>
      </c>
      <c r="D142" s="24">
        <v>3000</v>
      </c>
      <c r="E142" s="25">
        <v>3319</v>
      </c>
      <c r="F142" s="8" t="s">
        <v>8218</v>
      </c>
      <c r="G142" s="8" t="s">
        <v>8223</v>
      </c>
      <c r="H142" s="8" t="s">
        <v>8245</v>
      </c>
      <c r="I142" s="8">
        <v>1420489560</v>
      </c>
      <c r="J142" s="8">
        <v>1417469639</v>
      </c>
      <c r="K142" s="8" t="b">
        <v>0</v>
      </c>
      <c r="L142" s="8">
        <v>43</v>
      </c>
      <c r="M142" s="8" t="b">
        <v>1</v>
      </c>
      <c r="N142" s="8" t="s">
        <v>8273</v>
      </c>
      <c r="O142" s="8" t="s">
        <v>8274</v>
      </c>
      <c r="P142" s="26">
        <v>1.1100000000000001</v>
      </c>
      <c r="Q142" s="25">
        <v>77.186046511627907</v>
      </c>
      <c r="R142" s="27">
        <v>41974.898599537039</v>
      </c>
      <c r="S142" s="27">
        <v>42009.851388888885</v>
      </c>
    </row>
    <row r="143" spans="1:19" ht="57.6" x14ac:dyDescent="0.3">
      <c r="A143" s="10">
        <v>3570</v>
      </c>
      <c r="B143" s="29" t="s">
        <v>3569</v>
      </c>
      <c r="C143" s="29" t="s">
        <v>7680</v>
      </c>
      <c r="D143" s="30">
        <v>2000</v>
      </c>
      <c r="E143" s="31">
        <v>2287</v>
      </c>
      <c r="F143" s="10" t="s">
        <v>8218</v>
      </c>
      <c r="G143" s="10" t="s">
        <v>8223</v>
      </c>
      <c r="H143" s="10" t="s">
        <v>8245</v>
      </c>
      <c r="I143" s="10">
        <v>1420009200</v>
      </c>
      <c r="J143" s="10">
        <v>1417593483</v>
      </c>
      <c r="K143" s="10" t="b">
        <v>0</v>
      </c>
      <c r="L143" s="10">
        <v>26</v>
      </c>
      <c r="M143" s="10" t="b">
        <v>1</v>
      </c>
      <c r="N143" s="10" t="s">
        <v>8273</v>
      </c>
      <c r="O143" s="10" t="s">
        <v>8274</v>
      </c>
      <c r="P143" s="32">
        <v>1.1399999999999999</v>
      </c>
      <c r="Q143" s="31">
        <v>87.961538461538467</v>
      </c>
      <c r="R143" s="33">
        <v>41976.331979166673</v>
      </c>
      <c r="S143" s="33">
        <v>42004.291666666672</v>
      </c>
    </row>
    <row r="144" spans="1:19" ht="57.6" x14ac:dyDescent="0.3">
      <c r="A144" s="8">
        <v>3569</v>
      </c>
      <c r="B144" s="23" t="s">
        <v>3568</v>
      </c>
      <c r="C144" s="23" t="s">
        <v>7679</v>
      </c>
      <c r="D144" s="24">
        <v>5000</v>
      </c>
      <c r="E144" s="25">
        <v>5024</v>
      </c>
      <c r="F144" s="8" t="s">
        <v>8218</v>
      </c>
      <c r="G144" s="8" t="s">
        <v>8223</v>
      </c>
      <c r="H144" s="8" t="s">
        <v>8245</v>
      </c>
      <c r="I144" s="8">
        <v>1420734696</v>
      </c>
      <c r="J144" s="8">
        <v>1418142696</v>
      </c>
      <c r="K144" s="8" t="b">
        <v>0</v>
      </c>
      <c r="L144" s="8">
        <v>41</v>
      </c>
      <c r="M144" s="8" t="b">
        <v>1</v>
      </c>
      <c r="N144" s="8" t="s">
        <v>8273</v>
      </c>
      <c r="O144" s="8" t="s">
        <v>8274</v>
      </c>
      <c r="P144" s="26">
        <v>1</v>
      </c>
      <c r="Q144" s="25">
        <v>122.53658536585365</v>
      </c>
      <c r="R144" s="27">
        <v>41982.688611111109</v>
      </c>
      <c r="S144" s="27">
        <v>42012.688611111109</v>
      </c>
    </row>
    <row r="145" spans="1:19" ht="43.2" x14ac:dyDescent="0.3">
      <c r="A145" s="10">
        <v>3258</v>
      </c>
      <c r="B145" s="29" t="s">
        <v>3258</v>
      </c>
      <c r="C145" s="29" t="s">
        <v>7368</v>
      </c>
      <c r="D145" s="30">
        <v>7000</v>
      </c>
      <c r="E145" s="31">
        <v>7365</v>
      </c>
      <c r="F145" s="10" t="s">
        <v>8218</v>
      </c>
      <c r="G145" s="10" t="s">
        <v>8223</v>
      </c>
      <c r="H145" s="10" t="s">
        <v>8245</v>
      </c>
      <c r="I145" s="10">
        <v>1420751861</v>
      </c>
      <c r="J145" s="10">
        <v>1418159861</v>
      </c>
      <c r="K145" s="10" t="b">
        <v>1</v>
      </c>
      <c r="L145" s="10">
        <v>75</v>
      </c>
      <c r="M145" s="10" t="b">
        <v>1</v>
      </c>
      <c r="N145" s="10" t="s">
        <v>8273</v>
      </c>
      <c r="O145" s="10" t="s">
        <v>8274</v>
      </c>
      <c r="P145" s="32">
        <v>1.05</v>
      </c>
      <c r="Q145" s="31">
        <v>98.2</v>
      </c>
      <c r="R145" s="33">
        <v>41982.887280092589</v>
      </c>
      <c r="S145" s="33">
        <v>42012.887280092589</v>
      </c>
    </row>
    <row r="146" spans="1:19" ht="57.6" x14ac:dyDescent="0.3">
      <c r="A146" s="8">
        <v>3592</v>
      </c>
      <c r="B146" s="23" t="s">
        <v>3591</v>
      </c>
      <c r="C146" s="23" t="s">
        <v>7702</v>
      </c>
      <c r="D146" s="24">
        <v>2000</v>
      </c>
      <c r="E146" s="25">
        <v>2545</v>
      </c>
      <c r="F146" s="8" t="s">
        <v>8218</v>
      </c>
      <c r="G146" s="8" t="s">
        <v>8223</v>
      </c>
      <c r="H146" s="8" t="s">
        <v>8245</v>
      </c>
      <c r="I146" s="8">
        <v>1423630740</v>
      </c>
      <c r="J146" s="8">
        <v>1418673307</v>
      </c>
      <c r="K146" s="8" t="b">
        <v>0</v>
      </c>
      <c r="L146" s="8">
        <v>35</v>
      </c>
      <c r="M146" s="8" t="b">
        <v>1</v>
      </c>
      <c r="N146" s="8" t="s">
        <v>8273</v>
      </c>
      <c r="O146" s="8" t="s">
        <v>8274</v>
      </c>
      <c r="P146" s="26">
        <v>1.27</v>
      </c>
      <c r="Q146" s="25">
        <v>72.714285714285708</v>
      </c>
      <c r="R146" s="27">
        <v>41988.829942129625</v>
      </c>
      <c r="S146" s="27">
        <v>42046.207638888889</v>
      </c>
    </row>
    <row r="147" spans="1:19" ht="57.6" x14ac:dyDescent="0.3">
      <c r="A147" s="10">
        <v>2979</v>
      </c>
      <c r="B147" s="29" t="s">
        <v>2979</v>
      </c>
      <c r="C147" s="29" t="s">
        <v>7089</v>
      </c>
      <c r="D147" s="30">
        <v>5000</v>
      </c>
      <c r="E147" s="31">
        <v>5070</v>
      </c>
      <c r="F147" s="10" t="s">
        <v>8218</v>
      </c>
      <c r="G147" s="10" t="s">
        <v>8223</v>
      </c>
      <c r="H147" s="10" t="s">
        <v>8245</v>
      </c>
      <c r="I147" s="10">
        <v>1420524000</v>
      </c>
      <c r="J147" s="10">
        <v>1419104823</v>
      </c>
      <c r="K147" s="10" t="b">
        <v>0</v>
      </c>
      <c r="L147" s="10">
        <v>46</v>
      </c>
      <c r="M147" s="10" t="b">
        <v>1</v>
      </c>
      <c r="N147" s="10" t="s">
        <v>8273</v>
      </c>
      <c r="O147" s="10" t="s">
        <v>8274</v>
      </c>
      <c r="P147" s="32">
        <v>1.01</v>
      </c>
      <c r="Q147" s="31">
        <v>110.21739130434783</v>
      </c>
      <c r="R147" s="33">
        <v>41993.824340277773</v>
      </c>
      <c r="S147" s="33">
        <v>42010.25</v>
      </c>
    </row>
    <row r="148" spans="1:19" ht="72" x14ac:dyDescent="0.3">
      <c r="A148" s="8">
        <v>3695</v>
      </c>
      <c r="B148" s="23" t="s">
        <v>3692</v>
      </c>
      <c r="C148" s="23" t="s">
        <v>7805</v>
      </c>
      <c r="D148" s="24">
        <v>4000</v>
      </c>
      <c r="E148" s="25">
        <v>4005</v>
      </c>
      <c r="F148" s="8" t="s">
        <v>8218</v>
      </c>
      <c r="G148" s="8" t="s">
        <v>8223</v>
      </c>
      <c r="H148" s="8" t="s">
        <v>8245</v>
      </c>
      <c r="I148" s="8">
        <v>1421009610</v>
      </c>
      <c r="J148" s="8">
        <v>1419281610</v>
      </c>
      <c r="K148" s="8" t="b">
        <v>0</v>
      </c>
      <c r="L148" s="8">
        <v>33</v>
      </c>
      <c r="M148" s="8" t="b">
        <v>1</v>
      </c>
      <c r="N148" s="8" t="s">
        <v>8273</v>
      </c>
      <c r="O148" s="8" t="s">
        <v>8274</v>
      </c>
      <c r="P148" s="26">
        <v>1</v>
      </c>
      <c r="Q148" s="25">
        <v>121.36363636363636</v>
      </c>
      <c r="R148" s="27">
        <v>41995.870486111111</v>
      </c>
      <c r="S148" s="27">
        <v>42015.870486111111</v>
      </c>
    </row>
    <row r="149" spans="1:19" ht="57.6" x14ac:dyDescent="0.3">
      <c r="A149" s="10">
        <v>3591</v>
      </c>
      <c r="B149" s="29" t="s">
        <v>3590</v>
      </c>
      <c r="C149" s="29" t="s">
        <v>7701</v>
      </c>
      <c r="D149" s="30">
        <v>700</v>
      </c>
      <c r="E149" s="31">
        <v>1225</v>
      </c>
      <c r="F149" s="10" t="s">
        <v>8218</v>
      </c>
      <c r="G149" s="10" t="s">
        <v>8223</v>
      </c>
      <c r="H149" s="10" t="s">
        <v>8245</v>
      </c>
      <c r="I149" s="10">
        <v>1422075540</v>
      </c>
      <c r="J149" s="10">
        <v>1419979544</v>
      </c>
      <c r="K149" s="10" t="b">
        <v>0</v>
      </c>
      <c r="L149" s="10">
        <v>18</v>
      </c>
      <c r="M149" s="10" t="b">
        <v>1</v>
      </c>
      <c r="N149" s="10" t="s">
        <v>8273</v>
      </c>
      <c r="O149" s="10" t="s">
        <v>8274</v>
      </c>
      <c r="P149" s="32">
        <v>1.75</v>
      </c>
      <c r="Q149" s="31">
        <v>68.055555555555557</v>
      </c>
      <c r="R149" s="33">
        <v>42003.948425925926</v>
      </c>
      <c r="S149" s="33">
        <v>42028.207638888889</v>
      </c>
    </row>
    <row r="150" spans="1:19" ht="57.6" x14ac:dyDescent="0.3">
      <c r="A150" s="8">
        <v>3458</v>
      </c>
      <c r="B150" s="23" t="s">
        <v>3457</v>
      </c>
      <c r="C150" s="23" t="s">
        <v>7568</v>
      </c>
      <c r="D150" s="24">
        <v>978</v>
      </c>
      <c r="E150" s="25">
        <v>1216</v>
      </c>
      <c r="F150" s="8" t="s">
        <v>8218</v>
      </c>
      <c r="G150" s="8" t="s">
        <v>8223</v>
      </c>
      <c r="H150" s="8" t="s">
        <v>8245</v>
      </c>
      <c r="I150" s="8">
        <v>1422937620</v>
      </c>
      <c r="J150" s="8">
        <v>1420606303</v>
      </c>
      <c r="K150" s="8" t="b">
        <v>0</v>
      </c>
      <c r="L150" s="8">
        <v>27</v>
      </c>
      <c r="M150" s="8" t="b">
        <v>1</v>
      </c>
      <c r="N150" s="8" t="s">
        <v>8273</v>
      </c>
      <c r="O150" s="8" t="s">
        <v>8274</v>
      </c>
      <c r="P150" s="26">
        <v>1.24</v>
      </c>
      <c r="Q150" s="25">
        <v>45.037037037037038</v>
      </c>
      <c r="R150" s="27">
        <v>42011.202581018515</v>
      </c>
      <c r="S150" s="27">
        <v>42038.185416666667</v>
      </c>
    </row>
    <row r="151" spans="1:19" ht="57.6" x14ac:dyDescent="0.3">
      <c r="A151" s="10">
        <v>3554</v>
      </c>
      <c r="B151" s="29" t="s">
        <v>3553</v>
      </c>
      <c r="C151" s="29" t="s">
        <v>7664</v>
      </c>
      <c r="D151" s="30">
        <v>5000</v>
      </c>
      <c r="E151" s="31">
        <v>5671.11</v>
      </c>
      <c r="F151" s="10" t="s">
        <v>8218</v>
      </c>
      <c r="G151" s="10" t="s">
        <v>8223</v>
      </c>
      <c r="H151" s="10" t="s">
        <v>8245</v>
      </c>
      <c r="I151" s="10">
        <v>1423674000</v>
      </c>
      <c r="J151" s="10">
        <v>1421025159</v>
      </c>
      <c r="K151" s="10" t="b">
        <v>0</v>
      </c>
      <c r="L151" s="10">
        <v>53</v>
      </c>
      <c r="M151" s="10" t="b">
        <v>1</v>
      </c>
      <c r="N151" s="10" t="s">
        <v>8273</v>
      </c>
      <c r="O151" s="10" t="s">
        <v>8274</v>
      </c>
      <c r="P151" s="32">
        <v>1.1299999999999999</v>
      </c>
      <c r="Q151" s="31">
        <v>107.00207547169811</v>
      </c>
      <c r="R151" s="33">
        <v>42016.050451388888</v>
      </c>
      <c r="S151" s="33">
        <v>42046.708333333328</v>
      </c>
    </row>
    <row r="152" spans="1:19" ht="28.8" x14ac:dyDescent="0.3">
      <c r="A152" s="8">
        <v>3457</v>
      </c>
      <c r="B152" s="23" t="s">
        <v>3456</v>
      </c>
      <c r="C152" s="23" t="s">
        <v>7567</v>
      </c>
      <c r="D152" s="24">
        <v>2000</v>
      </c>
      <c r="E152" s="25">
        <v>2804</v>
      </c>
      <c r="F152" s="8" t="s">
        <v>8218</v>
      </c>
      <c r="G152" s="8" t="s">
        <v>8223</v>
      </c>
      <c r="H152" s="8" t="s">
        <v>8245</v>
      </c>
      <c r="I152" s="8">
        <v>1423720740</v>
      </c>
      <c r="J152" s="8">
        <v>1421081857</v>
      </c>
      <c r="K152" s="8" t="b">
        <v>0</v>
      </c>
      <c r="L152" s="8">
        <v>55</v>
      </c>
      <c r="M152" s="8" t="b">
        <v>1</v>
      </c>
      <c r="N152" s="8" t="s">
        <v>8273</v>
      </c>
      <c r="O152" s="8" t="s">
        <v>8274</v>
      </c>
      <c r="P152" s="26">
        <v>1.4</v>
      </c>
      <c r="Q152" s="25">
        <v>50.981818181818184</v>
      </c>
      <c r="R152" s="27">
        <v>42016.706678240742</v>
      </c>
      <c r="S152" s="27">
        <v>42047.249305555553</v>
      </c>
    </row>
    <row r="153" spans="1:19" ht="43.2" x14ac:dyDescent="0.3">
      <c r="A153" s="10">
        <v>3264</v>
      </c>
      <c r="B153" s="29" t="s">
        <v>3264</v>
      </c>
      <c r="C153" s="29" t="s">
        <v>7374</v>
      </c>
      <c r="D153" s="30">
        <v>2500</v>
      </c>
      <c r="E153" s="31">
        <v>2575</v>
      </c>
      <c r="F153" s="10" t="s">
        <v>8218</v>
      </c>
      <c r="G153" s="10" t="s">
        <v>8223</v>
      </c>
      <c r="H153" s="10" t="s">
        <v>8245</v>
      </c>
      <c r="I153" s="10">
        <v>1422482400</v>
      </c>
      <c r="J153" s="10">
        <v>1421089938</v>
      </c>
      <c r="K153" s="10" t="b">
        <v>1</v>
      </c>
      <c r="L153" s="10">
        <v>49</v>
      </c>
      <c r="M153" s="10" t="b">
        <v>1</v>
      </c>
      <c r="N153" s="10" t="s">
        <v>8273</v>
      </c>
      <c r="O153" s="10" t="s">
        <v>8274</v>
      </c>
      <c r="P153" s="32">
        <v>1.03</v>
      </c>
      <c r="Q153" s="31">
        <v>52.551020408163268</v>
      </c>
      <c r="R153" s="33">
        <v>42016.800208333334</v>
      </c>
      <c r="S153" s="33">
        <v>42032.916666666672</v>
      </c>
    </row>
    <row r="154" spans="1:19" ht="57.6" x14ac:dyDescent="0.3">
      <c r="A154" s="8">
        <v>2790</v>
      </c>
      <c r="B154" s="23" t="s">
        <v>2790</v>
      </c>
      <c r="C154" s="23" t="s">
        <v>6900</v>
      </c>
      <c r="D154" s="24">
        <v>3000</v>
      </c>
      <c r="E154" s="25">
        <v>3160</v>
      </c>
      <c r="F154" s="8" t="s">
        <v>8218</v>
      </c>
      <c r="G154" s="8" t="s">
        <v>8223</v>
      </c>
      <c r="H154" s="8" t="s">
        <v>8245</v>
      </c>
      <c r="I154" s="8">
        <v>1423693903</v>
      </c>
      <c r="J154" s="8">
        <v>1421101903</v>
      </c>
      <c r="K154" s="8" t="b">
        <v>0</v>
      </c>
      <c r="L154" s="8">
        <v>66</v>
      </c>
      <c r="M154" s="8" t="b">
        <v>1</v>
      </c>
      <c r="N154" s="8" t="s">
        <v>8273</v>
      </c>
      <c r="O154" s="8" t="s">
        <v>8274</v>
      </c>
      <c r="P154" s="26">
        <v>1.05</v>
      </c>
      <c r="Q154" s="25">
        <v>47.878787878787875</v>
      </c>
      <c r="R154" s="27">
        <v>42016.938692129625</v>
      </c>
      <c r="S154" s="27">
        <v>42046.938692129625</v>
      </c>
    </row>
    <row r="155" spans="1:19" ht="57.6" x14ac:dyDescent="0.3">
      <c r="A155" s="10">
        <v>3275</v>
      </c>
      <c r="B155" s="29" t="s">
        <v>3275</v>
      </c>
      <c r="C155" s="29" t="s">
        <v>7385</v>
      </c>
      <c r="D155" s="30">
        <v>1800</v>
      </c>
      <c r="E155" s="31">
        <v>1805</v>
      </c>
      <c r="F155" s="10" t="s">
        <v>8218</v>
      </c>
      <c r="G155" s="10" t="s">
        <v>8223</v>
      </c>
      <c r="H155" s="10" t="s">
        <v>8245</v>
      </c>
      <c r="I155" s="10">
        <v>1423456200</v>
      </c>
      <c r="J155" s="10">
        <v>1421183271</v>
      </c>
      <c r="K155" s="10" t="b">
        <v>1</v>
      </c>
      <c r="L155" s="10">
        <v>12</v>
      </c>
      <c r="M155" s="10" t="b">
        <v>1</v>
      </c>
      <c r="N155" s="10" t="s">
        <v>8273</v>
      </c>
      <c r="O155" s="10" t="s">
        <v>8274</v>
      </c>
      <c r="P155" s="32">
        <v>1</v>
      </c>
      <c r="Q155" s="31">
        <v>150.41666666666666</v>
      </c>
      <c r="R155" s="33">
        <v>42017.88045138889</v>
      </c>
      <c r="S155" s="33">
        <v>42044.1875</v>
      </c>
    </row>
    <row r="156" spans="1:19" ht="57.6" x14ac:dyDescent="0.3">
      <c r="A156" s="8">
        <v>3424</v>
      </c>
      <c r="B156" s="23" t="s">
        <v>3423</v>
      </c>
      <c r="C156" s="23" t="s">
        <v>7534</v>
      </c>
      <c r="D156" s="24">
        <v>6000</v>
      </c>
      <c r="E156" s="25">
        <v>6215</v>
      </c>
      <c r="F156" s="8" t="s">
        <v>8218</v>
      </c>
      <c r="G156" s="8" t="s">
        <v>8223</v>
      </c>
      <c r="H156" s="8" t="s">
        <v>8245</v>
      </c>
      <c r="I156" s="8">
        <v>1423119540</v>
      </c>
      <c r="J156" s="8">
        <v>1421252084</v>
      </c>
      <c r="K156" s="8" t="b">
        <v>0</v>
      </c>
      <c r="L156" s="8">
        <v>76</v>
      </c>
      <c r="M156" s="8" t="b">
        <v>1</v>
      </c>
      <c r="N156" s="8" t="s">
        <v>8273</v>
      </c>
      <c r="O156" s="8" t="s">
        <v>8274</v>
      </c>
      <c r="P156" s="26">
        <v>1.04</v>
      </c>
      <c r="Q156" s="25">
        <v>81.776315789473685</v>
      </c>
      <c r="R156" s="27">
        <v>42018.676898148144</v>
      </c>
      <c r="S156" s="27">
        <v>42040.290972222225</v>
      </c>
    </row>
    <row r="157" spans="1:19" ht="43.2" x14ac:dyDescent="0.3">
      <c r="A157" s="10">
        <v>2781</v>
      </c>
      <c r="B157" s="29" t="s">
        <v>2781</v>
      </c>
      <c r="C157" s="29" t="s">
        <v>6891</v>
      </c>
      <c r="D157" s="30">
        <v>1250</v>
      </c>
      <c r="E157" s="31">
        <v>1316</v>
      </c>
      <c r="F157" s="10" t="s">
        <v>8218</v>
      </c>
      <c r="G157" s="10" t="s">
        <v>8223</v>
      </c>
      <c r="H157" s="10" t="s">
        <v>8245</v>
      </c>
      <c r="I157" s="10">
        <v>1423724400</v>
      </c>
      <c r="J157" s="10">
        <v>1421274954</v>
      </c>
      <c r="K157" s="10" t="b">
        <v>0</v>
      </c>
      <c r="L157" s="10">
        <v>28</v>
      </c>
      <c r="M157" s="10" t="b">
        <v>1</v>
      </c>
      <c r="N157" s="10" t="s">
        <v>8273</v>
      </c>
      <c r="O157" s="10" t="s">
        <v>8274</v>
      </c>
      <c r="P157" s="32">
        <v>1.05</v>
      </c>
      <c r="Q157" s="31">
        <v>47</v>
      </c>
      <c r="R157" s="33">
        <v>42018.94159722222</v>
      </c>
      <c r="S157" s="33">
        <v>42047.291666666672</v>
      </c>
    </row>
    <row r="158" spans="1:19" ht="43.2" x14ac:dyDescent="0.3">
      <c r="A158" s="8">
        <v>3691</v>
      </c>
      <c r="B158" s="23" t="s">
        <v>3688</v>
      </c>
      <c r="C158" s="23" t="s">
        <v>7801</v>
      </c>
      <c r="D158" s="24">
        <v>40000</v>
      </c>
      <c r="E158" s="25">
        <v>51184</v>
      </c>
      <c r="F158" s="8" t="s">
        <v>8218</v>
      </c>
      <c r="G158" s="8" t="s">
        <v>8223</v>
      </c>
      <c r="H158" s="8" t="s">
        <v>8245</v>
      </c>
      <c r="I158" s="8">
        <v>1425272340</v>
      </c>
      <c r="J158" s="8">
        <v>1421426929</v>
      </c>
      <c r="K158" s="8" t="b">
        <v>0</v>
      </c>
      <c r="L158" s="8">
        <v>274</v>
      </c>
      <c r="M158" s="8" t="b">
        <v>1</v>
      </c>
      <c r="N158" s="8" t="s">
        <v>8273</v>
      </c>
      <c r="O158" s="8" t="s">
        <v>8274</v>
      </c>
      <c r="P158" s="26">
        <v>1.28</v>
      </c>
      <c r="Q158" s="25">
        <v>186.80291970802921</v>
      </c>
      <c r="R158" s="27">
        <v>42020.700567129628</v>
      </c>
      <c r="S158" s="27">
        <v>42065.207638888889</v>
      </c>
    </row>
    <row r="159" spans="1:19" ht="57.6" x14ac:dyDescent="0.3">
      <c r="A159" s="10">
        <v>3514</v>
      </c>
      <c r="B159" s="29" t="s">
        <v>3513</v>
      </c>
      <c r="C159" s="29" t="s">
        <v>7624</v>
      </c>
      <c r="D159" s="30">
        <v>500</v>
      </c>
      <c r="E159" s="31">
        <v>550</v>
      </c>
      <c r="F159" s="10" t="s">
        <v>8218</v>
      </c>
      <c r="G159" s="10" t="s">
        <v>8223</v>
      </c>
      <c r="H159" s="10" t="s">
        <v>8245</v>
      </c>
      <c r="I159" s="10">
        <v>1422853140</v>
      </c>
      <c r="J159" s="10">
        <v>1421439552</v>
      </c>
      <c r="K159" s="10" t="b">
        <v>0</v>
      </c>
      <c r="L159" s="10">
        <v>10</v>
      </c>
      <c r="M159" s="10" t="b">
        <v>1</v>
      </c>
      <c r="N159" s="10" t="s">
        <v>8273</v>
      </c>
      <c r="O159" s="10" t="s">
        <v>8274</v>
      </c>
      <c r="P159" s="32">
        <v>1.1000000000000001</v>
      </c>
      <c r="Q159" s="31">
        <v>55</v>
      </c>
      <c r="R159" s="33">
        <v>42020.846666666665</v>
      </c>
      <c r="S159" s="33">
        <v>42037.207638888889</v>
      </c>
    </row>
    <row r="160" spans="1:19" ht="57.6" x14ac:dyDescent="0.3">
      <c r="A160" s="8">
        <v>3580</v>
      </c>
      <c r="B160" s="23" t="s">
        <v>3579</v>
      </c>
      <c r="C160" s="23" t="s">
        <v>7690</v>
      </c>
      <c r="D160" s="24">
        <v>900</v>
      </c>
      <c r="E160" s="25">
        <v>1025</v>
      </c>
      <c r="F160" s="8" t="s">
        <v>8218</v>
      </c>
      <c r="G160" s="8" t="s">
        <v>8223</v>
      </c>
      <c r="H160" s="8" t="s">
        <v>8245</v>
      </c>
      <c r="I160" s="8">
        <v>1425185940</v>
      </c>
      <c r="J160" s="8">
        <v>1421900022</v>
      </c>
      <c r="K160" s="8" t="b">
        <v>0</v>
      </c>
      <c r="L160" s="8">
        <v>27</v>
      </c>
      <c r="M160" s="8" t="b">
        <v>1</v>
      </c>
      <c r="N160" s="8" t="s">
        <v>8273</v>
      </c>
      <c r="O160" s="8" t="s">
        <v>8274</v>
      </c>
      <c r="P160" s="26">
        <v>1.1399999999999999</v>
      </c>
      <c r="Q160" s="25">
        <v>37.962962962962962</v>
      </c>
      <c r="R160" s="27">
        <v>42026.176180555558</v>
      </c>
      <c r="S160" s="27">
        <v>42064.207638888889</v>
      </c>
    </row>
    <row r="161" spans="1:19" ht="72" x14ac:dyDescent="0.3">
      <c r="A161" s="10">
        <v>2977</v>
      </c>
      <c r="B161" s="29" t="s">
        <v>2977</v>
      </c>
      <c r="C161" s="29" t="s">
        <v>7087</v>
      </c>
      <c r="D161" s="30">
        <v>3000</v>
      </c>
      <c r="E161" s="31">
        <v>3407</v>
      </c>
      <c r="F161" s="10" t="s">
        <v>8218</v>
      </c>
      <c r="G161" s="10" t="s">
        <v>8223</v>
      </c>
      <c r="H161" s="10" t="s">
        <v>8245</v>
      </c>
      <c r="I161" s="10">
        <v>1427076840</v>
      </c>
      <c r="J161" s="10">
        <v>1421960934</v>
      </c>
      <c r="K161" s="10" t="b">
        <v>0</v>
      </c>
      <c r="L161" s="10">
        <v>30</v>
      </c>
      <c r="M161" s="10" t="b">
        <v>1</v>
      </c>
      <c r="N161" s="10" t="s">
        <v>8273</v>
      </c>
      <c r="O161" s="10" t="s">
        <v>8274</v>
      </c>
      <c r="P161" s="32">
        <v>1.1399999999999999</v>
      </c>
      <c r="Q161" s="31">
        <v>113.56666666666666</v>
      </c>
      <c r="R161" s="33">
        <v>42026.88118055556</v>
      </c>
      <c r="S161" s="33">
        <v>42086.093055555553</v>
      </c>
    </row>
    <row r="162" spans="1:19" ht="43.2" x14ac:dyDescent="0.3">
      <c r="A162" s="8">
        <v>2782</v>
      </c>
      <c r="B162" s="23" t="s">
        <v>2782</v>
      </c>
      <c r="C162" s="23" t="s">
        <v>6892</v>
      </c>
      <c r="D162" s="24">
        <v>1000</v>
      </c>
      <c r="E162" s="25">
        <v>1200</v>
      </c>
      <c r="F162" s="8" t="s">
        <v>8218</v>
      </c>
      <c r="G162" s="8" t="s">
        <v>8223</v>
      </c>
      <c r="H162" s="8" t="s">
        <v>8245</v>
      </c>
      <c r="I162" s="8">
        <v>1424149140</v>
      </c>
      <c r="J162" s="8">
        <v>1421964718</v>
      </c>
      <c r="K162" s="8" t="b">
        <v>0</v>
      </c>
      <c r="L162" s="8">
        <v>18</v>
      </c>
      <c r="M162" s="8" t="b">
        <v>1</v>
      </c>
      <c r="N162" s="8" t="s">
        <v>8273</v>
      </c>
      <c r="O162" s="8" t="s">
        <v>8274</v>
      </c>
      <c r="P162" s="26">
        <v>1.2</v>
      </c>
      <c r="Q162" s="25">
        <v>66.666666666666671</v>
      </c>
      <c r="R162" s="27">
        <v>42026.924976851849</v>
      </c>
      <c r="S162" s="27">
        <v>42052.207638888889</v>
      </c>
    </row>
    <row r="163" spans="1:19" ht="57.6" x14ac:dyDescent="0.3">
      <c r="A163" s="10">
        <v>2962</v>
      </c>
      <c r="B163" s="29" t="s">
        <v>2962</v>
      </c>
      <c r="C163" s="29" t="s">
        <v>7072</v>
      </c>
      <c r="D163" s="30">
        <v>1000</v>
      </c>
      <c r="E163" s="31">
        <v>1218</v>
      </c>
      <c r="F163" s="10" t="s">
        <v>8218</v>
      </c>
      <c r="G163" s="10" t="s">
        <v>8223</v>
      </c>
      <c r="H163" s="10" t="s">
        <v>8245</v>
      </c>
      <c r="I163" s="10">
        <v>1425193140</v>
      </c>
      <c r="J163" s="10">
        <v>1422769906</v>
      </c>
      <c r="K163" s="10" t="b">
        <v>0</v>
      </c>
      <c r="L163" s="10">
        <v>20</v>
      </c>
      <c r="M163" s="10" t="b">
        <v>1</v>
      </c>
      <c r="N163" s="10" t="s">
        <v>8273</v>
      </c>
      <c r="O163" s="10" t="s">
        <v>8274</v>
      </c>
      <c r="P163" s="32">
        <v>1.22</v>
      </c>
      <c r="Q163" s="31">
        <v>60.9</v>
      </c>
      <c r="R163" s="33">
        <v>42036.24428240741</v>
      </c>
      <c r="S163" s="33">
        <v>42064.290972222225</v>
      </c>
    </row>
    <row r="164" spans="1:19" ht="57.6" x14ac:dyDescent="0.3">
      <c r="A164" s="8">
        <v>3421</v>
      </c>
      <c r="B164" s="23" t="s">
        <v>3420</v>
      </c>
      <c r="C164" s="23" t="s">
        <v>7531</v>
      </c>
      <c r="D164" s="24">
        <v>10000</v>
      </c>
      <c r="E164" s="25">
        <v>10115</v>
      </c>
      <c r="F164" s="8" t="s">
        <v>8218</v>
      </c>
      <c r="G164" s="8" t="s">
        <v>8223</v>
      </c>
      <c r="H164" s="8" t="s">
        <v>8245</v>
      </c>
      <c r="I164" s="8">
        <v>1425495563</v>
      </c>
      <c r="J164" s="8">
        <v>1422903563</v>
      </c>
      <c r="K164" s="8" t="b">
        <v>0</v>
      </c>
      <c r="L164" s="8">
        <v>98</v>
      </c>
      <c r="M164" s="8" t="b">
        <v>1</v>
      </c>
      <c r="N164" s="8" t="s">
        <v>8273</v>
      </c>
      <c r="O164" s="8" t="s">
        <v>8274</v>
      </c>
      <c r="P164" s="26">
        <v>1.01</v>
      </c>
      <c r="Q164" s="25">
        <v>103.21428571428571</v>
      </c>
      <c r="R164" s="27">
        <v>42037.791238425925</v>
      </c>
      <c r="S164" s="27">
        <v>42067.791238425925</v>
      </c>
    </row>
    <row r="165" spans="1:19" ht="57.6" x14ac:dyDescent="0.3">
      <c r="A165" s="10">
        <v>3620</v>
      </c>
      <c r="B165" s="29" t="s">
        <v>3618</v>
      </c>
      <c r="C165" s="29" t="s">
        <v>7730</v>
      </c>
      <c r="D165" s="30">
        <v>10500</v>
      </c>
      <c r="E165" s="31">
        <v>11045</v>
      </c>
      <c r="F165" s="10" t="s">
        <v>8218</v>
      </c>
      <c r="G165" s="10" t="s">
        <v>8223</v>
      </c>
      <c r="H165" s="10" t="s">
        <v>8245</v>
      </c>
      <c r="I165" s="10">
        <v>1425528000</v>
      </c>
      <c r="J165" s="10">
        <v>1422916261</v>
      </c>
      <c r="K165" s="10" t="b">
        <v>0</v>
      </c>
      <c r="L165" s="10">
        <v>197</v>
      </c>
      <c r="M165" s="10" t="b">
        <v>1</v>
      </c>
      <c r="N165" s="10" t="s">
        <v>8273</v>
      </c>
      <c r="O165" s="10" t="s">
        <v>8274</v>
      </c>
      <c r="P165" s="32">
        <v>1.05</v>
      </c>
      <c r="Q165" s="31">
        <v>56.065989847715734</v>
      </c>
      <c r="R165" s="33">
        <v>42037.938206018516</v>
      </c>
      <c r="S165" s="33">
        <v>42068.166666666672</v>
      </c>
    </row>
    <row r="166" spans="1:19" ht="43.2" x14ac:dyDescent="0.3">
      <c r="A166" s="8">
        <v>3544</v>
      </c>
      <c r="B166" s="23" t="s">
        <v>3543</v>
      </c>
      <c r="C166" s="23" t="s">
        <v>7654</v>
      </c>
      <c r="D166" s="24">
        <v>2500</v>
      </c>
      <c r="E166" s="25">
        <v>2500</v>
      </c>
      <c r="F166" s="8" t="s">
        <v>8218</v>
      </c>
      <c r="G166" s="8" t="s">
        <v>8223</v>
      </c>
      <c r="H166" s="8" t="s">
        <v>8245</v>
      </c>
      <c r="I166" s="8">
        <v>1425758257</v>
      </c>
      <c r="J166" s="8">
        <v>1423166257</v>
      </c>
      <c r="K166" s="8" t="b">
        <v>0</v>
      </c>
      <c r="L166" s="8">
        <v>24</v>
      </c>
      <c r="M166" s="8" t="b">
        <v>1</v>
      </c>
      <c r="N166" s="8" t="s">
        <v>8273</v>
      </c>
      <c r="O166" s="8" t="s">
        <v>8274</v>
      </c>
      <c r="P166" s="26">
        <v>1</v>
      </c>
      <c r="Q166" s="25">
        <v>104.16666666666667</v>
      </c>
      <c r="R166" s="27">
        <v>42040.831678240742</v>
      </c>
      <c r="S166" s="27">
        <v>42070.831678240742</v>
      </c>
    </row>
    <row r="167" spans="1:19" ht="57.6" x14ac:dyDescent="0.3">
      <c r="A167" s="10">
        <v>3326</v>
      </c>
      <c r="B167" s="29" t="s">
        <v>3326</v>
      </c>
      <c r="C167" s="29" t="s">
        <v>7436</v>
      </c>
      <c r="D167" s="30">
        <v>8000</v>
      </c>
      <c r="E167" s="31">
        <v>8110</v>
      </c>
      <c r="F167" s="10" t="s">
        <v>8218</v>
      </c>
      <c r="G167" s="10" t="s">
        <v>8223</v>
      </c>
      <c r="H167" s="10" t="s">
        <v>8245</v>
      </c>
      <c r="I167" s="10">
        <v>1425830905</v>
      </c>
      <c r="J167" s="10">
        <v>1423242505</v>
      </c>
      <c r="K167" s="10" t="b">
        <v>0</v>
      </c>
      <c r="L167" s="10">
        <v>57</v>
      </c>
      <c r="M167" s="10" t="b">
        <v>1</v>
      </c>
      <c r="N167" s="10" t="s">
        <v>8273</v>
      </c>
      <c r="O167" s="10" t="s">
        <v>8274</v>
      </c>
      <c r="P167" s="32">
        <v>1.01</v>
      </c>
      <c r="Q167" s="31">
        <v>142.28070175438597</v>
      </c>
      <c r="R167" s="33">
        <v>42041.714178240742</v>
      </c>
      <c r="S167" s="33">
        <v>42071.67251157407</v>
      </c>
    </row>
    <row r="168" spans="1:19" ht="43.2" x14ac:dyDescent="0.3">
      <c r="A168" s="8">
        <v>2967</v>
      </c>
      <c r="B168" s="23" t="s">
        <v>2967</v>
      </c>
      <c r="C168" s="23" t="s">
        <v>7077</v>
      </c>
      <c r="D168" s="24">
        <v>5000</v>
      </c>
      <c r="E168" s="25">
        <v>5696</v>
      </c>
      <c r="F168" s="8" t="s">
        <v>8218</v>
      </c>
      <c r="G168" s="8" t="s">
        <v>8223</v>
      </c>
      <c r="H168" s="8" t="s">
        <v>8245</v>
      </c>
      <c r="I168" s="8">
        <v>1425872692</v>
      </c>
      <c r="J168" s="8">
        <v>1423284292</v>
      </c>
      <c r="K168" s="8" t="b">
        <v>0</v>
      </c>
      <c r="L168" s="8">
        <v>71</v>
      </c>
      <c r="M168" s="8" t="b">
        <v>1</v>
      </c>
      <c r="N168" s="8" t="s">
        <v>8273</v>
      </c>
      <c r="O168" s="8" t="s">
        <v>8274</v>
      </c>
      <c r="P168" s="26">
        <v>1.1399999999999999</v>
      </c>
      <c r="Q168" s="25">
        <v>80.225352112676063</v>
      </c>
      <c r="R168" s="27">
        <v>42042.197824074072</v>
      </c>
      <c r="S168" s="27">
        <v>42072.156157407408</v>
      </c>
    </row>
    <row r="169" spans="1:19" ht="57.6" x14ac:dyDescent="0.3">
      <c r="A169" s="10">
        <v>3381</v>
      </c>
      <c r="B169" s="29" t="s">
        <v>3380</v>
      </c>
      <c r="C169" s="29" t="s">
        <v>7491</v>
      </c>
      <c r="D169" s="30">
        <v>4000</v>
      </c>
      <c r="E169" s="31">
        <v>4090</v>
      </c>
      <c r="F169" s="10" t="s">
        <v>8218</v>
      </c>
      <c r="G169" s="10" t="s">
        <v>8223</v>
      </c>
      <c r="H169" s="10" t="s">
        <v>8245</v>
      </c>
      <c r="I169" s="10">
        <v>1426044383</v>
      </c>
      <c r="J169" s="10">
        <v>1423455983</v>
      </c>
      <c r="K169" s="10" t="b">
        <v>0</v>
      </c>
      <c r="L169" s="10">
        <v>48</v>
      </c>
      <c r="M169" s="10" t="b">
        <v>1</v>
      </c>
      <c r="N169" s="10" t="s">
        <v>8273</v>
      </c>
      <c r="O169" s="10" t="s">
        <v>8274</v>
      </c>
      <c r="P169" s="32">
        <v>1.02</v>
      </c>
      <c r="Q169" s="31">
        <v>85.208333333333329</v>
      </c>
      <c r="R169" s="33">
        <v>42044.184988425928</v>
      </c>
      <c r="S169" s="33">
        <v>42074.143321759257</v>
      </c>
    </row>
    <row r="170" spans="1:19" ht="57.6" x14ac:dyDescent="0.3">
      <c r="A170" s="8">
        <v>3818</v>
      </c>
      <c r="B170" s="23" t="s">
        <v>3815</v>
      </c>
      <c r="C170" s="23" t="s">
        <v>7928</v>
      </c>
      <c r="D170" s="24">
        <v>250</v>
      </c>
      <c r="E170" s="25">
        <v>570</v>
      </c>
      <c r="F170" s="8" t="s">
        <v>8218</v>
      </c>
      <c r="G170" s="8" t="s">
        <v>8223</v>
      </c>
      <c r="H170" s="8" t="s">
        <v>8245</v>
      </c>
      <c r="I170" s="8">
        <v>1426187582</v>
      </c>
      <c r="J170" s="8">
        <v>1423599182</v>
      </c>
      <c r="K170" s="8" t="b">
        <v>0</v>
      </c>
      <c r="L170" s="8">
        <v>10</v>
      </c>
      <c r="M170" s="8" t="b">
        <v>1</v>
      </c>
      <c r="N170" s="8" t="s">
        <v>8273</v>
      </c>
      <c r="O170" s="8" t="s">
        <v>8274</v>
      </c>
      <c r="P170" s="26">
        <v>2.2799999999999998</v>
      </c>
      <c r="Q170" s="25">
        <v>57</v>
      </c>
      <c r="R170" s="27">
        <v>42045.84238425926</v>
      </c>
      <c r="S170" s="27">
        <v>42075.800717592589</v>
      </c>
    </row>
    <row r="171" spans="1:19" ht="28.8" x14ac:dyDescent="0.3">
      <c r="A171" s="10">
        <v>3595</v>
      </c>
      <c r="B171" s="29" t="s">
        <v>3594</v>
      </c>
      <c r="C171" s="29" t="s">
        <v>7705</v>
      </c>
      <c r="D171" s="30">
        <v>2600</v>
      </c>
      <c r="E171" s="31">
        <v>3081</v>
      </c>
      <c r="F171" s="10" t="s">
        <v>8218</v>
      </c>
      <c r="G171" s="10" t="s">
        <v>8223</v>
      </c>
      <c r="H171" s="10" t="s">
        <v>8245</v>
      </c>
      <c r="I171" s="10">
        <v>1426229940</v>
      </c>
      <c r="J171" s="10">
        <v>1423959123</v>
      </c>
      <c r="K171" s="10" t="b">
        <v>0</v>
      </c>
      <c r="L171" s="10">
        <v>62</v>
      </c>
      <c r="M171" s="10" t="b">
        <v>1</v>
      </c>
      <c r="N171" s="10" t="s">
        <v>8273</v>
      </c>
      <c r="O171" s="10" t="s">
        <v>8274</v>
      </c>
      <c r="P171" s="32">
        <v>1.19</v>
      </c>
      <c r="Q171" s="31">
        <v>49.693548387096776</v>
      </c>
      <c r="R171" s="33">
        <v>42050.008368055554</v>
      </c>
      <c r="S171" s="33">
        <v>42076.290972222225</v>
      </c>
    </row>
    <row r="172" spans="1:19" ht="43.2" x14ac:dyDescent="0.3">
      <c r="A172" s="8">
        <v>3219</v>
      </c>
      <c r="B172" s="23" t="s">
        <v>3219</v>
      </c>
      <c r="C172" s="23" t="s">
        <v>7329</v>
      </c>
      <c r="D172" s="24">
        <v>20000</v>
      </c>
      <c r="E172" s="25">
        <v>20022</v>
      </c>
      <c r="F172" s="8" t="s">
        <v>8218</v>
      </c>
      <c r="G172" s="8" t="s">
        <v>8223</v>
      </c>
      <c r="H172" s="8" t="s">
        <v>8245</v>
      </c>
      <c r="I172" s="8">
        <v>1427063747</v>
      </c>
      <c r="J172" s="8">
        <v>1424043347</v>
      </c>
      <c r="K172" s="8" t="b">
        <v>1</v>
      </c>
      <c r="L172" s="8">
        <v>119</v>
      </c>
      <c r="M172" s="8" t="b">
        <v>1</v>
      </c>
      <c r="N172" s="8" t="s">
        <v>8273</v>
      </c>
      <c r="O172" s="8" t="s">
        <v>8274</v>
      </c>
      <c r="P172" s="26">
        <v>1</v>
      </c>
      <c r="Q172" s="25">
        <v>168.25210084033614</v>
      </c>
      <c r="R172" s="27">
        <v>42050.983182870375</v>
      </c>
      <c r="S172" s="27">
        <v>42085.941516203704</v>
      </c>
    </row>
    <row r="173" spans="1:19" ht="57.6" x14ac:dyDescent="0.3">
      <c r="A173" s="10">
        <v>3345</v>
      </c>
      <c r="B173" s="29" t="s">
        <v>3345</v>
      </c>
      <c r="C173" s="29" t="s">
        <v>7455</v>
      </c>
      <c r="D173" s="30">
        <v>500</v>
      </c>
      <c r="E173" s="31">
        <v>650</v>
      </c>
      <c r="F173" s="10" t="s">
        <v>8218</v>
      </c>
      <c r="G173" s="10" t="s">
        <v>8223</v>
      </c>
      <c r="H173" s="10" t="s">
        <v>8245</v>
      </c>
      <c r="I173" s="10">
        <v>1429317420</v>
      </c>
      <c r="J173" s="10">
        <v>1424226768</v>
      </c>
      <c r="K173" s="10" t="b">
        <v>0</v>
      </c>
      <c r="L173" s="10">
        <v>13</v>
      </c>
      <c r="M173" s="10" t="b">
        <v>1</v>
      </c>
      <c r="N173" s="10" t="s">
        <v>8273</v>
      </c>
      <c r="O173" s="10" t="s">
        <v>8274</v>
      </c>
      <c r="P173" s="32">
        <v>1.3</v>
      </c>
      <c r="Q173" s="31">
        <v>50</v>
      </c>
      <c r="R173" s="33">
        <v>42053.106111111112</v>
      </c>
      <c r="S173" s="33">
        <v>42112.025694444441</v>
      </c>
    </row>
    <row r="174" spans="1:19" x14ac:dyDescent="0.3">
      <c r="A174" s="8">
        <v>3467</v>
      </c>
      <c r="B174" s="23" t="s">
        <v>3466</v>
      </c>
      <c r="C174" s="23" t="s">
        <v>7577</v>
      </c>
      <c r="D174" s="24">
        <v>3000</v>
      </c>
      <c r="E174" s="25">
        <v>3030</v>
      </c>
      <c r="F174" s="8" t="s">
        <v>8218</v>
      </c>
      <c r="G174" s="8" t="s">
        <v>8223</v>
      </c>
      <c r="H174" s="8" t="s">
        <v>8245</v>
      </c>
      <c r="I174" s="8">
        <v>1426864032</v>
      </c>
      <c r="J174" s="8">
        <v>1424275632</v>
      </c>
      <c r="K174" s="8" t="b">
        <v>0</v>
      </c>
      <c r="L174" s="8">
        <v>47</v>
      </c>
      <c r="M174" s="8" t="b">
        <v>1</v>
      </c>
      <c r="N174" s="8" t="s">
        <v>8273</v>
      </c>
      <c r="O174" s="8" t="s">
        <v>8274</v>
      </c>
      <c r="P174" s="26">
        <v>1.01</v>
      </c>
      <c r="Q174" s="25">
        <v>64.468085106382972</v>
      </c>
      <c r="R174" s="27">
        <v>42053.671666666662</v>
      </c>
      <c r="S174" s="27">
        <v>42083.630000000005</v>
      </c>
    </row>
    <row r="175" spans="1:19" ht="57.6" x14ac:dyDescent="0.3">
      <c r="A175" s="10">
        <v>3413</v>
      </c>
      <c r="B175" s="29" t="s">
        <v>3412</v>
      </c>
      <c r="C175" s="29" t="s">
        <v>7523</v>
      </c>
      <c r="D175" s="30">
        <v>500</v>
      </c>
      <c r="E175" s="31">
        <v>650</v>
      </c>
      <c r="F175" s="10" t="s">
        <v>8218</v>
      </c>
      <c r="G175" s="10" t="s">
        <v>8223</v>
      </c>
      <c r="H175" s="10" t="s">
        <v>8245</v>
      </c>
      <c r="I175" s="10">
        <v>1425099540</v>
      </c>
      <c r="J175" s="10">
        <v>1424280938</v>
      </c>
      <c r="K175" s="10" t="b">
        <v>0</v>
      </c>
      <c r="L175" s="10">
        <v>14</v>
      </c>
      <c r="M175" s="10" t="b">
        <v>1</v>
      </c>
      <c r="N175" s="10" t="s">
        <v>8273</v>
      </c>
      <c r="O175" s="10" t="s">
        <v>8274</v>
      </c>
      <c r="P175" s="32">
        <v>1.3</v>
      </c>
      <c r="Q175" s="31">
        <v>46.428571428571431</v>
      </c>
      <c r="R175" s="33">
        <v>42053.733078703706</v>
      </c>
      <c r="S175" s="33">
        <v>42063.207638888889</v>
      </c>
    </row>
    <row r="176" spans="1:19" ht="72" x14ac:dyDescent="0.3">
      <c r="A176" s="8">
        <v>3478</v>
      </c>
      <c r="B176" s="23" t="s">
        <v>3477</v>
      </c>
      <c r="C176" s="23" t="s">
        <v>7588</v>
      </c>
      <c r="D176" s="24">
        <v>2000</v>
      </c>
      <c r="E176" s="25">
        <v>2257</v>
      </c>
      <c r="F176" s="8" t="s">
        <v>8218</v>
      </c>
      <c r="G176" s="8" t="s">
        <v>8223</v>
      </c>
      <c r="H176" s="8" t="s">
        <v>8245</v>
      </c>
      <c r="I176" s="8">
        <v>1426539600</v>
      </c>
      <c r="J176" s="8">
        <v>1424296822</v>
      </c>
      <c r="K176" s="8" t="b">
        <v>0</v>
      </c>
      <c r="L176" s="8">
        <v>57</v>
      </c>
      <c r="M176" s="8" t="b">
        <v>1</v>
      </c>
      <c r="N176" s="8" t="s">
        <v>8273</v>
      </c>
      <c r="O176" s="8" t="s">
        <v>8274</v>
      </c>
      <c r="P176" s="26">
        <v>1.1299999999999999</v>
      </c>
      <c r="Q176" s="25">
        <v>39.596491228070178</v>
      </c>
      <c r="R176" s="27">
        <v>42053.916921296302</v>
      </c>
      <c r="S176" s="27">
        <v>42079.875</v>
      </c>
    </row>
    <row r="177" spans="1:19" ht="57.6" x14ac:dyDescent="0.3">
      <c r="A177" s="10">
        <v>3346</v>
      </c>
      <c r="B177" s="29" t="s">
        <v>3346</v>
      </c>
      <c r="C177" s="29" t="s">
        <v>7456</v>
      </c>
      <c r="D177" s="30">
        <v>1500</v>
      </c>
      <c r="E177" s="31">
        <v>1650</v>
      </c>
      <c r="F177" s="10" t="s">
        <v>8218</v>
      </c>
      <c r="G177" s="10" t="s">
        <v>8223</v>
      </c>
      <c r="H177" s="10" t="s">
        <v>8245</v>
      </c>
      <c r="I177" s="10">
        <v>1424910910</v>
      </c>
      <c r="J177" s="10">
        <v>1424306110</v>
      </c>
      <c r="K177" s="10" t="b">
        <v>0</v>
      </c>
      <c r="L177" s="10">
        <v>18</v>
      </c>
      <c r="M177" s="10" t="b">
        <v>1</v>
      </c>
      <c r="N177" s="10" t="s">
        <v>8273</v>
      </c>
      <c r="O177" s="10" t="s">
        <v>8274</v>
      </c>
      <c r="P177" s="32">
        <v>1.1000000000000001</v>
      </c>
      <c r="Q177" s="31">
        <v>91.666666666666671</v>
      </c>
      <c r="R177" s="33">
        <v>42054.024421296301</v>
      </c>
      <c r="S177" s="33">
        <v>42061.024421296301</v>
      </c>
    </row>
    <row r="178" spans="1:19" ht="57.6" x14ac:dyDescent="0.3">
      <c r="A178" s="8">
        <v>3810</v>
      </c>
      <c r="B178" s="23" t="s">
        <v>3807</v>
      </c>
      <c r="C178" s="23" t="s">
        <v>7920</v>
      </c>
      <c r="D178" s="24">
        <v>1500</v>
      </c>
      <c r="E178" s="25">
        <v>1826</v>
      </c>
      <c r="F178" s="8" t="s">
        <v>8218</v>
      </c>
      <c r="G178" s="8" t="s">
        <v>8223</v>
      </c>
      <c r="H178" s="8" t="s">
        <v>8245</v>
      </c>
      <c r="I178" s="8">
        <v>1426965758</v>
      </c>
      <c r="J178" s="8">
        <v>1424377358</v>
      </c>
      <c r="K178" s="8" t="b">
        <v>0</v>
      </c>
      <c r="L178" s="8">
        <v>26</v>
      </c>
      <c r="M178" s="8" t="b">
        <v>1</v>
      </c>
      <c r="N178" s="8" t="s">
        <v>8273</v>
      </c>
      <c r="O178" s="8" t="s">
        <v>8274</v>
      </c>
      <c r="P178" s="26">
        <v>1.22</v>
      </c>
      <c r="Q178" s="25">
        <v>70.230769230769226</v>
      </c>
      <c r="R178" s="27">
        <v>42054.849050925928</v>
      </c>
      <c r="S178" s="27">
        <v>42084.807384259257</v>
      </c>
    </row>
    <row r="179" spans="1:19" ht="57.6" x14ac:dyDescent="0.3">
      <c r="A179" s="10">
        <v>3659</v>
      </c>
      <c r="B179" s="29" t="s">
        <v>3656</v>
      </c>
      <c r="C179" s="29" t="s">
        <v>7769</v>
      </c>
      <c r="D179" s="30">
        <v>3000</v>
      </c>
      <c r="E179" s="31">
        <v>3061</v>
      </c>
      <c r="F179" s="10" t="s">
        <v>8218</v>
      </c>
      <c r="G179" s="10" t="s">
        <v>8223</v>
      </c>
      <c r="H179" s="10" t="s">
        <v>8245</v>
      </c>
      <c r="I179" s="10">
        <v>1426775940</v>
      </c>
      <c r="J179" s="10">
        <v>1424414350</v>
      </c>
      <c r="K179" s="10" t="b">
        <v>0</v>
      </c>
      <c r="L179" s="10">
        <v>13</v>
      </c>
      <c r="M179" s="10" t="b">
        <v>1</v>
      </c>
      <c r="N179" s="10" t="s">
        <v>8273</v>
      </c>
      <c r="O179" s="10" t="s">
        <v>8274</v>
      </c>
      <c r="P179" s="32">
        <v>1.02</v>
      </c>
      <c r="Q179" s="31">
        <v>235.46153846153845</v>
      </c>
      <c r="R179" s="33">
        <v>42055.277199074073</v>
      </c>
      <c r="S179" s="33">
        <v>42082.610416666663</v>
      </c>
    </row>
    <row r="180" spans="1:19" ht="28.8" x14ac:dyDescent="0.3">
      <c r="A180" s="8">
        <v>2789</v>
      </c>
      <c r="B180" s="23" t="s">
        <v>2789</v>
      </c>
      <c r="C180" s="23" t="s">
        <v>6899</v>
      </c>
      <c r="D180" s="24">
        <v>3000</v>
      </c>
      <c r="E180" s="25">
        <v>3035</v>
      </c>
      <c r="F180" s="8" t="s">
        <v>8218</v>
      </c>
      <c r="G180" s="8" t="s">
        <v>8223</v>
      </c>
      <c r="H180" s="8" t="s">
        <v>8245</v>
      </c>
      <c r="I180" s="8">
        <v>1426132800</v>
      </c>
      <c r="J180" s="8">
        <v>1424477934</v>
      </c>
      <c r="K180" s="8" t="b">
        <v>0</v>
      </c>
      <c r="L180" s="8">
        <v>24</v>
      </c>
      <c r="M180" s="8" t="b">
        <v>1</v>
      </c>
      <c r="N180" s="8" t="s">
        <v>8273</v>
      </c>
      <c r="O180" s="8" t="s">
        <v>8274</v>
      </c>
      <c r="P180" s="26">
        <v>1.01</v>
      </c>
      <c r="Q180" s="25">
        <v>126.45833333333333</v>
      </c>
      <c r="R180" s="27">
        <v>42056.013124999998</v>
      </c>
      <c r="S180" s="27">
        <v>42075.166666666672</v>
      </c>
    </row>
    <row r="181" spans="1:19" ht="57.6" x14ac:dyDescent="0.3">
      <c r="A181" s="10">
        <v>3362</v>
      </c>
      <c r="B181" s="29" t="s">
        <v>3361</v>
      </c>
      <c r="C181" s="29" t="s">
        <v>7472</v>
      </c>
      <c r="D181" s="30">
        <v>500</v>
      </c>
      <c r="E181" s="31">
        <v>1090</v>
      </c>
      <c r="F181" s="10" t="s">
        <v>8218</v>
      </c>
      <c r="G181" s="10" t="s">
        <v>8223</v>
      </c>
      <c r="H181" s="10" t="s">
        <v>8245</v>
      </c>
      <c r="I181" s="10">
        <v>1425704100</v>
      </c>
      <c r="J181" s="10">
        <v>1424484717</v>
      </c>
      <c r="K181" s="10" t="b">
        <v>0</v>
      </c>
      <c r="L181" s="10">
        <v>20</v>
      </c>
      <c r="M181" s="10" t="b">
        <v>1</v>
      </c>
      <c r="N181" s="10" t="s">
        <v>8273</v>
      </c>
      <c r="O181" s="10" t="s">
        <v>8274</v>
      </c>
      <c r="P181" s="32">
        <v>2.1800000000000002</v>
      </c>
      <c r="Q181" s="31">
        <v>54.5</v>
      </c>
      <c r="R181" s="33">
        <v>42056.091631944444</v>
      </c>
      <c r="S181" s="33">
        <v>42070.204861111109</v>
      </c>
    </row>
    <row r="182" spans="1:19" ht="57.6" x14ac:dyDescent="0.3">
      <c r="A182" s="8">
        <v>3303</v>
      </c>
      <c r="B182" s="23" t="s">
        <v>3303</v>
      </c>
      <c r="C182" s="23" t="s">
        <v>7413</v>
      </c>
      <c r="D182" s="24">
        <v>1800</v>
      </c>
      <c r="E182" s="25">
        <v>2086</v>
      </c>
      <c r="F182" s="8" t="s">
        <v>8218</v>
      </c>
      <c r="G182" s="8" t="s">
        <v>8223</v>
      </c>
      <c r="H182" s="8" t="s">
        <v>8245</v>
      </c>
      <c r="I182" s="8">
        <v>1427553484</v>
      </c>
      <c r="J182" s="8">
        <v>1424533084</v>
      </c>
      <c r="K182" s="8" t="b">
        <v>0</v>
      </c>
      <c r="L182" s="8">
        <v>35</v>
      </c>
      <c r="M182" s="8" t="b">
        <v>1</v>
      </c>
      <c r="N182" s="8" t="s">
        <v>8273</v>
      </c>
      <c r="O182" s="8" t="s">
        <v>8274</v>
      </c>
      <c r="P182" s="26">
        <v>1.1599999999999999</v>
      </c>
      <c r="Q182" s="25">
        <v>59.6</v>
      </c>
      <c r="R182" s="27">
        <v>42056.65143518518</v>
      </c>
      <c r="S182" s="27">
        <v>42091.609768518523</v>
      </c>
    </row>
    <row r="183" spans="1:19" ht="57.6" x14ac:dyDescent="0.3">
      <c r="A183" s="10">
        <v>3814</v>
      </c>
      <c r="B183" s="29" t="s">
        <v>3811</v>
      </c>
      <c r="C183" s="29" t="s">
        <v>7924</v>
      </c>
      <c r="D183" s="30">
        <v>1500</v>
      </c>
      <c r="E183" s="31">
        <v>2102</v>
      </c>
      <c r="F183" s="10" t="s">
        <v>8218</v>
      </c>
      <c r="G183" s="10" t="s">
        <v>8223</v>
      </c>
      <c r="H183" s="10" t="s">
        <v>8245</v>
      </c>
      <c r="I183" s="10">
        <v>1427860740</v>
      </c>
      <c r="J183" s="10">
        <v>1424727712</v>
      </c>
      <c r="K183" s="10" t="b">
        <v>0</v>
      </c>
      <c r="L183" s="10">
        <v>34</v>
      </c>
      <c r="M183" s="10" t="b">
        <v>1</v>
      </c>
      <c r="N183" s="10" t="s">
        <v>8273</v>
      </c>
      <c r="O183" s="10" t="s">
        <v>8274</v>
      </c>
      <c r="P183" s="32">
        <v>1.4</v>
      </c>
      <c r="Q183" s="31">
        <v>61.823529411764703</v>
      </c>
      <c r="R183" s="33">
        <v>42058.904074074075</v>
      </c>
      <c r="S183" s="33">
        <v>42095.165972222225</v>
      </c>
    </row>
    <row r="184" spans="1:19" ht="72" x14ac:dyDescent="0.3">
      <c r="A184" s="8">
        <v>3376</v>
      </c>
      <c r="B184" s="23" t="s">
        <v>3375</v>
      </c>
      <c r="C184" s="23" t="s">
        <v>7486</v>
      </c>
      <c r="D184" s="24">
        <v>8000</v>
      </c>
      <c r="E184" s="25">
        <v>8001</v>
      </c>
      <c r="F184" s="8" t="s">
        <v>8218</v>
      </c>
      <c r="G184" s="8" t="s">
        <v>8223</v>
      </c>
      <c r="H184" s="8" t="s">
        <v>8245</v>
      </c>
      <c r="I184" s="8">
        <v>1429976994</v>
      </c>
      <c r="J184" s="8">
        <v>1424796594</v>
      </c>
      <c r="K184" s="8" t="b">
        <v>0</v>
      </c>
      <c r="L184" s="8">
        <v>19</v>
      </c>
      <c r="M184" s="8" t="b">
        <v>1</v>
      </c>
      <c r="N184" s="8" t="s">
        <v>8273</v>
      </c>
      <c r="O184" s="8" t="s">
        <v>8274</v>
      </c>
      <c r="P184" s="26">
        <v>1</v>
      </c>
      <c r="Q184" s="25">
        <v>421.10526315789474</v>
      </c>
      <c r="R184" s="27">
        <v>42059.701319444444</v>
      </c>
      <c r="S184" s="27">
        <v>42119.659652777773</v>
      </c>
    </row>
    <row r="185" spans="1:19" ht="57.6" x14ac:dyDescent="0.3">
      <c r="A185" s="10">
        <v>2822</v>
      </c>
      <c r="B185" s="29" t="s">
        <v>2822</v>
      </c>
      <c r="C185" s="29" t="s">
        <v>6932</v>
      </c>
      <c r="D185" s="30">
        <v>6000</v>
      </c>
      <c r="E185" s="31">
        <v>6000</v>
      </c>
      <c r="F185" s="10" t="s">
        <v>8218</v>
      </c>
      <c r="G185" s="10" t="s">
        <v>8223</v>
      </c>
      <c r="H185" s="10" t="s">
        <v>8245</v>
      </c>
      <c r="I185" s="10">
        <v>1427469892</v>
      </c>
      <c r="J185" s="10">
        <v>1424881492</v>
      </c>
      <c r="K185" s="10" t="b">
        <v>0</v>
      </c>
      <c r="L185" s="10">
        <v>94</v>
      </c>
      <c r="M185" s="10" t="b">
        <v>1</v>
      </c>
      <c r="N185" s="10" t="s">
        <v>8273</v>
      </c>
      <c r="O185" s="10" t="s">
        <v>8274</v>
      </c>
      <c r="P185" s="32">
        <v>1</v>
      </c>
      <c r="Q185" s="31">
        <v>63.829787234042556</v>
      </c>
      <c r="R185" s="33">
        <v>42060.683935185181</v>
      </c>
      <c r="S185" s="33">
        <v>42090.642268518524</v>
      </c>
    </row>
    <row r="186" spans="1:19" ht="57.6" x14ac:dyDescent="0.3">
      <c r="A186" s="8">
        <v>2961</v>
      </c>
      <c r="B186" s="23" t="s">
        <v>2961</v>
      </c>
      <c r="C186" s="23" t="s">
        <v>7071</v>
      </c>
      <c r="D186" s="24">
        <v>5000</v>
      </c>
      <c r="E186" s="25">
        <v>5481</v>
      </c>
      <c r="F186" s="8" t="s">
        <v>8218</v>
      </c>
      <c r="G186" s="8" t="s">
        <v>8223</v>
      </c>
      <c r="H186" s="8" t="s">
        <v>8245</v>
      </c>
      <c r="I186" s="8">
        <v>1427342400</v>
      </c>
      <c r="J186" s="8">
        <v>1424927159</v>
      </c>
      <c r="K186" s="8" t="b">
        <v>0</v>
      </c>
      <c r="L186" s="8">
        <v>108</v>
      </c>
      <c r="M186" s="8" t="b">
        <v>1</v>
      </c>
      <c r="N186" s="8" t="s">
        <v>8273</v>
      </c>
      <c r="O186" s="8" t="s">
        <v>8274</v>
      </c>
      <c r="P186" s="26">
        <v>1.1000000000000001</v>
      </c>
      <c r="Q186" s="25">
        <v>50.75</v>
      </c>
      <c r="R186" s="27">
        <v>42061.212488425925</v>
      </c>
      <c r="S186" s="27">
        <v>42089.166666666672</v>
      </c>
    </row>
    <row r="187" spans="1:19" ht="43.2" x14ac:dyDescent="0.3">
      <c r="A187" s="10">
        <v>3342</v>
      </c>
      <c r="B187" s="29" t="s">
        <v>3342</v>
      </c>
      <c r="C187" s="29" t="s">
        <v>7452</v>
      </c>
      <c r="D187" s="30">
        <v>6000</v>
      </c>
      <c r="E187" s="31">
        <v>6100</v>
      </c>
      <c r="F187" s="10" t="s">
        <v>8218</v>
      </c>
      <c r="G187" s="10" t="s">
        <v>8223</v>
      </c>
      <c r="H187" s="10" t="s">
        <v>8245</v>
      </c>
      <c r="I187" s="10">
        <v>1427864340</v>
      </c>
      <c r="J187" s="10">
        <v>1425020810</v>
      </c>
      <c r="K187" s="10" t="b">
        <v>0</v>
      </c>
      <c r="L187" s="10">
        <v>78</v>
      </c>
      <c r="M187" s="10" t="b">
        <v>1</v>
      </c>
      <c r="N187" s="10" t="s">
        <v>8273</v>
      </c>
      <c r="O187" s="10" t="s">
        <v>8274</v>
      </c>
      <c r="P187" s="32">
        <v>1.02</v>
      </c>
      <c r="Q187" s="31">
        <v>78.205128205128204</v>
      </c>
      <c r="R187" s="33">
        <v>42062.296412037031</v>
      </c>
      <c r="S187" s="33">
        <v>42095.207638888889</v>
      </c>
    </row>
    <row r="188" spans="1:19" ht="72" x14ac:dyDescent="0.3">
      <c r="A188" s="8">
        <v>3473</v>
      </c>
      <c r="B188" s="23" t="s">
        <v>3472</v>
      </c>
      <c r="C188" s="23" t="s">
        <v>7583</v>
      </c>
      <c r="D188" s="24">
        <v>4900</v>
      </c>
      <c r="E188" s="25">
        <v>4900</v>
      </c>
      <c r="F188" s="8" t="s">
        <v>8218</v>
      </c>
      <c r="G188" s="8" t="s">
        <v>8223</v>
      </c>
      <c r="H188" s="8" t="s">
        <v>8245</v>
      </c>
      <c r="I188" s="8">
        <v>1426883220</v>
      </c>
      <c r="J188" s="8">
        <v>1425067296</v>
      </c>
      <c r="K188" s="8" t="b">
        <v>0</v>
      </c>
      <c r="L188" s="8">
        <v>33</v>
      </c>
      <c r="M188" s="8" t="b">
        <v>1</v>
      </c>
      <c r="N188" s="8" t="s">
        <v>8273</v>
      </c>
      <c r="O188" s="8" t="s">
        <v>8274</v>
      </c>
      <c r="P188" s="26">
        <v>1</v>
      </c>
      <c r="Q188" s="25">
        <v>148.4848484848485</v>
      </c>
      <c r="R188" s="27">
        <v>42062.834444444445</v>
      </c>
      <c r="S188" s="27">
        <v>42083.852083333331</v>
      </c>
    </row>
    <row r="189" spans="1:19" ht="57.6" x14ac:dyDescent="0.3">
      <c r="A189" s="10">
        <v>1291</v>
      </c>
      <c r="B189" s="29" t="s">
        <v>1292</v>
      </c>
      <c r="C189" s="29" t="s">
        <v>5401</v>
      </c>
      <c r="D189" s="30">
        <v>3000</v>
      </c>
      <c r="E189" s="31">
        <v>4371</v>
      </c>
      <c r="F189" s="10" t="s">
        <v>8218</v>
      </c>
      <c r="G189" s="10" t="s">
        <v>8223</v>
      </c>
      <c r="H189" s="10" t="s">
        <v>8245</v>
      </c>
      <c r="I189" s="10">
        <v>1428390000</v>
      </c>
      <c r="J189" s="10">
        <v>1425224391</v>
      </c>
      <c r="K189" s="10" t="b">
        <v>0</v>
      </c>
      <c r="L189" s="10">
        <v>42</v>
      </c>
      <c r="M189" s="10" t="b">
        <v>1</v>
      </c>
      <c r="N189" s="10" t="s">
        <v>8273</v>
      </c>
      <c r="O189" s="10" t="s">
        <v>8274</v>
      </c>
      <c r="P189" s="32">
        <v>1.46</v>
      </c>
      <c r="Q189" s="31">
        <v>104.07142857142857</v>
      </c>
      <c r="R189" s="33">
        <v>42064.652673611112</v>
      </c>
      <c r="S189" s="33">
        <v>42101.291666666672</v>
      </c>
    </row>
    <row r="190" spans="1:19" ht="28.8" x14ac:dyDescent="0.3">
      <c r="A190" s="8">
        <v>3248</v>
      </c>
      <c r="B190" s="23" t="s">
        <v>3248</v>
      </c>
      <c r="C190" s="23" t="s">
        <v>7358</v>
      </c>
      <c r="D190" s="24">
        <v>12000</v>
      </c>
      <c r="E190" s="25">
        <v>12095</v>
      </c>
      <c r="F190" s="8" t="s">
        <v>8218</v>
      </c>
      <c r="G190" s="8" t="s">
        <v>8223</v>
      </c>
      <c r="H190" s="8" t="s">
        <v>8245</v>
      </c>
      <c r="I190" s="8">
        <v>1428178757</v>
      </c>
      <c r="J190" s="8">
        <v>1425590357</v>
      </c>
      <c r="K190" s="8" t="b">
        <v>1</v>
      </c>
      <c r="L190" s="8">
        <v>200</v>
      </c>
      <c r="M190" s="8" t="b">
        <v>1</v>
      </c>
      <c r="N190" s="8" t="s">
        <v>8273</v>
      </c>
      <c r="O190" s="8" t="s">
        <v>8274</v>
      </c>
      <c r="P190" s="26">
        <v>1.01</v>
      </c>
      <c r="Q190" s="25">
        <v>60.475000000000001</v>
      </c>
      <c r="R190" s="27">
        <v>42068.888391203705</v>
      </c>
      <c r="S190" s="27">
        <v>42098.846724537041</v>
      </c>
    </row>
    <row r="191" spans="1:19" ht="43.2" x14ac:dyDescent="0.3">
      <c r="A191" s="10">
        <v>3710</v>
      </c>
      <c r="B191" s="29" t="s">
        <v>3707</v>
      </c>
      <c r="C191" s="29" t="s">
        <v>7820</v>
      </c>
      <c r="D191" s="30">
        <v>1300</v>
      </c>
      <c r="E191" s="31">
        <v>1835</v>
      </c>
      <c r="F191" s="10" t="s">
        <v>8218</v>
      </c>
      <c r="G191" s="10" t="s">
        <v>8223</v>
      </c>
      <c r="H191" s="10" t="s">
        <v>8245</v>
      </c>
      <c r="I191" s="10">
        <v>1428068988</v>
      </c>
      <c r="J191" s="10">
        <v>1425908988</v>
      </c>
      <c r="K191" s="10" t="b">
        <v>0</v>
      </c>
      <c r="L191" s="10">
        <v>27</v>
      </c>
      <c r="M191" s="10" t="b">
        <v>1</v>
      </c>
      <c r="N191" s="10" t="s">
        <v>8273</v>
      </c>
      <c r="O191" s="10" t="s">
        <v>8274</v>
      </c>
      <c r="P191" s="32">
        <v>1.41</v>
      </c>
      <c r="Q191" s="31">
        <v>67.962962962962962</v>
      </c>
      <c r="R191" s="33">
        <v>42072.576249999998</v>
      </c>
      <c r="S191" s="33">
        <v>42097.576249999998</v>
      </c>
    </row>
    <row r="192" spans="1:19" ht="57.6" x14ac:dyDescent="0.3">
      <c r="A192" s="8">
        <v>3546</v>
      </c>
      <c r="B192" s="23" t="s">
        <v>3545</v>
      </c>
      <c r="C192" s="23" t="s">
        <v>7656</v>
      </c>
      <c r="D192" s="24">
        <v>1100</v>
      </c>
      <c r="E192" s="25">
        <v>1125</v>
      </c>
      <c r="F192" s="8" t="s">
        <v>8218</v>
      </c>
      <c r="G192" s="8" t="s">
        <v>8223</v>
      </c>
      <c r="H192" s="8" t="s">
        <v>8245</v>
      </c>
      <c r="I192" s="8">
        <v>1427860740</v>
      </c>
      <c r="J192" s="8">
        <v>1426002684</v>
      </c>
      <c r="K192" s="8" t="b">
        <v>0</v>
      </c>
      <c r="L192" s="8">
        <v>19</v>
      </c>
      <c r="M192" s="8" t="b">
        <v>1</v>
      </c>
      <c r="N192" s="8" t="s">
        <v>8273</v>
      </c>
      <c r="O192" s="8" t="s">
        <v>8274</v>
      </c>
      <c r="P192" s="26">
        <v>1.02</v>
      </c>
      <c r="Q192" s="25">
        <v>59.210526315789473</v>
      </c>
      <c r="R192" s="27">
        <v>42073.660694444443</v>
      </c>
      <c r="S192" s="27">
        <v>42095.165972222225</v>
      </c>
    </row>
    <row r="193" spans="1:19" ht="72" x14ac:dyDescent="0.3">
      <c r="A193" s="10">
        <v>3545</v>
      </c>
      <c r="B193" s="29" t="s">
        <v>3544</v>
      </c>
      <c r="C193" s="29" t="s">
        <v>7655</v>
      </c>
      <c r="D193" s="30">
        <v>250</v>
      </c>
      <c r="E193" s="31">
        <v>251</v>
      </c>
      <c r="F193" s="10" t="s">
        <v>8218</v>
      </c>
      <c r="G193" s="10" t="s">
        <v>8223</v>
      </c>
      <c r="H193" s="10" t="s">
        <v>8245</v>
      </c>
      <c r="I193" s="10">
        <v>1428780159</v>
      </c>
      <c r="J193" s="10">
        <v>1426188159</v>
      </c>
      <c r="K193" s="10" t="b">
        <v>0</v>
      </c>
      <c r="L193" s="10">
        <v>8</v>
      </c>
      <c r="M193" s="10" t="b">
        <v>1</v>
      </c>
      <c r="N193" s="10" t="s">
        <v>8273</v>
      </c>
      <c r="O193" s="10" t="s">
        <v>8274</v>
      </c>
      <c r="P193" s="32">
        <v>1</v>
      </c>
      <c r="Q193" s="31">
        <v>31.375</v>
      </c>
      <c r="R193" s="33">
        <v>42075.807395833333</v>
      </c>
      <c r="S193" s="33">
        <v>42105.807395833333</v>
      </c>
    </row>
    <row r="194" spans="1:19" ht="28.8" x14ac:dyDescent="0.3">
      <c r="A194" s="8">
        <v>1290</v>
      </c>
      <c r="B194" s="23" t="s">
        <v>1291</v>
      </c>
      <c r="C194" s="23" t="s">
        <v>5400</v>
      </c>
      <c r="D194" s="24">
        <v>3500</v>
      </c>
      <c r="E194" s="25">
        <v>3800</v>
      </c>
      <c r="F194" s="8" t="s">
        <v>8218</v>
      </c>
      <c r="G194" s="8" t="s">
        <v>8223</v>
      </c>
      <c r="H194" s="8" t="s">
        <v>8245</v>
      </c>
      <c r="I194" s="8">
        <v>1429772340</v>
      </c>
      <c r="J194" s="8">
        <v>1427121931</v>
      </c>
      <c r="K194" s="8" t="b">
        <v>0</v>
      </c>
      <c r="L194" s="8">
        <v>86</v>
      </c>
      <c r="M194" s="8" t="b">
        <v>1</v>
      </c>
      <c r="N194" s="8" t="s">
        <v>8273</v>
      </c>
      <c r="O194" s="8" t="s">
        <v>8274</v>
      </c>
      <c r="P194" s="26">
        <v>1.0900000000000001</v>
      </c>
      <c r="Q194" s="25">
        <v>44.186046511627907</v>
      </c>
      <c r="R194" s="27">
        <v>42086.614942129629</v>
      </c>
      <c r="S194" s="27">
        <v>42117.290972222225</v>
      </c>
    </row>
    <row r="195" spans="1:19" ht="57.6" x14ac:dyDescent="0.3">
      <c r="A195" s="10">
        <v>3488</v>
      </c>
      <c r="B195" s="29" t="s">
        <v>3487</v>
      </c>
      <c r="C195" s="29" t="s">
        <v>7598</v>
      </c>
      <c r="D195" s="30">
        <v>3000</v>
      </c>
      <c r="E195" s="31">
        <v>3636</v>
      </c>
      <c r="F195" s="10" t="s">
        <v>8218</v>
      </c>
      <c r="G195" s="10" t="s">
        <v>8223</v>
      </c>
      <c r="H195" s="10" t="s">
        <v>8245</v>
      </c>
      <c r="I195" s="10">
        <v>1429286400</v>
      </c>
      <c r="J195" s="10">
        <v>1427221560</v>
      </c>
      <c r="K195" s="10" t="b">
        <v>0</v>
      </c>
      <c r="L195" s="10">
        <v>29</v>
      </c>
      <c r="M195" s="10" t="b">
        <v>1</v>
      </c>
      <c r="N195" s="10" t="s">
        <v>8273</v>
      </c>
      <c r="O195" s="10" t="s">
        <v>8274</v>
      </c>
      <c r="P195" s="32">
        <v>1.21</v>
      </c>
      <c r="Q195" s="31">
        <v>125.37931034482759</v>
      </c>
      <c r="R195" s="33">
        <v>42087.768055555556</v>
      </c>
      <c r="S195" s="33">
        <v>42111.666666666672</v>
      </c>
    </row>
    <row r="196" spans="1:19" ht="57.6" x14ac:dyDescent="0.3">
      <c r="A196" s="8">
        <v>3451</v>
      </c>
      <c r="B196" s="23" t="s">
        <v>3450</v>
      </c>
      <c r="C196" s="23" t="s">
        <v>7561</v>
      </c>
      <c r="D196" s="24">
        <v>650</v>
      </c>
      <c r="E196" s="25">
        <v>658</v>
      </c>
      <c r="F196" s="8" t="s">
        <v>8218</v>
      </c>
      <c r="G196" s="8" t="s">
        <v>8223</v>
      </c>
      <c r="H196" s="8" t="s">
        <v>8245</v>
      </c>
      <c r="I196" s="8">
        <v>1429636927</v>
      </c>
      <c r="J196" s="8">
        <v>1427304127</v>
      </c>
      <c r="K196" s="8" t="b">
        <v>0</v>
      </c>
      <c r="L196" s="8">
        <v>16</v>
      </c>
      <c r="M196" s="8" t="b">
        <v>1</v>
      </c>
      <c r="N196" s="8" t="s">
        <v>8273</v>
      </c>
      <c r="O196" s="8" t="s">
        <v>8274</v>
      </c>
      <c r="P196" s="26">
        <v>1.01</v>
      </c>
      <c r="Q196" s="25">
        <v>41.125</v>
      </c>
      <c r="R196" s="27">
        <v>42088.723692129628</v>
      </c>
      <c r="S196" s="27">
        <v>42115.723692129628</v>
      </c>
    </row>
    <row r="197" spans="1:19" ht="57.6" x14ac:dyDescent="0.3">
      <c r="A197" s="10">
        <v>3423</v>
      </c>
      <c r="B197" s="29" t="s">
        <v>3422</v>
      </c>
      <c r="C197" s="29" t="s">
        <v>7533</v>
      </c>
      <c r="D197" s="30">
        <v>250</v>
      </c>
      <c r="E197" s="31">
        <v>350</v>
      </c>
      <c r="F197" s="10" t="s">
        <v>8218</v>
      </c>
      <c r="G197" s="10" t="s">
        <v>8223</v>
      </c>
      <c r="H197" s="10" t="s">
        <v>8245</v>
      </c>
      <c r="I197" s="10">
        <v>1429912341</v>
      </c>
      <c r="J197" s="10">
        <v>1427320341</v>
      </c>
      <c r="K197" s="10" t="b">
        <v>0</v>
      </c>
      <c r="L197" s="10">
        <v>10</v>
      </c>
      <c r="M197" s="10" t="b">
        <v>1</v>
      </c>
      <c r="N197" s="10" t="s">
        <v>8273</v>
      </c>
      <c r="O197" s="10" t="s">
        <v>8274</v>
      </c>
      <c r="P197" s="32">
        <v>1.4</v>
      </c>
      <c r="Q197" s="31">
        <v>35</v>
      </c>
      <c r="R197" s="33">
        <v>42088.911354166667</v>
      </c>
      <c r="S197" s="33">
        <v>42118.911354166667</v>
      </c>
    </row>
    <row r="198" spans="1:19" ht="57.6" x14ac:dyDescent="0.3">
      <c r="A198" s="8">
        <v>3577</v>
      </c>
      <c r="B198" s="23" t="s">
        <v>3576</v>
      </c>
      <c r="C198" s="23" t="s">
        <v>7687</v>
      </c>
      <c r="D198" s="24">
        <v>600</v>
      </c>
      <c r="E198" s="25">
        <v>780</v>
      </c>
      <c r="F198" s="8" t="s">
        <v>8218</v>
      </c>
      <c r="G198" s="8" t="s">
        <v>8223</v>
      </c>
      <c r="H198" s="8" t="s">
        <v>8245</v>
      </c>
      <c r="I198" s="8">
        <v>1430029680</v>
      </c>
      <c r="J198" s="8">
        <v>1427741583</v>
      </c>
      <c r="K198" s="8" t="b">
        <v>0</v>
      </c>
      <c r="L198" s="8">
        <v>27</v>
      </c>
      <c r="M198" s="8" t="b">
        <v>1</v>
      </c>
      <c r="N198" s="8" t="s">
        <v>8273</v>
      </c>
      <c r="O198" s="8" t="s">
        <v>8274</v>
      </c>
      <c r="P198" s="26">
        <v>1.3</v>
      </c>
      <c r="Q198" s="25">
        <v>28.888888888888889</v>
      </c>
      <c r="R198" s="27">
        <v>42093.786840277782</v>
      </c>
      <c r="S198" s="27">
        <v>42120.26944444445</v>
      </c>
    </row>
    <row r="199" spans="1:19" ht="43.2" x14ac:dyDescent="0.3">
      <c r="A199" s="10">
        <v>3300</v>
      </c>
      <c r="B199" s="29" t="s">
        <v>3300</v>
      </c>
      <c r="C199" s="29" t="s">
        <v>7410</v>
      </c>
      <c r="D199" s="30">
        <v>3000</v>
      </c>
      <c r="E199" s="31">
        <v>4085</v>
      </c>
      <c r="F199" s="10" t="s">
        <v>8218</v>
      </c>
      <c r="G199" s="10" t="s">
        <v>8223</v>
      </c>
      <c r="H199" s="10" t="s">
        <v>8245</v>
      </c>
      <c r="I199" s="10">
        <v>1430329862</v>
      </c>
      <c r="J199" s="10">
        <v>1428515462</v>
      </c>
      <c r="K199" s="10" t="b">
        <v>0</v>
      </c>
      <c r="L199" s="10">
        <v>88</v>
      </c>
      <c r="M199" s="10" t="b">
        <v>1</v>
      </c>
      <c r="N199" s="10" t="s">
        <v>8273</v>
      </c>
      <c r="O199" s="10" t="s">
        <v>8274</v>
      </c>
      <c r="P199" s="32">
        <v>1.36</v>
      </c>
      <c r="Q199" s="31">
        <v>46.420454545454547</v>
      </c>
      <c r="R199" s="33">
        <v>42102.743773148148</v>
      </c>
      <c r="S199" s="33">
        <v>42123.743773148148</v>
      </c>
    </row>
    <row r="200" spans="1:19" ht="57.6" x14ac:dyDescent="0.3">
      <c r="A200" s="8">
        <v>3366</v>
      </c>
      <c r="B200" s="23" t="s">
        <v>3365</v>
      </c>
      <c r="C200" s="23" t="s">
        <v>7476</v>
      </c>
      <c r="D200" s="24">
        <v>500</v>
      </c>
      <c r="E200" s="25">
        <v>1105</v>
      </c>
      <c r="F200" s="8" t="s">
        <v>8218</v>
      </c>
      <c r="G200" s="8" t="s">
        <v>8223</v>
      </c>
      <c r="H200" s="8" t="s">
        <v>8245</v>
      </c>
      <c r="I200" s="8">
        <v>1431481037</v>
      </c>
      <c r="J200" s="8">
        <v>1428889037</v>
      </c>
      <c r="K200" s="8" t="b">
        <v>0</v>
      </c>
      <c r="L200" s="8">
        <v>18</v>
      </c>
      <c r="M200" s="8" t="b">
        <v>1</v>
      </c>
      <c r="N200" s="8" t="s">
        <v>8273</v>
      </c>
      <c r="O200" s="8" t="s">
        <v>8274</v>
      </c>
      <c r="P200" s="26">
        <v>2.21</v>
      </c>
      <c r="Q200" s="25">
        <v>61.388888888888886</v>
      </c>
      <c r="R200" s="27">
        <v>42107.067557870367</v>
      </c>
      <c r="S200" s="27">
        <v>42137.067557870367</v>
      </c>
    </row>
    <row r="201" spans="1:19" ht="57.6" x14ac:dyDescent="0.3">
      <c r="A201" s="10">
        <v>3714</v>
      </c>
      <c r="B201" s="29" t="s">
        <v>3711</v>
      </c>
      <c r="C201" s="29" t="s">
        <v>7824</v>
      </c>
      <c r="D201" s="30">
        <v>10000</v>
      </c>
      <c r="E201" s="31">
        <v>10235</v>
      </c>
      <c r="F201" s="10" t="s">
        <v>8218</v>
      </c>
      <c r="G201" s="10" t="s">
        <v>8223</v>
      </c>
      <c r="H201" s="10" t="s">
        <v>8245</v>
      </c>
      <c r="I201" s="10">
        <v>1432612740</v>
      </c>
      <c r="J201" s="10">
        <v>1429881667</v>
      </c>
      <c r="K201" s="10" t="b">
        <v>0</v>
      </c>
      <c r="L201" s="10">
        <v>97</v>
      </c>
      <c r="M201" s="10" t="b">
        <v>1</v>
      </c>
      <c r="N201" s="10" t="s">
        <v>8273</v>
      </c>
      <c r="O201" s="10" t="s">
        <v>8274</v>
      </c>
      <c r="P201" s="32">
        <v>1.02</v>
      </c>
      <c r="Q201" s="31">
        <v>105.51546391752578</v>
      </c>
      <c r="R201" s="33">
        <v>42118.556331018524</v>
      </c>
      <c r="S201" s="33">
        <v>42150.165972222225</v>
      </c>
    </row>
    <row r="202" spans="1:19" ht="72" x14ac:dyDescent="0.3">
      <c r="A202" s="8">
        <v>3491</v>
      </c>
      <c r="B202" s="23" t="s">
        <v>3490</v>
      </c>
      <c r="C202" s="23" t="s">
        <v>7601</v>
      </c>
      <c r="D202" s="24">
        <v>500</v>
      </c>
      <c r="E202" s="25">
        <v>791</v>
      </c>
      <c r="F202" s="8" t="s">
        <v>8218</v>
      </c>
      <c r="G202" s="8" t="s">
        <v>8223</v>
      </c>
      <c r="H202" s="8" t="s">
        <v>8245</v>
      </c>
      <c r="I202" s="8">
        <v>1431928784</v>
      </c>
      <c r="J202" s="8">
        <v>1430114384</v>
      </c>
      <c r="K202" s="8" t="b">
        <v>0</v>
      </c>
      <c r="L202" s="8">
        <v>10</v>
      </c>
      <c r="M202" s="8" t="b">
        <v>1</v>
      </c>
      <c r="N202" s="8" t="s">
        <v>8273</v>
      </c>
      <c r="O202" s="8" t="s">
        <v>8274</v>
      </c>
      <c r="P202" s="26">
        <v>1.58</v>
      </c>
      <c r="Q202" s="25">
        <v>79.099999999999994</v>
      </c>
      <c r="R202" s="27">
        <v>42121.249814814815</v>
      </c>
      <c r="S202" s="27">
        <v>42142.249814814815</v>
      </c>
    </row>
    <row r="203" spans="1:19" ht="72" x14ac:dyDescent="0.3">
      <c r="A203" s="10">
        <v>3280</v>
      </c>
      <c r="B203" s="29" t="s">
        <v>3280</v>
      </c>
      <c r="C203" s="29" t="s">
        <v>7390</v>
      </c>
      <c r="D203" s="30">
        <v>2000</v>
      </c>
      <c r="E203" s="31">
        <v>2060</v>
      </c>
      <c r="F203" s="10" t="s">
        <v>8218</v>
      </c>
      <c r="G203" s="10" t="s">
        <v>8223</v>
      </c>
      <c r="H203" s="10" t="s">
        <v>8245</v>
      </c>
      <c r="I203" s="10">
        <v>1433134800</v>
      </c>
      <c r="J203" s="10">
        <v>1430158198</v>
      </c>
      <c r="K203" s="10" t="b">
        <v>0</v>
      </c>
      <c r="L203" s="10">
        <v>30</v>
      </c>
      <c r="M203" s="10" t="b">
        <v>1</v>
      </c>
      <c r="N203" s="10" t="s">
        <v>8273</v>
      </c>
      <c r="O203" s="10" t="s">
        <v>8274</v>
      </c>
      <c r="P203" s="32">
        <v>1.03</v>
      </c>
      <c r="Q203" s="31">
        <v>68.666666666666671</v>
      </c>
      <c r="R203" s="33">
        <v>42121.756921296299</v>
      </c>
      <c r="S203" s="33">
        <v>42156.208333333328</v>
      </c>
    </row>
    <row r="204" spans="1:19" ht="57.6" x14ac:dyDescent="0.3">
      <c r="A204" s="8">
        <v>3442</v>
      </c>
      <c r="B204" s="23" t="s">
        <v>3441</v>
      </c>
      <c r="C204" s="23" t="s">
        <v>7552</v>
      </c>
      <c r="D204" s="24">
        <v>250</v>
      </c>
      <c r="E204" s="25">
        <v>250</v>
      </c>
      <c r="F204" s="8" t="s">
        <v>8218</v>
      </c>
      <c r="G204" s="8" t="s">
        <v>8223</v>
      </c>
      <c r="H204" s="8" t="s">
        <v>8245</v>
      </c>
      <c r="I204" s="8">
        <v>1433016672</v>
      </c>
      <c r="J204" s="8">
        <v>1430424672</v>
      </c>
      <c r="K204" s="8" t="b">
        <v>0</v>
      </c>
      <c r="L204" s="8">
        <v>8</v>
      </c>
      <c r="M204" s="8" t="b">
        <v>1</v>
      </c>
      <c r="N204" s="8" t="s">
        <v>8273</v>
      </c>
      <c r="O204" s="8" t="s">
        <v>8274</v>
      </c>
      <c r="P204" s="26">
        <v>1</v>
      </c>
      <c r="Q204" s="25">
        <v>31.25</v>
      </c>
      <c r="R204" s="27">
        <v>42124.841111111105</v>
      </c>
      <c r="S204" s="27">
        <v>42154.841111111105</v>
      </c>
    </row>
    <row r="205" spans="1:19" ht="57.6" x14ac:dyDescent="0.3">
      <c r="A205" s="10">
        <v>3589</v>
      </c>
      <c r="B205" s="29" t="s">
        <v>3588</v>
      </c>
      <c r="C205" s="29" t="s">
        <v>7699</v>
      </c>
      <c r="D205" s="30">
        <v>4000</v>
      </c>
      <c r="E205" s="31">
        <v>5100</v>
      </c>
      <c r="F205" s="10" t="s">
        <v>8218</v>
      </c>
      <c r="G205" s="10" t="s">
        <v>8223</v>
      </c>
      <c r="H205" s="10" t="s">
        <v>8245</v>
      </c>
      <c r="I205" s="10">
        <v>1432654347</v>
      </c>
      <c r="J205" s="10">
        <v>1430494347</v>
      </c>
      <c r="K205" s="10" t="b">
        <v>0</v>
      </c>
      <c r="L205" s="10">
        <v>62</v>
      </c>
      <c r="M205" s="10" t="b">
        <v>1</v>
      </c>
      <c r="N205" s="10" t="s">
        <v>8273</v>
      </c>
      <c r="O205" s="10" t="s">
        <v>8274</v>
      </c>
      <c r="P205" s="32">
        <v>1.28</v>
      </c>
      <c r="Q205" s="31">
        <v>82.258064516129039</v>
      </c>
      <c r="R205" s="33">
        <v>42125.647534722222</v>
      </c>
      <c r="S205" s="33">
        <v>42150.647534722222</v>
      </c>
    </row>
    <row r="206" spans="1:19" ht="57.6" x14ac:dyDescent="0.3">
      <c r="A206" s="8">
        <v>3515</v>
      </c>
      <c r="B206" s="23" t="s">
        <v>3514</v>
      </c>
      <c r="C206" s="23" t="s">
        <v>7625</v>
      </c>
      <c r="D206" s="24">
        <v>3000</v>
      </c>
      <c r="E206" s="25">
        <v>3080</v>
      </c>
      <c r="F206" s="8" t="s">
        <v>8218</v>
      </c>
      <c r="G206" s="8" t="s">
        <v>8223</v>
      </c>
      <c r="H206" s="8" t="s">
        <v>8245</v>
      </c>
      <c r="I206" s="8">
        <v>1433097171</v>
      </c>
      <c r="J206" s="8">
        <v>1430505171</v>
      </c>
      <c r="K206" s="8" t="b">
        <v>0</v>
      </c>
      <c r="L206" s="8">
        <v>46</v>
      </c>
      <c r="M206" s="8" t="b">
        <v>1</v>
      </c>
      <c r="N206" s="8" t="s">
        <v>8273</v>
      </c>
      <c r="O206" s="8" t="s">
        <v>8274</v>
      </c>
      <c r="P206" s="26">
        <v>1.03</v>
      </c>
      <c r="Q206" s="25">
        <v>66.956521739130437</v>
      </c>
      <c r="R206" s="27">
        <v>42125.772812499999</v>
      </c>
      <c r="S206" s="27">
        <v>42155.772812499999</v>
      </c>
    </row>
    <row r="207" spans="1:19" ht="57.6" x14ac:dyDescent="0.3">
      <c r="A207" s="10">
        <v>3486</v>
      </c>
      <c r="B207" s="29" t="s">
        <v>3485</v>
      </c>
      <c r="C207" s="29" t="s">
        <v>7596</v>
      </c>
      <c r="D207" s="30">
        <v>3000</v>
      </c>
      <c r="E207" s="31">
        <v>4656</v>
      </c>
      <c r="F207" s="10" t="s">
        <v>8218</v>
      </c>
      <c r="G207" s="10" t="s">
        <v>8223</v>
      </c>
      <c r="H207" s="10" t="s">
        <v>8245</v>
      </c>
      <c r="I207" s="10">
        <v>1433314740</v>
      </c>
      <c r="J207" s="10">
        <v>1430600401</v>
      </c>
      <c r="K207" s="10" t="b">
        <v>0</v>
      </c>
      <c r="L207" s="10">
        <v>56</v>
      </c>
      <c r="M207" s="10" t="b">
        <v>1</v>
      </c>
      <c r="N207" s="10" t="s">
        <v>8273</v>
      </c>
      <c r="O207" s="10" t="s">
        <v>8274</v>
      </c>
      <c r="P207" s="32">
        <v>1.55</v>
      </c>
      <c r="Q207" s="31">
        <v>83.142857142857139</v>
      </c>
      <c r="R207" s="33">
        <v>42126.87501157407</v>
      </c>
      <c r="S207" s="33">
        <v>42158.290972222225</v>
      </c>
    </row>
    <row r="208" spans="1:19" ht="57.6" x14ac:dyDescent="0.3">
      <c r="A208" s="8">
        <v>3477</v>
      </c>
      <c r="B208" s="23" t="s">
        <v>3476</v>
      </c>
      <c r="C208" s="23" t="s">
        <v>7587</v>
      </c>
      <c r="D208" s="24">
        <v>1800</v>
      </c>
      <c r="E208" s="25">
        <v>2076</v>
      </c>
      <c r="F208" s="8" t="s">
        <v>8218</v>
      </c>
      <c r="G208" s="8" t="s">
        <v>8223</v>
      </c>
      <c r="H208" s="8" t="s">
        <v>8245</v>
      </c>
      <c r="I208" s="8">
        <v>1431831600</v>
      </c>
      <c r="J208" s="8">
        <v>1430761243</v>
      </c>
      <c r="K208" s="8" t="b">
        <v>0</v>
      </c>
      <c r="L208" s="8">
        <v>39</v>
      </c>
      <c r="M208" s="8" t="b">
        <v>1</v>
      </c>
      <c r="N208" s="8" t="s">
        <v>8273</v>
      </c>
      <c r="O208" s="8" t="s">
        <v>8274</v>
      </c>
      <c r="P208" s="26">
        <v>1.1499999999999999</v>
      </c>
      <c r="Q208" s="25">
        <v>53.230769230769234</v>
      </c>
      <c r="R208" s="27">
        <v>42128.736608796295</v>
      </c>
      <c r="S208" s="27">
        <v>42141.125</v>
      </c>
    </row>
    <row r="209" spans="1:19" ht="57.6" x14ac:dyDescent="0.3">
      <c r="A209" s="10">
        <v>3499</v>
      </c>
      <c r="B209" s="29" t="s">
        <v>3498</v>
      </c>
      <c r="C209" s="29" t="s">
        <v>7609</v>
      </c>
      <c r="D209" s="30">
        <v>2000</v>
      </c>
      <c r="E209" s="31">
        <v>2110</v>
      </c>
      <c r="F209" s="10" t="s">
        <v>8218</v>
      </c>
      <c r="G209" s="10" t="s">
        <v>8223</v>
      </c>
      <c r="H209" s="10" t="s">
        <v>8245</v>
      </c>
      <c r="I209" s="10">
        <v>1435733940</v>
      </c>
      <c r="J209" s="10">
        <v>1431046325</v>
      </c>
      <c r="K209" s="10" t="b">
        <v>0</v>
      </c>
      <c r="L209" s="10">
        <v>35</v>
      </c>
      <c r="M209" s="10" t="b">
        <v>1</v>
      </c>
      <c r="N209" s="10" t="s">
        <v>8273</v>
      </c>
      <c r="O209" s="10" t="s">
        <v>8274</v>
      </c>
      <c r="P209" s="32">
        <v>1.06</v>
      </c>
      <c r="Q209" s="31">
        <v>60.285714285714285</v>
      </c>
      <c r="R209" s="33">
        <v>42132.036168981482</v>
      </c>
      <c r="S209" s="33">
        <v>42186.290972222225</v>
      </c>
    </row>
    <row r="210" spans="1:19" ht="57.6" x14ac:dyDescent="0.3">
      <c r="A210" s="8">
        <v>3712</v>
      </c>
      <c r="B210" s="23" t="s">
        <v>3709</v>
      </c>
      <c r="C210" s="23" t="s">
        <v>7822</v>
      </c>
      <c r="D210" s="24">
        <v>7500</v>
      </c>
      <c r="E210" s="25">
        <v>11530</v>
      </c>
      <c r="F210" s="8" t="s">
        <v>8218</v>
      </c>
      <c r="G210" s="8" t="s">
        <v>8223</v>
      </c>
      <c r="H210" s="8" t="s">
        <v>8245</v>
      </c>
      <c r="I210" s="8">
        <v>1433055540</v>
      </c>
      <c r="J210" s="8">
        <v>1431230867</v>
      </c>
      <c r="K210" s="8" t="b">
        <v>0</v>
      </c>
      <c r="L210" s="8">
        <v>104</v>
      </c>
      <c r="M210" s="8" t="b">
        <v>1</v>
      </c>
      <c r="N210" s="8" t="s">
        <v>8273</v>
      </c>
      <c r="O210" s="8" t="s">
        <v>8274</v>
      </c>
      <c r="P210" s="26">
        <v>1.54</v>
      </c>
      <c r="Q210" s="25">
        <v>110.86538461538461</v>
      </c>
      <c r="R210" s="27">
        <v>42134.172071759262</v>
      </c>
      <c r="S210" s="27">
        <v>42155.290972222225</v>
      </c>
    </row>
    <row r="211" spans="1:19" ht="57.6" x14ac:dyDescent="0.3">
      <c r="A211" s="10">
        <v>3245</v>
      </c>
      <c r="B211" s="29" t="s">
        <v>3245</v>
      </c>
      <c r="C211" s="29" t="s">
        <v>7355</v>
      </c>
      <c r="D211" s="30">
        <v>21000</v>
      </c>
      <c r="E211" s="31">
        <v>21904</v>
      </c>
      <c r="F211" s="10" t="s">
        <v>8218</v>
      </c>
      <c r="G211" s="10" t="s">
        <v>8223</v>
      </c>
      <c r="H211" s="10" t="s">
        <v>8245</v>
      </c>
      <c r="I211" s="10">
        <v>1434074400</v>
      </c>
      <c r="J211" s="10">
        <v>1431354258</v>
      </c>
      <c r="K211" s="10" t="b">
        <v>0</v>
      </c>
      <c r="L211" s="10">
        <v>270</v>
      </c>
      <c r="M211" s="10" t="b">
        <v>1</v>
      </c>
      <c r="N211" s="10" t="s">
        <v>8273</v>
      </c>
      <c r="O211" s="10" t="s">
        <v>8274</v>
      </c>
      <c r="P211" s="32">
        <v>1.04</v>
      </c>
      <c r="Q211" s="31">
        <v>81.125925925925927</v>
      </c>
      <c r="R211" s="33">
        <v>42135.60020833333</v>
      </c>
      <c r="S211" s="33">
        <v>42167.083333333328</v>
      </c>
    </row>
    <row r="212" spans="1:19" ht="43.2" x14ac:dyDescent="0.3">
      <c r="A212" s="8">
        <v>2824</v>
      </c>
      <c r="B212" s="23" t="s">
        <v>2824</v>
      </c>
      <c r="C212" s="23" t="s">
        <v>6934</v>
      </c>
      <c r="D212" s="24">
        <v>650</v>
      </c>
      <c r="E212" s="25">
        <v>760</v>
      </c>
      <c r="F212" s="8" t="s">
        <v>8218</v>
      </c>
      <c r="G212" s="8" t="s">
        <v>8223</v>
      </c>
      <c r="H212" s="8" t="s">
        <v>8245</v>
      </c>
      <c r="I212" s="8">
        <v>1434159780</v>
      </c>
      <c r="J212" s="8">
        <v>1431412196</v>
      </c>
      <c r="K212" s="8" t="b">
        <v>0</v>
      </c>
      <c r="L212" s="8">
        <v>15</v>
      </c>
      <c r="M212" s="8" t="b">
        <v>1</v>
      </c>
      <c r="N212" s="8" t="s">
        <v>8273</v>
      </c>
      <c r="O212" s="8" t="s">
        <v>8274</v>
      </c>
      <c r="P212" s="26">
        <v>1.17</v>
      </c>
      <c r="Q212" s="25">
        <v>50.666666666666664</v>
      </c>
      <c r="R212" s="27">
        <v>42136.270787037036</v>
      </c>
      <c r="S212" s="27">
        <v>42168.071527777778</v>
      </c>
    </row>
    <row r="213" spans="1:19" ht="57.6" x14ac:dyDescent="0.3">
      <c r="A213" s="10">
        <v>3266</v>
      </c>
      <c r="B213" s="29" t="s">
        <v>3266</v>
      </c>
      <c r="C213" s="29" t="s">
        <v>7376</v>
      </c>
      <c r="D213" s="30">
        <v>6000</v>
      </c>
      <c r="E213" s="31">
        <v>7877</v>
      </c>
      <c r="F213" s="10" t="s">
        <v>8218</v>
      </c>
      <c r="G213" s="10" t="s">
        <v>8223</v>
      </c>
      <c r="H213" s="10" t="s">
        <v>8245</v>
      </c>
      <c r="I213" s="10">
        <v>1434142800</v>
      </c>
      <c r="J213" s="10">
        <v>1431435122</v>
      </c>
      <c r="K213" s="10" t="b">
        <v>1</v>
      </c>
      <c r="L213" s="10">
        <v>163</v>
      </c>
      <c r="M213" s="10" t="b">
        <v>1</v>
      </c>
      <c r="N213" s="10" t="s">
        <v>8273</v>
      </c>
      <c r="O213" s="10" t="s">
        <v>8274</v>
      </c>
      <c r="P213" s="32">
        <v>1.31</v>
      </c>
      <c r="Q213" s="31">
        <v>48.325153374233132</v>
      </c>
      <c r="R213" s="33">
        <v>42136.536134259266</v>
      </c>
      <c r="S213" s="33">
        <v>42167.875</v>
      </c>
    </row>
    <row r="214" spans="1:19" ht="57.6" x14ac:dyDescent="0.3">
      <c r="A214" s="8">
        <v>3614</v>
      </c>
      <c r="B214" s="23" t="s">
        <v>3439</v>
      </c>
      <c r="C214" s="23" t="s">
        <v>7724</v>
      </c>
      <c r="D214" s="24">
        <v>2500</v>
      </c>
      <c r="E214" s="25">
        <v>2520</v>
      </c>
      <c r="F214" s="8" t="s">
        <v>8218</v>
      </c>
      <c r="G214" s="8" t="s">
        <v>8223</v>
      </c>
      <c r="H214" s="8" t="s">
        <v>8245</v>
      </c>
      <c r="I214" s="8">
        <v>1434675616</v>
      </c>
      <c r="J214" s="8">
        <v>1432083616</v>
      </c>
      <c r="K214" s="8" t="b">
        <v>0</v>
      </c>
      <c r="L214" s="8">
        <v>71</v>
      </c>
      <c r="M214" s="8" t="b">
        <v>1</v>
      </c>
      <c r="N214" s="8" t="s">
        <v>8273</v>
      </c>
      <c r="O214" s="8" t="s">
        <v>8274</v>
      </c>
      <c r="P214" s="26">
        <v>1.01</v>
      </c>
      <c r="Q214" s="25">
        <v>35.492957746478872</v>
      </c>
      <c r="R214" s="27">
        <v>42144.041851851856</v>
      </c>
      <c r="S214" s="27">
        <v>42174.041851851856</v>
      </c>
    </row>
    <row r="215" spans="1:19" ht="43.2" x14ac:dyDescent="0.3">
      <c r="A215" s="10">
        <v>3256</v>
      </c>
      <c r="B215" s="29" t="s">
        <v>3256</v>
      </c>
      <c r="C215" s="29" t="s">
        <v>7366</v>
      </c>
      <c r="D215" s="30">
        <v>10000</v>
      </c>
      <c r="E215" s="31">
        <v>12806</v>
      </c>
      <c r="F215" s="10" t="s">
        <v>8218</v>
      </c>
      <c r="G215" s="10" t="s">
        <v>8223</v>
      </c>
      <c r="H215" s="10" t="s">
        <v>8245</v>
      </c>
      <c r="I215" s="10">
        <v>1433995140</v>
      </c>
      <c r="J215" s="10">
        <v>1432129577</v>
      </c>
      <c r="K215" s="10" t="b">
        <v>1</v>
      </c>
      <c r="L215" s="10">
        <v>176</v>
      </c>
      <c r="M215" s="10" t="b">
        <v>1</v>
      </c>
      <c r="N215" s="10" t="s">
        <v>8273</v>
      </c>
      <c r="O215" s="10" t="s">
        <v>8274</v>
      </c>
      <c r="P215" s="32">
        <v>1.28</v>
      </c>
      <c r="Q215" s="31">
        <v>72.76136363636364</v>
      </c>
      <c r="R215" s="33">
        <v>42144.573807870373</v>
      </c>
      <c r="S215" s="33">
        <v>42166.165972222225</v>
      </c>
    </row>
    <row r="216" spans="1:19" ht="57.6" x14ac:dyDescent="0.3">
      <c r="A216" s="8">
        <v>3249</v>
      </c>
      <c r="B216" s="23" t="s">
        <v>3249</v>
      </c>
      <c r="C216" s="23" t="s">
        <v>7359</v>
      </c>
      <c r="D216" s="24">
        <v>5500</v>
      </c>
      <c r="E216" s="25">
        <v>5771</v>
      </c>
      <c r="F216" s="8" t="s">
        <v>8218</v>
      </c>
      <c r="G216" s="8" t="s">
        <v>8223</v>
      </c>
      <c r="H216" s="8" t="s">
        <v>8245</v>
      </c>
      <c r="I216" s="8">
        <v>1434822914</v>
      </c>
      <c r="J216" s="8">
        <v>1432230914</v>
      </c>
      <c r="K216" s="8" t="b">
        <v>1</v>
      </c>
      <c r="L216" s="8">
        <v>88</v>
      </c>
      <c r="M216" s="8" t="b">
        <v>1</v>
      </c>
      <c r="N216" s="8" t="s">
        <v>8273</v>
      </c>
      <c r="O216" s="8" t="s">
        <v>8274</v>
      </c>
      <c r="P216" s="26">
        <v>1.05</v>
      </c>
      <c r="Q216" s="25">
        <v>65.579545454545453</v>
      </c>
      <c r="R216" s="27">
        <v>42145.746689814812</v>
      </c>
      <c r="S216" s="27">
        <v>42175.746689814812</v>
      </c>
    </row>
    <row r="217" spans="1:19" ht="57.6" x14ac:dyDescent="0.3">
      <c r="A217" s="10">
        <v>3251</v>
      </c>
      <c r="B217" s="29" t="s">
        <v>3251</v>
      </c>
      <c r="C217" s="29" t="s">
        <v>7361</v>
      </c>
      <c r="D217" s="30">
        <v>1500</v>
      </c>
      <c r="E217" s="31">
        <v>1661</v>
      </c>
      <c r="F217" s="10" t="s">
        <v>8218</v>
      </c>
      <c r="G217" s="10" t="s">
        <v>8223</v>
      </c>
      <c r="H217" s="10" t="s">
        <v>8245</v>
      </c>
      <c r="I217" s="10">
        <v>1434907966</v>
      </c>
      <c r="J217" s="10">
        <v>1432315966</v>
      </c>
      <c r="K217" s="10" t="b">
        <v>1</v>
      </c>
      <c r="L217" s="10">
        <v>20</v>
      </c>
      <c r="M217" s="10" t="b">
        <v>1</v>
      </c>
      <c r="N217" s="10" t="s">
        <v>8273</v>
      </c>
      <c r="O217" s="10" t="s">
        <v>8274</v>
      </c>
      <c r="P217" s="32">
        <v>1.1100000000000001</v>
      </c>
      <c r="Q217" s="31">
        <v>83.05</v>
      </c>
      <c r="R217" s="33">
        <v>42146.731087962966</v>
      </c>
      <c r="S217" s="33">
        <v>42176.731087962966</v>
      </c>
    </row>
    <row r="218" spans="1:19" ht="57.6" x14ac:dyDescent="0.3">
      <c r="A218" s="8">
        <v>3689</v>
      </c>
      <c r="B218" s="23" t="s">
        <v>3686</v>
      </c>
      <c r="C218" s="23" t="s">
        <v>7799</v>
      </c>
      <c r="D218" s="24">
        <v>3000</v>
      </c>
      <c r="E218" s="25">
        <v>3550</v>
      </c>
      <c r="F218" s="8" t="s">
        <v>8218</v>
      </c>
      <c r="G218" s="8" t="s">
        <v>8223</v>
      </c>
      <c r="H218" s="8" t="s">
        <v>8245</v>
      </c>
      <c r="I218" s="8">
        <v>1434925500</v>
      </c>
      <c r="J218" s="8">
        <v>1432410639</v>
      </c>
      <c r="K218" s="8" t="b">
        <v>0</v>
      </c>
      <c r="L218" s="8">
        <v>62</v>
      </c>
      <c r="M218" s="8" t="b">
        <v>1</v>
      </c>
      <c r="N218" s="8" t="s">
        <v>8273</v>
      </c>
      <c r="O218" s="8" t="s">
        <v>8274</v>
      </c>
      <c r="P218" s="26">
        <v>1.18</v>
      </c>
      <c r="Q218" s="25">
        <v>57.258064516129032</v>
      </c>
      <c r="R218" s="27">
        <v>42147.826840277776</v>
      </c>
      <c r="S218" s="27">
        <v>42176.934027777781</v>
      </c>
    </row>
    <row r="219" spans="1:19" ht="57.6" x14ac:dyDescent="0.3">
      <c r="A219" s="10">
        <v>3333</v>
      </c>
      <c r="B219" s="29" t="s">
        <v>3333</v>
      </c>
      <c r="C219" s="29" t="s">
        <v>7443</v>
      </c>
      <c r="D219" s="30">
        <v>3500</v>
      </c>
      <c r="E219" s="31">
        <v>3660</v>
      </c>
      <c r="F219" s="10" t="s">
        <v>8218</v>
      </c>
      <c r="G219" s="10" t="s">
        <v>8223</v>
      </c>
      <c r="H219" s="10" t="s">
        <v>8245</v>
      </c>
      <c r="I219" s="10">
        <v>1434384880</v>
      </c>
      <c r="J219" s="10">
        <v>1432484080</v>
      </c>
      <c r="K219" s="10" t="b">
        <v>0</v>
      </c>
      <c r="L219" s="10">
        <v>111</v>
      </c>
      <c r="M219" s="10" t="b">
        <v>1</v>
      </c>
      <c r="N219" s="10" t="s">
        <v>8273</v>
      </c>
      <c r="O219" s="10" t="s">
        <v>8274</v>
      </c>
      <c r="P219" s="32">
        <v>1.05</v>
      </c>
      <c r="Q219" s="31">
        <v>32.972972972972975</v>
      </c>
      <c r="R219" s="33">
        <v>42148.676851851851</v>
      </c>
      <c r="S219" s="33">
        <v>42170.676851851851</v>
      </c>
    </row>
    <row r="220" spans="1:19" ht="57.6" x14ac:dyDescent="0.3">
      <c r="A220" s="8">
        <v>3825</v>
      </c>
      <c r="B220" s="23" t="s">
        <v>3822</v>
      </c>
      <c r="C220" s="23" t="s">
        <v>7934</v>
      </c>
      <c r="D220" s="24">
        <v>5000</v>
      </c>
      <c r="E220" s="25">
        <v>5271</v>
      </c>
      <c r="F220" s="8" t="s">
        <v>8218</v>
      </c>
      <c r="G220" s="8" t="s">
        <v>8223</v>
      </c>
      <c r="H220" s="8" t="s">
        <v>8245</v>
      </c>
      <c r="I220" s="8">
        <v>1434505214</v>
      </c>
      <c r="J220" s="8">
        <v>1432690814</v>
      </c>
      <c r="K220" s="8" t="b">
        <v>0</v>
      </c>
      <c r="L220" s="8">
        <v>49</v>
      </c>
      <c r="M220" s="8" t="b">
        <v>1</v>
      </c>
      <c r="N220" s="8" t="s">
        <v>8273</v>
      </c>
      <c r="O220" s="8" t="s">
        <v>8274</v>
      </c>
      <c r="P220" s="26">
        <v>1.05</v>
      </c>
      <c r="Q220" s="25">
        <v>107.57142857142857</v>
      </c>
      <c r="R220" s="27">
        <v>42151.069606481484</v>
      </c>
      <c r="S220" s="27">
        <v>42172.069606481484</v>
      </c>
    </row>
    <row r="221" spans="1:19" ht="72" x14ac:dyDescent="0.3">
      <c r="A221" s="10">
        <v>3404</v>
      </c>
      <c r="B221" s="29" t="s">
        <v>3403</v>
      </c>
      <c r="C221" s="29" t="s">
        <v>7514</v>
      </c>
      <c r="D221" s="30">
        <v>500</v>
      </c>
      <c r="E221" s="31">
        <v>610</v>
      </c>
      <c r="F221" s="10" t="s">
        <v>8218</v>
      </c>
      <c r="G221" s="10" t="s">
        <v>8223</v>
      </c>
      <c r="H221" s="10" t="s">
        <v>8245</v>
      </c>
      <c r="I221" s="10">
        <v>1434542702</v>
      </c>
      <c r="J221" s="10">
        <v>1432814702</v>
      </c>
      <c r="K221" s="10" t="b">
        <v>0</v>
      </c>
      <c r="L221" s="10">
        <v>3</v>
      </c>
      <c r="M221" s="10" t="b">
        <v>1</v>
      </c>
      <c r="N221" s="10" t="s">
        <v>8273</v>
      </c>
      <c r="O221" s="10" t="s">
        <v>8274</v>
      </c>
      <c r="P221" s="32">
        <v>1.22</v>
      </c>
      <c r="Q221" s="31">
        <v>203.33333333333334</v>
      </c>
      <c r="R221" s="33">
        <v>42152.503495370373</v>
      </c>
      <c r="S221" s="33">
        <v>42172.503495370373</v>
      </c>
    </row>
    <row r="222" spans="1:19" ht="28.8" x14ac:dyDescent="0.3">
      <c r="A222" s="8">
        <v>2807</v>
      </c>
      <c r="B222" s="23" t="s">
        <v>2807</v>
      </c>
      <c r="C222" s="23" t="s">
        <v>6917</v>
      </c>
      <c r="D222" s="24">
        <v>5000</v>
      </c>
      <c r="E222" s="25">
        <v>6300</v>
      </c>
      <c r="F222" s="8" t="s">
        <v>8218</v>
      </c>
      <c r="G222" s="8" t="s">
        <v>8223</v>
      </c>
      <c r="H222" s="8" t="s">
        <v>8245</v>
      </c>
      <c r="I222" s="8">
        <v>1435611438</v>
      </c>
      <c r="J222" s="8">
        <v>1433019438</v>
      </c>
      <c r="K222" s="8" t="b">
        <v>0</v>
      </c>
      <c r="L222" s="8">
        <v>93</v>
      </c>
      <c r="M222" s="8" t="b">
        <v>1</v>
      </c>
      <c r="N222" s="8" t="s">
        <v>8273</v>
      </c>
      <c r="O222" s="8" t="s">
        <v>8274</v>
      </c>
      <c r="P222" s="26">
        <v>1.26</v>
      </c>
      <c r="Q222" s="25">
        <v>67.741935483870961</v>
      </c>
      <c r="R222" s="27">
        <v>42154.873124999998</v>
      </c>
      <c r="S222" s="27">
        <v>42184.873124999998</v>
      </c>
    </row>
    <row r="223" spans="1:19" ht="57.6" x14ac:dyDescent="0.3">
      <c r="A223" s="10">
        <v>3839</v>
      </c>
      <c r="B223" s="29" t="s">
        <v>3836</v>
      </c>
      <c r="C223" s="29" t="s">
        <v>7948</v>
      </c>
      <c r="D223" s="30">
        <v>2000</v>
      </c>
      <c r="E223" s="31">
        <v>2025</v>
      </c>
      <c r="F223" s="10" t="s">
        <v>8218</v>
      </c>
      <c r="G223" s="10" t="s">
        <v>8223</v>
      </c>
      <c r="H223" s="10" t="s">
        <v>8245</v>
      </c>
      <c r="I223" s="10">
        <v>1438226724</v>
      </c>
      <c r="J223" s="10">
        <v>1433042724</v>
      </c>
      <c r="K223" s="10" t="b">
        <v>0</v>
      </c>
      <c r="L223" s="10">
        <v>32</v>
      </c>
      <c r="M223" s="10" t="b">
        <v>1</v>
      </c>
      <c r="N223" s="10" t="s">
        <v>8273</v>
      </c>
      <c r="O223" s="10" t="s">
        <v>8274</v>
      </c>
      <c r="P223" s="32">
        <v>1.01</v>
      </c>
      <c r="Q223" s="31">
        <v>63.28125</v>
      </c>
      <c r="R223" s="33">
        <v>42155.142638888887</v>
      </c>
      <c r="S223" s="33">
        <v>42215.142638888887</v>
      </c>
    </row>
    <row r="224" spans="1:19" ht="28.8" x14ac:dyDescent="0.3">
      <c r="A224" s="8">
        <v>528</v>
      </c>
      <c r="B224" s="23" t="s">
        <v>529</v>
      </c>
      <c r="C224" s="23" t="s">
        <v>4638</v>
      </c>
      <c r="D224" s="24">
        <v>1150</v>
      </c>
      <c r="E224" s="25">
        <v>1330</v>
      </c>
      <c r="F224" s="8" t="s">
        <v>8218</v>
      </c>
      <c r="G224" s="8" t="s">
        <v>8223</v>
      </c>
      <c r="H224" s="8" t="s">
        <v>8245</v>
      </c>
      <c r="I224" s="8">
        <v>1434921600</v>
      </c>
      <c r="J224" s="8">
        <v>1433109907</v>
      </c>
      <c r="K224" s="8" t="b">
        <v>0</v>
      </c>
      <c r="L224" s="8">
        <v>30</v>
      </c>
      <c r="M224" s="8" t="b">
        <v>1</v>
      </c>
      <c r="N224" s="8" t="s">
        <v>8273</v>
      </c>
      <c r="O224" s="8" t="s">
        <v>8274</v>
      </c>
      <c r="P224" s="26">
        <v>1.1599999999999999</v>
      </c>
      <c r="Q224" s="25">
        <v>44.333333333333336</v>
      </c>
      <c r="R224" s="27">
        <v>42155.920219907406</v>
      </c>
      <c r="S224" s="27">
        <v>42176.888888888891</v>
      </c>
    </row>
    <row r="225" spans="1:19" ht="72" x14ac:dyDescent="0.3">
      <c r="A225" s="10">
        <v>2963</v>
      </c>
      <c r="B225" s="29" t="s">
        <v>2963</v>
      </c>
      <c r="C225" s="29" t="s">
        <v>7073</v>
      </c>
      <c r="D225" s="30">
        <v>10000</v>
      </c>
      <c r="E225" s="31">
        <v>10685</v>
      </c>
      <c r="F225" s="10" t="s">
        <v>8218</v>
      </c>
      <c r="G225" s="10" t="s">
        <v>8223</v>
      </c>
      <c r="H225" s="10" t="s">
        <v>8245</v>
      </c>
      <c r="I225" s="10">
        <v>1435835824</v>
      </c>
      <c r="J225" s="10">
        <v>1433243824</v>
      </c>
      <c r="K225" s="10" t="b">
        <v>0</v>
      </c>
      <c r="L225" s="10">
        <v>98</v>
      </c>
      <c r="M225" s="10" t="b">
        <v>1</v>
      </c>
      <c r="N225" s="10" t="s">
        <v>8273</v>
      </c>
      <c r="O225" s="10" t="s">
        <v>8274</v>
      </c>
      <c r="P225" s="32">
        <v>1.07</v>
      </c>
      <c r="Q225" s="31">
        <v>109.03061224489795</v>
      </c>
      <c r="R225" s="33">
        <v>42157.470185185186</v>
      </c>
      <c r="S225" s="33">
        <v>42187.470185185186</v>
      </c>
    </row>
    <row r="226" spans="1:19" ht="57.6" x14ac:dyDescent="0.3">
      <c r="A226" s="8">
        <v>530</v>
      </c>
      <c r="B226" s="23" t="s">
        <v>531</v>
      </c>
      <c r="C226" s="23" t="s">
        <v>4640</v>
      </c>
      <c r="D226" s="24">
        <v>3405</v>
      </c>
      <c r="E226" s="25">
        <v>3670</v>
      </c>
      <c r="F226" s="8" t="s">
        <v>8218</v>
      </c>
      <c r="G226" s="8" t="s">
        <v>8223</v>
      </c>
      <c r="H226" s="8" t="s">
        <v>8245</v>
      </c>
      <c r="I226" s="8">
        <v>1435111200</v>
      </c>
      <c r="J226" s="8">
        <v>1433254268</v>
      </c>
      <c r="K226" s="8" t="b">
        <v>0</v>
      </c>
      <c r="L226" s="8">
        <v>29</v>
      </c>
      <c r="M226" s="8" t="b">
        <v>1</v>
      </c>
      <c r="N226" s="8" t="s">
        <v>8273</v>
      </c>
      <c r="O226" s="8" t="s">
        <v>8274</v>
      </c>
      <c r="P226" s="26">
        <v>1.08</v>
      </c>
      <c r="Q226" s="25">
        <v>126.55172413793103</v>
      </c>
      <c r="R226" s="27">
        <v>42157.591064814813</v>
      </c>
      <c r="S226" s="27">
        <v>42179.083333333328</v>
      </c>
    </row>
    <row r="227" spans="1:19" ht="57.6" x14ac:dyDescent="0.3">
      <c r="A227" s="10">
        <v>2803</v>
      </c>
      <c r="B227" s="29" t="s">
        <v>2803</v>
      </c>
      <c r="C227" s="29" t="s">
        <v>6913</v>
      </c>
      <c r="D227" s="30">
        <v>10000</v>
      </c>
      <c r="E227" s="31">
        <v>12795</v>
      </c>
      <c r="F227" s="10" t="s">
        <v>8218</v>
      </c>
      <c r="G227" s="10" t="s">
        <v>8223</v>
      </c>
      <c r="H227" s="10" t="s">
        <v>8245</v>
      </c>
      <c r="I227" s="10">
        <v>1437004800</v>
      </c>
      <c r="J227" s="10">
        <v>1433295276</v>
      </c>
      <c r="K227" s="10" t="b">
        <v>0</v>
      </c>
      <c r="L227" s="10">
        <v>141</v>
      </c>
      <c r="M227" s="10" t="b">
        <v>1</v>
      </c>
      <c r="N227" s="10" t="s">
        <v>8273</v>
      </c>
      <c r="O227" s="10" t="s">
        <v>8274</v>
      </c>
      <c r="P227" s="32">
        <v>1.28</v>
      </c>
      <c r="Q227" s="31">
        <v>90.744680851063833</v>
      </c>
      <c r="R227" s="33">
        <v>42158.065694444449</v>
      </c>
      <c r="S227" s="33">
        <v>42201</v>
      </c>
    </row>
    <row r="228" spans="1:19" ht="57.6" x14ac:dyDescent="0.3">
      <c r="A228" s="8">
        <v>2965</v>
      </c>
      <c r="B228" s="23" t="s">
        <v>2965</v>
      </c>
      <c r="C228" s="23" t="s">
        <v>7075</v>
      </c>
      <c r="D228" s="24">
        <v>1500</v>
      </c>
      <c r="E228" s="25">
        <v>1635</v>
      </c>
      <c r="F228" s="8" t="s">
        <v>8218</v>
      </c>
      <c r="G228" s="8" t="s">
        <v>8223</v>
      </c>
      <c r="H228" s="8" t="s">
        <v>8245</v>
      </c>
      <c r="I228" s="8">
        <v>1436290233</v>
      </c>
      <c r="J228" s="8">
        <v>1433698233</v>
      </c>
      <c r="K228" s="8" t="b">
        <v>0</v>
      </c>
      <c r="L228" s="8">
        <v>39</v>
      </c>
      <c r="M228" s="8" t="b">
        <v>1</v>
      </c>
      <c r="N228" s="8" t="s">
        <v>8273</v>
      </c>
      <c r="O228" s="8" t="s">
        <v>8274</v>
      </c>
      <c r="P228" s="26">
        <v>1.0900000000000001</v>
      </c>
      <c r="Q228" s="25">
        <v>41.92307692307692</v>
      </c>
      <c r="R228" s="27">
        <v>42162.729548611111</v>
      </c>
      <c r="S228" s="27">
        <v>42192.729548611111</v>
      </c>
    </row>
    <row r="229" spans="1:19" ht="28.8" x14ac:dyDescent="0.3">
      <c r="A229" s="10">
        <v>3720</v>
      </c>
      <c r="B229" s="29" t="s">
        <v>3717</v>
      </c>
      <c r="C229" s="29" t="s">
        <v>7830</v>
      </c>
      <c r="D229" s="30">
        <v>3300</v>
      </c>
      <c r="E229" s="31">
        <v>3449</v>
      </c>
      <c r="F229" s="10" t="s">
        <v>8218</v>
      </c>
      <c r="G229" s="10" t="s">
        <v>8223</v>
      </c>
      <c r="H229" s="10" t="s">
        <v>8245</v>
      </c>
      <c r="I229" s="10">
        <v>1435881006</v>
      </c>
      <c r="J229" s="10">
        <v>1433980206</v>
      </c>
      <c r="K229" s="10" t="b">
        <v>0</v>
      </c>
      <c r="L229" s="10">
        <v>40</v>
      </c>
      <c r="M229" s="10" t="b">
        <v>1</v>
      </c>
      <c r="N229" s="10" t="s">
        <v>8273</v>
      </c>
      <c r="O229" s="10" t="s">
        <v>8274</v>
      </c>
      <c r="P229" s="32">
        <v>1.05</v>
      </c>
      <c r="Q229" s="31">
        <v>86.224999999999994</v>
      </c>
      <c r="R229" s="33">
        <v>42165.993125000001</v>
      </c>
      <c r="S229" s="33">
        <v>42187.993125000001</v>
      </c>
    </row>
    <row r="230" spans="1:19" ht="57.6" x14ac:dyDescent="0.3">
      <c r="A230" s="8">
        <v>3527</v>
      </c>
      <c r="B230" s="23" t="s">
        <v>3526</v>
      </c>
      <c r="C230" s="23" t="s">
        <v>7637</v>
      </c>
      <c r="D230" s="24">
        <v>6000</v>
      </c>
      <c r="E230" s="25">
        <v>7015</v>
      </c>
      <c r="F230" s="8" t="s">
        <v>8218</v>
      </c>
      <c r="G230" s="8" t="s">
        <v>8223</v>
      </c>
      <c r="H230" s="8" t="s">
        <v>8245</v>
      </c>
      <c r="I230" s="8">
        <v>1436587140</v>
      </c>
      <c r="J230" s="8">
        <v>1434069205</v>
      </c>
      <c r="K230" s="8" t="b">
        <v>0</v>
      </c>
      <c r="L230" s="8">
        <v>86</v>
      </c>
      <c r="M230" s="8" t="b">
        <v>1</v>
      </c>
      <c r="N230" s="8" t="s">
        <v>8273</v>
      </c>
      <c r="O230" s="8" t="s">
        <v>8274</v>
      </c>
      <c r="P230" s="26">
        <v>1.17</v>
      </c>
      <c r="Q230" s="25">
        <v>81.569767441860463</v>
      </c>
      <c r="R230" s="27">
        <v>42167.023206018523</v>
      </c>
      <c r="S230" s="27">
        <v>42196.165972222225</v>
      </c>
    </row>
    <row r="231" spans="1:19" ht="57.6" x14ac:dyDescent="0.3">
      <c r="A231" s="10">
        <v>1299</v>
      </c>
      <c r="B231" s="29" t="s">
        <v>1300</v>
      </c>
      <c r="C231" s="29" t="s">
        <v>5409</v>
      </c>
      <c r="D231" s="30">
        <v>3500</v>
      </c>
      <c r="E231" s="31">
        <v>4340</v>
      </c>
      <c r="F231" s="10" t="s">
        <v>8218</v>
      </c>
      <c r="G231" s="10" t="s">
        <v>8223</v>
      </c>
      <c r="H231" s="10" t="s">
        <v>8245</v>
      </c>
      <c r="I231" s="10">
        <v>1436902359</v>
      </c>
      <c r="J231" s="10">
        <v>1434310359</v>
      </c>
      <c r="K231" s="10" t="b">
        <v>0</v>
      </c>
      <c r="L231" s="10">
        <v>32</v>
      </c>
      <c r="M231" s="10" t="b">
        <v>1</v>
      </c>
      <c r="N231" s="10" t="s">
        <v>8273</v>
      </c>
      <c r="O231" s="10" t="s">
        <v>8274</v>
      </c>
      <c r="P231" s="32">
        <v>1.24</v>
      </c>
      <c r="Q231" s="31">
        <v>135.625</v>
      </c>
      <c r="R231" s="33">
        <v>42169.814340277779</v>
      </c>
      <c r="S231" s="33">
        <v>42199.814340277779</v>
      </c>
    </row>
    <row r="232" spans="1:19" ht="57.6" x14ac:dyDescent="0.3">
      <c r="A232" s="8">
        <v>3823</v>
      </c>
      <c r="B232" s="23" t="s">
        <v>3820</v>
      </c>
      <c r="C232" s="23" t="s">
        <v>7932</v>
      </c>
      <c r="D232" s="24">
        <v>2500</v>
      </c>
      <c r="E232" s="25">
        <v>2650</v>
      </c>
      <c r="F232" s="8" t="s">
        <v>8218</v>
      </c>
      <c r="G232" s="8" t="s">
        <v>8223</v>
      </c>
      <c r="H232" s="8" t="s">
        <v>8245</v>
      </c>
      <c r="I232" s="8">
        <v>1437364740</v>
      </c>
      <c r="J232" s="8">
        <v>1434405044</v>
      </c>
      <c r="K232" s="8" t="b">
        <v>0</v>
      </c>
      <c r="L232" s="8">
        <v>41</v>
      </c>
      <c r="M232" s="8" t="b">
        <v>1</v>
      </c>
      <c r="N232" s="8" t="s">
        <v>8273</v>
      </c>
      <c r="O232" s="8" t="s">
        <v>8274</v>
      </c>
      <c r="P232" s="26">
        <v>1.06</v>
      </c>
      <c r="Q232" s="25">
        <v>64.634146341463421</v>
      </c>
      <c r="R232" s="27">
        <v>42170.910231481481</v>
      </c>
      <c r="S232" s="27">
        <v>42205.165972222225</v>
      </c>
    </row>
    <row r="233" spans="1:19" ht="57.6" x14ac:dyDescent="0.3">
      <c r="A233" s="10">
        <v>2826</v>
      </c>
      <c r="B233" s="29" t="s">
        <v>2826</v>
      </c>
      <c r="C233" s="29" t="s">
        <v>6936</v>
      </c>
      <c r="D233" s="30">
        <v>2000</v>
      </c>
      <c r="E233" s="31">
        <v>2155</v>
      </c>
      <c r="F233" s="10" t="s">
        <v>8218</v>
      </c>
      <c r="G233" s="10" t="s">
        <v>8223</v>
      </c>
      <c r="H233" s="10" t="s">
        <v>8245</v>
      </c>
      <c r="I233" s="10">
        <v>1436511600</v>
      </c>
      <c r="J233" s="10">
        <v>1434415812</v>
      </c>
      <c r="K233" s="10" t="b">
        <v>0</v>
      </c>
      <c r="L233" s="10">
        <v>19</v>
      </c>
      <c r="M233" s="10" t="b">
        <v>1</v>
      </c>
      <c r="N233" s="10" t="s">
        <v>8273</v>
      </c>
      <c r="O233" s="10" t="s">
        <v>8274</v>
      </c>
      <c r="P233" s="32">
        <v>1.08</v>
      </c>
      <c r="Q233" s="31">
        <v>113.42105263157895</v>
      </c>
      <c r="R233" s="33">
        <v>42171.034861111111</v>
      </c>
      <c r="S233" s="33">
        <v>42195.291666666672</v>
      </c>
    </row>
    <row r="234" spans="1:19" ht="72" x14ac:dyDescent="0.3">
      <c r="A234" s="8">
        <v>3480</v>
      </c>
      <c r="B234" s="23" t="s">
        <v>3479</v>
      </c>
      <c r="C234" s="23" t="s">
        <v>7590</v>
      </c>
      <c r="D234" s="24">
        <v>1500</v>
      </c>
      <c r="E234" s="25">
        <v>2140</v>
      </c>
      <c r="F234" s="8" t="s">
        <v>8218</v>
      </c>
      <c r="G234" s="8" t="s">
        <v>8223</v>
      </c>
      <c r="H234" s="8" t="s">
        <v>8245</v>
      </c>
      <c r="I234" s="8">
        <v>1436562000</v>
      </c>
      <c r="J234" s="8">
        <v>1434440227</v>
      </c>
      <c r="K234" s="8" t="b">
        <v>0</v>
      </c>
      <c r="L234" s="8">
        <v>13</v>
      </c>
      <c r="M234" s="8" t="b">
        <v>1</v>
      </c>
      <c r="N234" s="8" t="s">
        <v>8273</v>
      </c>
      <c r="O234" s="8" t="s">
        <v>8274</v>
      </c>
      <c r="P234" s="26">
        <v>1.43</v>
      </c>
      <c r="Q234" s="25">
        <v>164.61538461538461</v>
      </c>
      <c r="R234" s="27">
        <v>42171.317442129628</v>
      </c>
      <c r="S234" s="27">
        <v>42195.875</v>
      </c>
    </row>
    <row r="235" spans="1:19" ht="57.6" x14ac:dyDescent="0.3">
      <c r="A235" s="10">
        <v>3261</v>
      </c>
      <c r="B235" s="29" t="s">
        <v>3261</v>
      </c>
      <c r="C235" s="29" t="s">
        <v>7371</v>
      </c>
      <c r="D235" s="30">
        <v>3300</v>
      </c>
      <c r="E235" s="31">
        <v>3315</v>
      </c>
      <c r="F235" s="10" t="s">
        <v>8218</v>
      </c>
      <c r="G235" s="10" t="s">
        <v>8223</v>
      </c>
      <c r="H235" s="10" t="s">
        <v>8245</v>
      </c>
      <c r="I235" s="10">
        <v>1437067476</v>
      </c>
      <c r="J235" s="10">
        <v>1434475476</v>
      </c>
      <c r="K235" s="10" t="b">
        <v>1</v>
      </c>
      <c r="L235" s="10">
        <v>49</v>
      </c>
      <c r="M235" s="10" t="b">
        <v>1</v>
      </c>
      <c r="N235" s="10" t="s">
        <v>8273</v>
      </c>
      <c r="O235" s="10" t="s">
        <v>8274</v>
      </c>
      <c r="P235" s="32">
        <v>1</v>
      </c>
      <c r="Q235" s="31">
        <v>67.65306122448979</v>
      </c>
      <c r="R235" s="33">
        <v>42171.725416666668</v>
      </c>
      <c r="S235" s="33">
        <v>42201.725416666668</v>
      </c>
    </row>
    <row r="236" spans="1:19" ht="43.2" x14ac:dyDescent="0.3">
      <c r="A236" s="8">
        <v>2831</v>
      </c>
      <c r="B236" s="23" t="s">
        <v>2831</v>
      </c>
      <c r="C236" s="23" t="s">
        <v>6941</v>
      </c>
      <c r="D236" s="24">
        <v>3000</v>
      </c>
      <c r="E236" s="25">
        <v>3320</v>
      </c>
      <c r="F236" s="8" t="s">
        <v>8218</v>
      </c>
      <c r="G236" s="8" t="s">
        <v>8223</v>
      </c>
      <c r="H236" s="8" t="s">
        <v>8245</v>
      </c>
      <c r="I236" s="8">
        <v>1437076070</v>
      </c>
      <c r="J236" s="8">
        <v>1434484070</v>
      </c>
      <c r="K236" s="8" t="b">
        <v>0</v>
      </c>
      <c r="L236" s="8">
        <v>52</v>
      </c>
      <c r="M236" s="8" t="b">
        <v>1</v>
      </c>
      <c r="N236" s="8" t="s">
        <v>8273</v>
      </c>
      <c r="O236" s="8" t="s">
        <v>8274</v>
      </c>
      <c r="P236" s="26">
        <v>1.1100000000000001</v>
      </c>
      <c r="Q236" s="25">
        <v>63.846153846153847</v>
      </c>
      <c r="R236" s="27">
        <v>42171.824884259258</v>
      </c>
      <c r="S236" s="27">
        <v>42201.824884259258</v>
      </c>
    </row>
    <row r="237" spans="1:19" ht="57.6" x14ac:dyDescent="0.3">
      <c r="A237" s="10">
        <v>3267</v>
      </c>
      <c r="B237" s="29" t="s">
        <v>3267</v>
      </c>
      <c r="C237" s="29" t="s">
        <v>7377</v>
      </c>
      <c r="D237" s="30">
        <v>15000</v>
      </c>
      <c r="E237" s="31">
        <v>15315</v>
      </c>
      <c r="F237" s="10" t="s">
        <v>8218</v>
      </c>
      <c r="G237" s="10" t="s">
        <v>8223</v>
      </c>
      <c r="H237" s="10" t="s">
        <v>8245</v>
      </c>
      <c r="I237" s="10">
        <v>1437156660</v>
      </c>
      <c r="J237" s="10">
        <v>1434564660</v>
      </c>
      <c r="K237" s="10" t="b">
        <v>1</v>
      </c>
      <c r="L237" s="10">
        <v>288</v>
      </c>
      <c r="M237" s="10" t="b">
        <v>1</v>
      </c>
      <c r="N237" s="10" t="s">
        <v>8273</v>
      </c>
      <c r="O237" s="10" t="s">
        <v>8274</v>
      </c>
      <c r="P237" s="32">
        <v>1.02</v>
      </c>
      <c r="Q237" s="31">
        <v>53.177083333333336</v>
      </c>
      <c r="R237" s="33">
        <v>42172.757638888885</v>
      </c>
      <c r="S237" s="33">
        <v>42202.757638888885</v>
      </c>
    </row>
    <row r="238" spans="1:19" ht="57.6" x14ac:dyDescent="0.3">
      <c r="A238" s="8">
        <v>3655</v>
      </c>
      <c r="B238" s="23" t="s">
        <v>3652</v>
      </c>
      <c r="C238" s="23" t="s">
        <v>7765</v>
      </c>
      <c r="D238" s="24">
        <v>5000</v>
      </c>
      <c r="E238" s="25">
        <v>5813</v>
      </c>
      <c r="F238" s="8" t="s">
        <v>8218</v>
      </c>
      <c r="G238" s="8" t="s">
        <v>8223</v>
      </c>
      <c r="H238" s="8" t="s">
        <v>8245</v>
      </c>
      <c r="I238" s="8">
        <v>1437202740</v>
      </c>
      <c r="J238" s="8">
        <v>1434654998</v>
      </c>
      <c r="K238" s="8" t="b">
        <v>0</v>
      </c>
      <c r="L238" s="8">
        <v>79</v>
      </c>
      <c r="M238" s="8" t="b">
        <v>1</v>
      </c>
      <c r="N238" s="8" t="s">
        <v>8273</v>
      </c>
      <c r="O238" s="8" t="s">
        <v>8274</v>
      </c>
      <c r="P238" s="26">
        <v>1.1599999999999999</v>
      </c>
      <c r="Q238" s="25">
        <v>73.582278481012665</v>
      </c>
      <c r="R238" s="27">
        <v>42173.803217592591</v>
      </c>
      <c r="S238" s="27">
        <v>42203.290972222225</v>
      </c>
    </row>
    <row r="239" spans="1:19" ht="72" x14ac:dyDescent="0.3">
      <c r="A239" s="10">
        <v>3529</v>
      </c>
      <c r="B239" s="29" t="s">
        <v>3528</v>
      </c>
      <c r="C239" s="29" t="s">
        <v>7639</v>
      </c>
      <c r="D239" s="30">
        <v>500</v>
      </c>
      <c r="E239" s="31">
        <v>660</v>
      </c>
      <c r="F239" s="10" t="s">
        <v>8218</v>
      </c>
      <c r="G239" s="10" t="s">
        <v>8223</v>
      </c>
      <c r="H239" s="10" t="s">
        <v>8245</v>
      </c>
      <c r="I239" s="10">
        <v>1436749200</v>
      </c>
      <c r="J239" s="10">
        <v>1434997018</v>
      </c>
      <c r="K239" s="10" t="b">
        <v>0</v>
      </c>
      <c r="L239" s="10">
        <v>18</v>
      </c>
      <c r="M239" s="10" t="b">
        <v>1</v>
      </c>
      <c r="N239" s="10" t="s">
        <v>8273</v>
      </c>
      <c r="O239" s="10" t="s">
        <v>8274</v>
      </c>
      <c r="P239" s="32">
        <v>1.32</v>
      </c>
      <c r="Q239" s="31">
        <v>36.666666666666664</v>
      </c>
      <c r="R239" s="33">
        <v>42177.761782407411</v>
      </c>
      <c r="S239" s="33">
        <v>42198.041666666672</v>
      </c>
    </row>
    <row r="240" spans="1:19" ht="57.6" x14ac:dyDescent="0.3">
      <c r="A240" s="8">
        <v>3462</v>
      </c>
      <c r="B240" s="23" t="s">
        <v>3461</v>
      </c>
      <c r="C240" s="23" t="s">
        <v>7572</v>
      </c>
      <c r="D240" s="24">
        <v>250</v>
      </c>
      <c r="E240" s="25">
        <v>505</v>
      </c>
      <c r="F240" s="8" t="s">
        <v>8218</v>
      </c>
      <c r="G240" s="8" t="s">
        <v>8223</v>
      </c>
      <c r="H240" s="8" t="s">
        <v>8245</v>
      </c>
      <c r="I240" s="8">
        <v>1436551200</v>
      </c>
      <c r="J240" s="8">
        <v>1435181628</v>
      </c>
      <c r="K240" s="8" t="b">
        <v>0</v>
      </c>
      <c r="L240" s="8">
        <v>17</v>
      </c>
      <c r="M240" s="8" t="b">
        <v>1</v>
      </c>
      <c r="N240" s="8" t="s">
        <v>8273</v>
      </c>
      <c r="O240" s="8" t="s">
        <v>8274</v>
      </c>
      <c r="P240" s="26">
        <v>2.02</v>
      </c>
      <c r="Q240" s="25">
        <v>29.705882352941178</v>
      </c>
      <c r="R240" s="27">
        <v>42179.898472222223</v>
      </c>
      <c r="S240" s="27">
        <v>42195.75</v>
      </c>
    </row>
    <row r="241" spans="1:19" ht="57.6" x14ac:dyDescent="0.3">
      <c r="A241" s="10">
        <v>2792</v>
      </c>
      <c r="B241" s="29" t="s">
        <v>2792</v>
      </c>
      <c r="C241" s="29" t="s">
        <v>6902</v>
      </c>
      <c r="D241" s="30">
        <v>2000</v>
      </c>
      <c r="E241" s="31">
        <v>2152</v>
      </c>
      <c r="F241" s="10" t="s">
        <v>8218</v>
      </c>
      <c r="G241" s="10" t="s">
        <v>8223</v>
      </c>
      <c r="H241" s="10" t="s">
        <v>8245</v>
      </c>
      <c r="I241" s="10">
        <v>1439357559</v>
      </c>
      <c r="J241" s="10">
        <v>1435469559</v>
      </c>
      <c r="K241" s="10" t="b">
        <v>0</v>
      </c>
      <c r="L241" s="10">
        <v>24</v>
      </c>
      <c r="M241" s="10" t="b">
        <v>1</v>
      </c>
      <c r="N241" s="10" t="s">
        <v>8273</v>
      </c>
      <c r="O241" s="10" t="s">
        <v>8274</v>
      </c>
      <c r="P241" s="32">
        <v>1.08</v>
      </c>
      <c r="Q241" s="31">
        <v>89.666666666666671</v>
      </c>
      <c r="R241" s="33">
        <v>42183.231006944443</v>
      </c>
      <c r="S241" s="33">
        <v>42228.231006944443</v>
      </c>
    </row>
    <row r="242" spans="1:19" ht="43.2" x14ac:dyDescent="0.3">
      <c r="A242" s="8">
        <v>3819</v>
      </c>
      <c r="B242" s="23" t="s">
        <v>3816</v>
      </c>
      <c r="C242" s="23" t="s">
        <v>7817</v>
      </c>
      <c r="D242" s="24">
        <v>1000</v>
      </c>
      <c r="E242" s="25">
        <v>1064</v>
      </c>
      <c r="F242" s="8" t="s">
        <v>8218</v>
      </c>
      <c r="G242" s="8" t="s">
        <v>8223</v>
      </c>
      <c r="H242" s="8" t="s">
        <v>8245</v>
      </c>
      <c r="I242" s="8">
        <v>1437166920</v>
      </c>
      <c r="J242" s="8">
        <v>1435554104</v>
      </c>
      <c r="K242" s="8" t="b">
        <v>0</v>
      </c>
      <c r="L242" s="8">
        <v>26</v>
      </c>
      <c r="M242" s="8" t="b">
        <v>1</v>
      </c>
      <c r="N242" s="8" t="s">
        <v>8273</v>
      </c>
      <c r="O242" s="8" t="s">
        <v>8274</v>
      </c>
      <c r="P242" s="26">
        <v>1.06</v>
      </c>
      <c r="Q242" s="25">
        <v>40.92307692307692</v>
      </c>
      <c r="R242" s="27">
        <v>42184.209537037037</v>
      </c>
      <c r="S242" s="27">
        <v>42202.876388888893</v>
      </c>
    </row>
    <row r="243" spans="1:19" ht="43.2" x14ac:dyDescent="0.3">
      <c r="A243" s="10">
        <v>3334</v>
      </c>
      <c r="B243" s="29" t="s">
        <v>3334</v>
      </c>
      <c r="C243" s="29" t="s">
        <v>7444</v>
      </c>
      <c r="D243" s="30">
        <v>3871</v>
      </c>
      <c r="E243" s="31">
        <v>5366</v>
      </c>
      <c r="F243" s="10" t="s">
        <v>8218</v>
      </c>
      <c r="G243" s="10" t="s">
        <v>8223</v>
      </c>
      <c r="H243" s="10" t="s">
        <v>8245</v>
      </c>
      <c r="I243" s="10">
        <v>1438259422</v>
      </c>
      <c r="J243" s="10">
        <v>1435667422</v>
      </c>
      <c r="K243" s="10" t="b">
        <v>0</v>
      </c>
      <c r="L243" s="10">
        <v>46</v>
      </c>
      <c r="M243" s="10" t="b">
        <v>1</v>
      </c>
      <c r="N243" s="10" t="s">
        <v>8273</v>
      </c>
      <c r="O243" s="10" t="s">
        <v>8274</v>
      </c>
      <c r="P243" s="32">
        <v>1.39</v>
      </c>
      <c r="Q243" s="31">
        <v>116.65217391304348</v>
      </c>
      <c r="R243" s="33">
        <v>42185.521087962959</v>
      </c>
      <c r="S243" s="33">
        <v>42215.521087962959</v>
      </c>
    </row>
    <row r="244" spans="1:19" ht="57.6" x14ac:dyDescent="0.3">
      <c r="A244" s="8">
        <v>3668</v>
      </c>
      <c r="B244" s="23" t="s">
        <v>3665</v>
      </c>
      <c r="C244" s="23" t="s">
        <v>7778</v>
      </c>
      <c r="D244" s="24">
        <v>1000</v>
      </c>
      <c r="E244" s="25">
        <v>1035</v>
      </c>
      <c r="F244" s="8" t="s">
        <v>8218</v>
      </c>
      <c r="G244" s="8" t="s">
        <v>8223</v>
      </c>
      <c r="H244" s="8" t="s">
        <v>8245</v>
      </c>
      <c r="I244" s="8">
        <v>1437676380</v>
      </c>
      <c r="J244" s="8">
        <v>1435670452</v>
      </c>
      <c r="K244" s="8" t="b">
        <v>0</v>
      </c>
      <c r="L244" s="8">
        <v>28</v>
      </c>
      <c r="M244" s="8" t="b">
        <v>1</v>
      </c>
      <c r="N244" s="8" t="s">
        <v>8273</v>
      </c>
      <c r="O244" s="8" t="s">
        <v>8274</v>
      </c>
      <c r="P244" s="26">
        <v>1.04</v>
      </c>
      <c r="Q244" s="25">
        <v>36.964285714285715</v>
      </c>
      <c r="R244" s="27">
        <v>42185.556157407409</v>
      </c>
      <c r="S244" s="27">
        <v>42208.772916666669</v>
      </c>
    </row>
    <row r="245" spans="1:19" ht="57.6" x14ac:dyDescent="0.3">
      <c r="A245" s="10">
        <v>3305</v>
      </c>
      <c r="B245" s="29" t="s">
        <v>3305</v>
      </c>
      <c r="C245" s="29" t="s">
        <v>7415</v>
      </c>
      <c r="D245" s="30">
        <v>4000</v>
      </c>
      <c r="E245" s="31">
        <v>4081</v>
      </c>
      <c r="F245" s="10" t="s">
        <v>8218</v>
      </c>
      <c r="G245" s="10" t="s">
        <v>8223</v>
      </c>
      <c r="H245" s="10" t="s">
        <v>8245</v>
      </c>
      <c r="I245" s="10">
        <v>1438374748</v>
      </c>
      <c r="J245" s="10">
        <v>1435782748</v>
      </c>
      <c r="K245" s="10" t="b">
        <v>0</v>
      </c>
      <c r="L245" s="10">
        <v>20</v>
      </c>
      <c r="M245" s="10" t="b">
        <v>1</v>
      </c>
      <c r="N245" s="10" t="s">
        <v>8273</v>
      </c>
      <c r="O245" s="10" t="s">
        <v>8274</v>
      </c>
      <c r="P245" s="32">
        <v>1.02</v>
      </c>
      <c r="Q245" s="31">
        <v>204.05</v>
      </c>
      <c r="R245" s="33">
        <v>42186.855879629627</v>
      </c>
      <c r="S245" s="33">
        <v>42216.855879629627</v>
      </c>
    </row>
    <row r="246" spans="1:19" ht="57.6" x14ac:dyDescent="0.3">
      <c r="A246" s="8">
        <v>1301</v>
      </c>
      <c r="B246" s="23" t="s">
        <v>1302</v>
      </c>
      <c r="C246" s="23" t="s">
        <v>5411</v>
      </c>
      <c r="D246" s="24">
        <v>2000</v>
      </c>
      <c r="E246" s="25">
        <v>2055</v>
      </c>
      <c r="F246" s="8" t="s">
        <v>8218</v>
      </c>
      <c r="G246" s="8" t="s">
        <v>8223</v>
      </c>
      <c r="H246" s="8" t="s">
        <v>8245</v>
      </c>
      <c r="I246" s="8">
        <v>1437447600</v>
      </c>
      <c r="J246" s="8">
        <v>1436551178</v>
      </c>
      <c r="K246" s="8" t="b">
        <v>0</v>
      </c>
      <c r="L246" s="8">
        <v>29</v>
      </c>
      <c r="M246" s="8" t="b">
        <v>1</v>
      </c>
      <c r="N246" s="8" t="s">
        <v>8273</v>
      </c>
      <c r="O246" s="8" t="s">
        <v>8274</v>
      </c>
      <c r="P246" s="26">
        <v>1.03</v>
      </c>
      <c r="Q246" s="25">
        <v>70.862068965517238</v>
      </c>
      <c r="R246" s="27">
        <v>42195.749745370369</v>
      </c>
      <c r="S246" s="27">
        <v>42206.125</v>
      </c>
    </row>
    <row r="247" spans="1:19" ht="57.6" x14ac:dyDescent="0.3">
      <c r="A247" s="10">
        <v>3553</v>
      </c>
      <c r="B247" s="29" t="s">
        <v>3552</v>
      </c>
      <c r="C247" s="29" t="s">
        <v>7663</v>
      </c>
      <c r="D247" s="30">
        <v>5500</v>
      </c>
      <c r="E247" s="31">
        <v>5845</v>
      </c>
      <c r="F247" s="10" t="s">
        <v>8218</v>
      </c>
      <c r="G247" s="10" t="s">
        <v>8223</v>
      </c>
      <c r="H247" s="10" t="s">
        <v>8245</v>
      </c>
      <c r="I247" s="10">
        <v>1439337600</v>
      </c>
      <c r="J247" s="10">
        <v>1436575280</v>
      </c>
      <c r="K247" s="10" t="b">
        <v>0</v>
      </c>
      <c r="L247" s="10">
        <v>104</v>
      </c>
      <c r="M247" s="10" t="b">
        <v>1</v>
      </c>
      <c r="N247" s="10" t="s">
        <v>8273</v>
      </c>
      <c r="O247" s="10" t="s">
        <v>8274</v>
      </c>
      <c r="P247" s="32">
        <v>1.06</v>
      </c>
      <c r="Q247" s="31">
        <v>56.20192307692308</v>
      </c>
      <c r="R247" s="33">
        <v>42196.028703703705</v>
      </c>
      <c r="S247" s="33">
        <v>42228</v>
      </c>
    </row>
    <row r="248" spans="1:19" ht="115.2" x14ac:dyDescent="0.3">
      <c r="A248" s="8">
        <v>3561</v>
      </c>
      <c r="B248" s="23" t="s">
        <v>3560</v>
      </c>
      <c r="C248" s="23" t="s">
        <v>7671</v>
      </c>
      <c r="D248" s="24">
        <v>2500</v>
      </c>
      <c r="E248" s="25">
        <v>2560</v>
      </c>
      <c r="F248" s="8" t="s">
        <v>8218</v>
      </c>
      <c r="G248" s="8" t="s">
        <v>8223</v>
      </c>
      <c r="H248" s="8" t="s">
        <v>8245</v>
      </c>
      <c r="I248" s="8">
        <v>1438799760</v>
      </c>
      <c r="J248" s="8">
        <v>1437236378</v>
      </c>
      <c r="K248" s="8" t="b">
        <v>0</v>
      </c>
      <c r="L248" s="8">
        <v>54</v>
      </c>
      <c r="M248" s="8" t="b">
        <v>1</v>
      </c>
      <c r="N248" s="8" t="s">
        <v>8273</v>
      </c>
      <c r="O248" s="8" t="s">
        <v>8274</v>
      </c>
      <c r="P248" s="26">
        <v>1.02</v>
      </c>
      <c r="Q248" s="25">
        <v>47.407407407407405</v>
      </c>
      <c r="R248" s="27">
        <v>42203.680300925931</v>
      </c>
      <c r="S248" s="27">
        <v>42221.774999999994</v>
      </c>
    </row>
    <row r="249" spans="1:19" ht="72" x14ac:dyDescent="0.3">
      <c r="A249" s="10">
        <v>3437</v>
      </c>
      <c r="B249" s="29" t="s">
        <v>3436</v>
      </c>
      <c r="C249" s="29" t="s">
        <v>7547</v>
      </c>
      <c r="D249" s="30">
        <v>3000</v>
      </c>
      <c r="E249" s="31">
        <v>3030</v>
      </c>
      <c r="F249" s="10" t="s">
        <v>8218</v>
      </c>
      <c r="G249" s="10" t="s">
        <v>8223</v>
      </c>
      <c r="H249" s="10" t="s">
        <v>8245</v>
      </c>
      <c r="I249" s="10">
        <v>1440003820</v>
      </c>
      <c r="J249" s="10">
        <v>1437411820</v>
      </c>
      <c r="K249" s="10" t="b">
        <v>0</v>
      </c>
      <c r="L249" s="10">
        <v>36</v>
      </c>
      <c r="M249" s="10" t="b">
        <v>1</v>
      </c>
      <c r="N249" s="10" t="s">
        <v>8273</v>
      </c>
      <c r="O249" s="10" t="s">
        <v>8274</v>
      </c>
      <c r="P249" s="32">
        <v>1.01</v>
      </c>
      <c r="Q249" s="31">
        <v>84.166666666666671</v>
      </c>
      <c r="R249" s="33">
        <v>42205.710879629631</v>
      </c>
      <c r="S249" s="33">
        <v>42235.710879629631</v>
      </c>
    </row>
    <row r="250" spans="1:19" ht="43.2" x14ac:dyDescent="0.3">
      <c r="A250" s="8">
        <v>3223</v>
      </c>
      <c r="B250" s="23" t="s">
        <v>3223</v>
      </c>
      <c r="C250" s="23" t="s">
        <v>7333</v>
      </c>
      <c r="D250" s="24">
        <v>3100</v>
      </c>
      <c r="E250" s="25">
        <v>3395</v>
      </c>
      <c r="F250" s="8" t="s">
        <v>8218</v>
      </c>
      <c r="G250" s="8" t="s">
        <v>8223</v>
      </c>
      <c r="H250" s="8" t="s">
        <v>8245</v>
      </c>
      <c r="I250" s="8">
        <v>1440100976</v>
      </c>
      <c r="J250" s="8">
        <v>1437508976</v>
      </c>
      <c r="K250" s="8" t="b">
        <v>1</v>
      </c>
      <c r="L250" s="8">
        <v>74</v>
      </c>
      <c r="M250" s="8" t="b">
        <v>1</v>
      </c>
      <c r="N250" s="8" t="s">
        <v>8273</v>
      </c>
      <c r="O250" s="8" t="s">
        <v>8274</v>
      </c>
      <c r="P250" s="26">
        <v>1.1000000000000001</v>
      </c>
      <c r="Q250" s="25">
        <v>45.878378378378379</v>
      </c>
      <c r="R250" s="27">
        <v>42206.835370370376</v>
      </c>
      <c r="S250" s="27">
        <v>42236.835370370376</v>
      </c>
    </row>
    <row r="251" spans="1:19" ht="57.6" x14ac:dyDescent="0.3">
      <c r="A251" s="10">
        <v>2808</v>
      </c>
      <c r="B251" s="29" t="s">
        <v>2808</v>
      </c>
      <c r="C251" s="29" t="s">
        <v>6918</v>
      </c>
      <c r="D251" s="30">
        <v>4500</v>
      </c>
      <c r="E251" s="31">
        <v>4511</v>
      </c>
      <c r="F251" s="10" t="s">
        <v>8218</v>
      </c>
      <c r="G251" s="10" t="s">
        <v>8223</v>
      </c>
      <c r="H251" s="10" t="s">
        <v>8245</v>
      </c>
      <c r="I251" s="10">
        <v>1440274735</v>
      </c>
      <c r="J251" s="10">
        <v>1437682735</v>
      </c>
      <c r="K251" s="10" t="b">
        <v>0</v>
      </c>
      <c r="L251" s="10">
        <v>69</v>
      </c>
      <c r="M251" s="10" t="b">
        <v>1</v>
      </c>
      <c r="N251" s="10" t="s">
        <v>8273</v>
      </c>
      <c r="O251" s="10" t="s">
        <v>8274</v>
      </c>
      <c r="P251" s="32">
        <v>1</v>
      </c>
      <c r="Q251" s="31">
        <v>65.376811594202906</v>
      </c>
      <c r="R251" s="33">
        <v>42208.84646990741</v>
      </c>
      <c r="S251" s="33">
        <v>42238.84646990741</v>
      </c>
    </row>
    <row r="252" spans="1:19" ht="57.6" x14ac:dyDescent="0.3">
      <c r="A252" s="8">
        <v>3525</v>
      </c>
      <c r="B252" s="23" t="s">
        <v>3524</v>
      </c>
      <c r="C252" s="23" t="s">
        <v>7635</v>
      </c>
      <c r="D252" s="24">
        <v>500</v>
      </c>
      <c r="E252" s="25">
        <v>530</v>
      </c>
      <c r="F252" s="8" t="s">
        <v>8218</v>
      </c>
      <c r="G252" s="8" t="s">
        <v>8223</v>
      </c>
      <c r="H252" s="8" t="s">
        <v>8245</v>
      </c>
      <c r="I252" s="8">
        <v>1439136000</v>
      </c>
      <c r="J252" s="8">
        <v>1438188106</v>
      </c>
      <c r="K252" s="8" t="b">
        <v>0</v>
      </c>
      <c r="L252" s="8">
        <v>7</v>
      </c>
      <c r="M252" s="8" t="b">
        <v>1</v>
      </c>
      <c r="N252" s="8" t="s">
        <v>8273</v>
      </c>
      <c r="O252" s="8" t="s">
        <v>8274</v>
      </c>
      <c r="P252" s="26">
        <v>1.06</v>
      </c>
      <c r="Q252" s="25">
        <v>75.714285714285708</v>
      </c>
      <c r="R252" s="27">
        <v>42214.6956712963</v>
      </c>
      <c r="S252" s="27">
        <v>42225.666666666672</v>
      </c>
    </row>
    <row r="253" spans="1:19" ht="43.2" x14ac:dyDescent="0.3">
      <c r="A253" s="10">
        <v>3281</v>
      </c>
      <c r="B253" s="29" t="s">
        <v>3281</v>
      </c>
      <c r="C253" s="29" t="s">
        <v>7391</v>
      </c>
      <c r="D253" s="30">
        <v>5000</v>
      </c>
      <c r="E253" s="31">
        <v>6080</v>
      </c>
      <c r="F253" s="10" t="s">
        <v>8218</v>
      </c>
      <c r="G253" s="10" t="s">
        <v>8223</v>
      </c>
      <c r="H253" s="10" t="s">
        <v>8245</v>
      </c>
      <c r="I253" s="10">
        <v>1441153705</v>
      </c>
      <c r="J253" s="10">
        <v>1438561705</v>
      </c>
      <c r="K253" s="10" t="b">
        <v>0</v>
      </c>
      <c r="L253" s="10">
        <v>47</v>
      </c>
      <c r="M253" s="10" t="b">
        <v>1</v>
      </c>
      <c r="N253" s="10" t="s">
        <v>8273</v>
      </c>
      <c r="O253" s="10" t="s">
        <v>8274</v>
      </c>
      <c r="P253" s="32">
        <v>1.22</v>
      </c>
      <c r="Q253" s="31">
        <v>129.36170212765958</v>
      </c>
      <c r="R253" s="33">
        <v>42219.019733796296</v>
      </c>
      <c r="S253" s="33">
        <v>42249.019733796296</v>
      </c>
    </row>
    <row r="254" spans="1:19" ht="72" x14ac:dyDescent="0.3">
      <c r="A254" s="8">
        <v>3684</v>
      </c>
      <c r="B254" s="23" t="s">
        <v>3681</v>
      </c>
      <c r="C254" s="23" t="s">
        <v>7794</v>
      </c>
      <c r="D254" s="24">
        <v>750</v>
      </c>
      <c r="E254" s="25">
        <v>1043</v>
      </c>
      <c r="F254" s="8" t="s">
        <v>8218</v>
      </c>
      <c r="G254" s="8" t="s">
        <v>8223</v>
      </c>
      <c r="H254" s="8" t="s">
        <v>8245</v>
      </c>
      <c r="I254" s="8">
        <v>1441167586</v>
      </c>
      <c r="J254" s="8">
        <v>1438575586</v>
      </c>
      <c r="K254" s="8" t="b">
        <v>0</v>
      </c>
      <c r="L254" s="8">
        <v>23</v>
      </c>
      <c r="M254" s="8" t="b">
        <v>1</v>
      </c>
      <c r="N254" s="8" t="s">
        <v>8273</v>
      </c>
      <c r="O254" s="8" t="s">
        <v>8274</v>
      </c>
      <c r="P254" s="26">
        <v>1.39</v>
      </c>
      <c r="Q254" s="25">
        <v>45.347826086956523</v>
      </c>
      <c r="R254" s="27">
        <v>42219.180393518516</v>
      </c>
      <c r="S254" s="27">
        <v>42249.180393518516</v>
      </c>
    </row>
    <row r="255" spans="1:19" ht="86.4" x14ac:dyDescent="0.3">
      <c r="A255" s="10">
        <v>3215</v>
      </c>
      <c r="B255" s="29" t="s">
        <v>3215</v>
      </c>
      <c r="C255" s="29" t="s">
        <v>7325</v>
      </c>
      <c r="D255" s="30">
        <v>35000</v>
      </c>
      <c r="E255" s="31">
        <v>35123</v>
      </c>
      <c r="F255" s="10" t="s">
        <v>8218</v>
      </c>
      <c r="G255" s="10" t="s">
        <v>8223</v>
      </c>
      <c r="H255" s="10" t="s">
        <v>8245</v>
      </c>
      <c r="I255" s="10">
        <v>1441857540</v>
      </c>
      <c r="J255" s="10">
        <v>1438617471</v>
      </c>
      <c r="K255" s="10" t="b">
        <v>1</v>
      </c>
      <c r="L255" s="10">
        <v>134</v>
      </c>
      <c r="M255" s="10" t="b">
        <v>1</v>
      </c>
      <c r="N255" s="10" t="s">
        <v>8273</v>
      </c>
      <c r="O255" s="10" t="s">
        <v>8274</v>
      </c>
      <c r="P255" s="32">
        <v>1</v>
      </c>
      <c r="Q255" s="31">
        <v>262.11194029850748</v>
      </c>
      <c r="R255" s="33">
        <v>42219.665173611109</v>
      </c>
      <c r="S255" s="33">
        <v>42257.165972222225</v>
      </c>
    </row>
    <row r="256" spans="1:19" ht="57.6" x14ac:dyDescent="0.3">
      <c r="A256" s="8">
        <v>2980</v>
      </c>
      <c r="B256" s="23" t="s">
        <v>2980</v>
      </c>
      <c r="C256" s="23" t="s">
        <v>7090</v>
      </c>
      <c r="D256" s="24">
        <v>3000</v>
      </c>
      <c r="E256" s="25">
        <v>3275</v>
      </c>
      <c r="F256" s="8" t="s">
        <v>8218</v>
      </c>
      <c r="G256" s="8" t="s">
        <v>8223</v>
      </c>
      <c r="H256" s="8" t="s">
        <v>8245</v>
      </c>
      <c r="I256" s="8">
        <v>1440381600</v>
      </c>
      <c r="J256" s="8">
        <v>1438639130</v>
      </c>
      <c r="K256" s="8" t="b">
        <v>0</v>
      </c>
      <c r="L256" s="8">
        <v>24</v>
      </c>
      <c r="M256" s="8" t="b">
        <v>1</v>
      </c>
      <c r="N256" s="8" t="s">
        <v>8273</v>
      </c>
      <c r="O256" s="8" t="s">
        <v>8274</v>
      </c>
      <c r="P256" s="26">
        <v>1.0900000000000001</v>
      </c>
      <c r="Q256" s="25">
        <v>136.45833333333334</v>
      </c>
      <c r="R256" s="27">
        <v>42219.915856481486</v>
      </c>
      <c r="S256" s="27">
        <v>42240.083333333328</v>
      </c>
    </row>
    <row r="257" spans="1:19" ht="57.6" x14ac:dyDescent="0.3">
      <c r="A257" s="10">
        <v>3599</v>
      </c>
      <c r="B257" s="29" t="s">
        <v>3598</v>
      </c>
      <c r="C257" s="29" t="s">
        <v>7709</v>
      </c>
      <c r="D257" s="30">
        <v>500</v>
      </c>
      <c r="E257" s="31">
        <v>1010</v>
      </c>
      <c r="F257" s="10" t="s">
        <v>8218</v>
      </c>
      <c r="G257" s="10" t="s">
        <v>8223</v>
      </c>
      <c r="H257" s="10" t="s">
        <v>8245</v>
      </c>
      <c r="I257" s="10">
        <v>1440892800</v>
      </c>
      <c r="J257" s="10">
        <v>1438715077</v>
      </c>
      <c r="K257" s="10" t="b">
        <v>0</v>
      </c>
      <c r="L257" s="10">
        <v>17</v>
      </c>
      <c r="M257" s="10" t="b">
        <v>1</v>
      </c>
      <c r="N257" s="10" t="s">
        <v>8273</v>
      </c>
      <c r="O257" s="10" t="s">
        <v>8274</v>
      </c>
      <c r="P257" s="32">
        <v>2.02</v>
      </c>
      <c r="Q257" s="31">
        <v>59.411764705882355</v>
      </c>
      <c r="R257" s="33">
        <v>42220.79487268519</v>
      </c>
      <c r="S257" s="33">
        <v>42246</v>
      </c>
    </row>
    <row r="258" spans="1:19" ht="57.6" x14ac:dyDescent="0.3">
      <c r="A258" s="8">
        <v>3246</v>
      </c>
      <c r="B258" s="23" t="s">
        <v>3246</v>
      </c>
      <c r="C258" s="23" t="s">
        <v>7356</v>
      </c>
      <c r="D258" s="24">
        <v>10000</v>
      </c>
      <c r="E258" s="25">
        <v>11122</v>
      </c>
      <c r="F258" s="8" t="s">
        <v>8218</v>
      </c>
      <c r="G258" s="8" t="s">
        <v>8223</v>
      </c>
      <c r="H258" s="8" t="s">
        <v>8245</v>
      </c>
      <c r="I258" s="8">
        <v>1442030340</v>
      </c>
      <c r="J258" s="8">
        <v>1439551200</v>
      </c>
      <c r="K258" s="8" t="b">
        <v>1</v>
      </c>
      <c r="L258" s="8">
        <v>193</v>
      </c>
      <c r="M258" s="8" t="b">
        <v>1</v>
      </c>
      <c r="N258" s="8" t="s">
        <v>8273</v>
      </c>
      <c r="O258" s="8" t="s">
        <v>8274</v>
      </c>
      <c r="P258" s="26">
        <v>1.1100000000000001</v>
      </c>
      <c r="Q258" s="25">
        <v>57.626943005181346</v>
      </c>
      <c r="R258" s="27">
        <v>42230.472222222219</v>
      </c>
      <c r="S258" s="27">
        <v>42259.165972222225</v>
      </c>
    </row>
    <row r="259" spans="1:19" ht="57.6" x14ac:dyDescent="0.3">
      <c r="A259" s="10">
        <v>3686</v>
      </c>
      <c r="B259" s="29" t="s">
        <v>3683</v>
      </c>
      <c r="C259" s="29" t="s">
        <v>7796</v>
      </c>
      <c r="D259" s="30">
        <v>350</v>
      </c>
      <c r="E259" s="31">
        <v>355</v>
      </c>
      <c r="F259" s="10" t="s">
        <v>8218</v>
      </c>
      <c r="G259" s="10" t="s">
        <v>8223</v>
      </c>
      <c r="H259" s="10" t="s">
        <v>8245</v>
      </c>
      <c r="I259" s="10">
        <v>1440820740</v>
      </c>
      <c r="J259" s="10">
        <v>1439567660</v>
      </c>
      <c r="K259" s="10" t="b">
        <v>0</v>
      </c>
      <c r="L259" s="10">
        <v>6</v>
      </c>
      <c r="M259" s="10" t="b">
        <v>1</v>
      </c>
      <c r="N259" s="10" t="s">
        <v>8273</v>
      </c>
      <c r="O259" s="10" t="s">
        <v>8274</v>
      </c>
      <c r="P259" s="32">
        <v>1.01</v>
      </c>
      <c r="Q259" s="31">
        <v>59.166666666666664</v>
      </c>
      <c r="R259" s="33">
        <v>42230.662731481483</v>
      </c>
      <c r="S259" s="33">
        <v>42245.165972222225</v>
      </c>
    </row>
    <row r="260" spans="1:19" ht="57.6" x14ac:dyDescent="0.3">
      <c r="A260" s="8">
        <v>3291</v>
      </c>
      <c r="B260" s="23" t="s">
        <v>3291</v>
      </c>
      <c r="C260" s="23" t="s">
        <v>7401</v>
      </c>
      <c r="D260" s="24">
        <v>500</v>
      </c>
      <c r="E260" s="25">
        <v>570</v>
      </c>
      <c r="F260" s="8" t="s">
        <v>8218</v>
      </c>
      <c r="G260" s="8" t="s">
        <v>8223</v>
      </c>
      <c r="H260" s="8" t="s">
        <v>8245</v>
      </c>
      <c r="I260" s="8">
        <v>1442462340</v>
      </c>
      <c r="J260" s="8">
        <v>1439743900</v>
      </c>
      <c r="K260" s="8" t="b">
        <v>0</v>
      </c>
      <c r="L260" s="8">
        <v>14</v>
      </c>
      <c r="M260" s="8" t="b">
        <v>1</v>
      </c>
      <c r="N260" s="8" t="s">
        <v>8273</v>
      </c>
      <c r="O260" s="8" t="s">
        <v>8274</v>
      </c>
      <c r="P260" s="26">
        <v>1.1399999999999999</v>
      </c>
      <c r="Q260" s="25">
        <v>40.714285714285715</v>
      </c>
      <c r="R260" s="27">
        <v>42232.702546296292</v>
      </c>
      <c r="S260" s="27">
        <v>42264.165972222225</v>
      </c>
    </row>
    <row r="261" spans="1:19" ht="57.6" x14ac:dyDescent="0.3">
      <c r="A261" s="10">
        <v>2966</v>
      </c>
      <c r="B261" s="29" t="s">
        <v>2966</v>
      </c>
      <c r="C261" s="29" t="s">
        <v>7076</v>
      </c>
      <c r="D261" s="30">
        <v>10000</v>
      </c>
      <c r="E261" s="31">
        <v>11363</v>
      </c>
      <c r="F261" s="10" t="s">
        <v>8218</v>
      </c>
      <c r="G261" s="10" t="s">
        <v>8223</v>
      </c>
      <c r="H261" s="10" t="s">
        <v>8245</v>
      </c>
      <c r="I261" s="10">
        <v>1442425412</v>
      </c>
      <c r="J261" s="10">
        <v>1439833412</v>
      </c>
      <c r="K261" s="10" t="b">
        <v>0</v>
      </c>
      <c r="L261" s="10">
        <v>128</v>
      </c>
      <c r="M261" s="10" t="b">
        <v>1</v>
      </c>
      <c r="N261" s="10" t="s">
        <v>8273</v>
      </c>
      <c r="O261" s="10" t="s">
        <v>8274</v>
      </c>
      <c r="P261" s="32">
        <v>1.1399999999999999</v>
      </c>
      <c r="Q261" s="31">
        <v>88.7734375</v>
      </c>
      <c r="R261" s="33">
        <v>42233.738564814819</v>
      </c>
      <c r="S261" s="33">
        <v>42263.738564814819</v>
      </c>
    </row>
    <row r="262" spans="1:19" ht="57.6" x14ac:dyDescent="0.3">
      <c r="A262" s="8">
        <v>523</v>
      </c>
      <c r="B262" s="23" t="s">
        <v>524</v>
      </c>
      <c r="C262" s="23" t="s">
        <v>4633</v>
      </c>
      <c r="D262" s="24">
        <v>5000</v>
      </c>
      <c r="E262" s="25">
        <v>6030</v>
      </c>
      <c r="F262" s="8" t="s">
        <v>8218</v>
      </c>
      <c r="G262" s="8" t="s">
        <v>8223</v>
      </c>
      <c r="H262" s="8" t="s">
        <v>8245</v>
      </c>
      <c r="I262" s="8">
        <v>1442805076</v>
      </c>
      <c r="J262" s="8">
        <v>1440213076</v>
      </c>
      <c r="K262" s="8" t="b">
        <v>0</v>
      </c>
      <c r="L262" s="8">
        <v>84</v>
      </c>
      <c r="M262" s="8" t="b">
        <v>1</v>
      </c>
      <c r="N262" s="8" t="s">
        <v>8273</v>
      </c>
      <c r="O262" s="8" t="s">
        <v>8274</v>
      </c>
      <c r="P262" s="26">
        <v>1.21</v>
      </c>
      <c r="Q262" s="25">
        <v>71.785714285714292</v>
      </c>
      <c r="R262" s="27">
        <v>42238.13282407407</v>
      </c>
      <c r="S262" s="27">
        <v>42268.13282407407</v>
      </c>
    </row>
    <row r="263" spans="1:19" ht="57.6" x14ac:dyDescent="0.3">
      <c r="A263" s="10">
        <v>3298</v>
      </c>
      <c r="B263" s="29" t="s">
        <v>3298</v>
      </c>
      <c r="C263" s="29" t="s">
        <v>7408</v>
      </c>
      <c r="D263" s="30">
        <v>10000</v>
      </c>
      <c r="E263" s="31">
        <v>10173</v>
      </c>
      <c r="F263" s="10" t="s">
        <v>8218</v>
      </c>
      <c r="G263" s="10" t="s">
        <v>8223</v>
      </c>
      <c r="H263" s="10" t="s">
        <v>8245</v>
      </c>
      <c r="I263" s="10">
        <v>1442102400</v>
      </c>
      <c r="J263" s="10">
        <v>1440370768</v>
      </c>
      <c r="K263" s="10" t="b">
        <v>0</v>
      </c>
      <c r="L263" s="10">
        <v>72</v>
      </c>
      <c r="M263" s="10" t="b">
        <v>1</v>
      </c>
      <c r="N263" s="10" t="s">
        <v>8273</v>
      </c>
      <c r="O263" s="10" t="s">
        <v>8274</v>
      </c>
      <c r="P263" s="32">
        <v>1.02</v>
      </c>
      <c r="Q263" s="31">
        <v>141.29166666666666</v>
      </c>
      <c r="R263" s="33">
        <v>42239.957962962959</v>
      </c>
      <c r="S263" s="33">
        <v>42260</v>
      </c>
    </row>
    <row r="264" spans="1:19" ht="43.2" x14ac:dyDescent="0.3">
      <c r="A264" s="8">
        <v>3534</v>
      </c>
      <c r="B264" s="23" t="s">
        <v>3533</v>
      </c>
      <c r="C264" s="23" t="s">
        <v>7644</v>
      </c>
      <c r="D264" s="24">
        <v>5000</v>
      </c>
      <c r="E264" s="25">
        <v>7810</v>
      </c>
      <c r="F264" s="8" t="s">
        <v>8218</v>
      </c>
      <c r="G264" s="8" t="s">
        <v>8223</v>
      </c>
      <c r="H264" s="8" t="s">
        <v>8245</v>
      </c>
      <c r="I264" s="8">
        <v>1443711623</v>
      </c>
      <c r="J264" s="8">
        <v>1440687623</v>
      </c>
      <c r="K264" s="8" t="b">
        <v>0</v>
      </c>
      <c r="L264" s="8">
        <v>204</v>
      </c>
      <c r="M264" s="8" t="b">
        <v>1</v>
      </c>
      <c r="N264" s="8" t="s">
        <v>8273</v>
      </c>
      <c r="O264" s="8" t="s">
        <v>8274</v>
      </c>
      <c r="P264" s="26">
        <v>1.56</v>
      </c>
      <c r="Q264" s="25">
        <v>38.284313725490193</v>
      </c>
      <c r="R264" s="27">
        <v>42243.6252662037</v>
      </c>
      <c r="S264" s="27">
        <v>42278.6252662037</v>
      </c>
    </row>
    <row r="265" spans="1:19" ht="57.6" x14ac:dyDescent="0.3">
      <c r="A265" s="10">
        <v>3331</v>
      </c>
      <c r="B265" s="29" t="s">
        <v>3331</v>
      </c>
      <c r="C265" s="29" t="s">
        <v>7441</v>
      </c>
      <c r="D265" s="30">
        <v>5000</v>
      </c>
      <c r="E265" s="31">
        <v>5226</v>
      </c>
      <c r="F265" s="10" t="s">
        <v>8218</v>
      </c>
      <c r="G265" s="10" t="s">
        <v>8223</v>
      </c>
      <c r="H265" s="10" t="s">
        <v>8245</v>
      </c>
      <c r="I265" s="10">
        <v>1444149886</v>
      </c>
      <c r="J265" s="10">
        <v>1441125886</v>
      </c>
      <c r="K265" s="10" t="b">
        <v>0</v>
      </c>
      <c r="L265" s="10">
        <v>65</v>
      </c>
      <c r="M265" s="10" t="b">
        <v>1</v>
      </c>
      <c r="N265" s="10" t="s">
        <v>8273</v>
      </c>
      <c r="O265" s="10" t="s">
        <v>8274</v>
      </c>
      <c r="P265" s="32">
        <v>1.05</v>
      </c>
      <c r="Q265" s="31">
        <v>80.400000000000006</v>
      </c>
      <c r="R265" s="33">
        <v>42248.697754629626</v>
      </c>
      <c r="S265" s="33">
        <v>42283.697754629626</v>
      </c>
    </row>
    <row r="266" spans="1:19" ht="57.6" x14ac:dyDescent="0.3">
      <c r="A266" s="8">
        <v>2818</v>
      </c>
      <c r="B266" s="23" t="s">
        <v>2818</v>
      </c>
      <c r="C266" s="23" t="s">
        <v>6928</v>
      </c>
      <c r="D266" s="24">
        <v>10000</v>
      </c>
      <c r="E266" s="25">
        <v>10603</v>
      </c>
      <c r="F266" s="8" t="s">
        <v>8218</v>
      </c>
      <c r="G266" s="8" t="s">
        <v>8223</v>
      </c>
      <c r="H266" s="8" t="s">
        <v>8245</v>
      </c>
      <c r="I266" s="8">
        <v>1443018086</v>
      </c>
      <c r="J266" s="8">
        <v>1441290086</v>
      </c>
      <c r="K266" s="8" t="b">
        <v>0</v>
      </c>
      <c r="L266" s="8">
        <v>102</v>
      </c>
      <c r="M266" s="8" t="b">
        <v>1</v>
      </c>
      <c r="N266" s="8" t="s">
        <v>8273</v>
      </c>
      <c r="O266" s="8" t="s">
        <v>8274</v>
      </c>
      <c r="P266" s="26">
        <v>1.06</v>
      </c>
      <c r="Q266" s="25">
        <v>103.95098039215686</v>
      </c>
      <c r="R266" s="27">
        <v>42250.598217592589</v>
      </c>
      <c r="S266" s="27">
        <v>42270.598217592589</v>
      </c>
    </row>
    <row r="267" spans="1:19" ht="28.8" x14ac:dyDescent="0.3">
      <c r="A267" s="10">
        <v>3237</v>
      </c>
      <c r="B267" s="29" t="s">
        <v>3237</v>
      </c>
      <c r="C267" s="29" t="s">
        <v>7347</v>
      </c>
      <c r="D267" s="30">
        <v>35000</v>
      </c>
      <c r="E267" s="31">
        <v>35275.64</v>
      </c>
      <c r="F267" s="10" t="s">
        <v>8218</v>
      </c>
      <c r="G267" s="10" t="s">
        <v>8223</v>
      </c>
      <c r="H267" s="10" t="s">
        <v>8245</v>
      </c>
      <c r="I267" s="10">
        <v>1443499140</v>
      </c>
      <c r="J267" s="10">
        <v>1441452184</v>
      </c>
      <c r="K267" s="10" t="b">
        <v>1</v>
      </c>
      <c r="L267" s="10">
        <v>269</v>
      </c>
      <c r="M267" s="10" t="b">
        <v>1</v>
      </c>
      <c r="N267" s="10" t="s">
        <v>8273</v>
      </c>
      <c r="O267" s="10" t="s">
        <v>8274</v>
      </c>
      <c r="P267" s="32">
        <v>1.01</v>
      </c>
      <c r="Q267" s="31">
        <v>131.13620817843866</v>
      </c>
      <c r="R267" s="33">
        <v>42252.474351851852</v>
      </c>
      <c r="S267" s="33">
        <v>42276.165972222225</v>
      </c>
    </row>
    <row r="268" spans="1:19" ht="43.2" x14ac:dyDescent="0.3">
      <c r="A268" s="8">
        <v>3310</v>
      </c>
      <c r="B268" s="23" t="s">
        <v>3310</v>
      </c>
      <c r="C268" s="23" t="s">
        <v>7420</v>
      </c>
      <c r="D268" s="24">
        <v>6500</v>
      </c>
      <c r="E268" s="25">
        <v>6505</v>
      </c>
      <c r="F268" s="8" t="s">
        <v>8218</v>
      </c>
      <c r="G268" s="8" t="s">
        <v>8223</v>
      </c>
      <c r="H268" s="8" t="s">
        <v>8245</v>
      </c>
      <c r="I268" s="8">
        <v>1444169825</v>
      </c>
      <c r="J268" s="8">
        <v>1441577825</v>
      </c>
      <c r="K268" s="8" t="b">
        <v>0</v>
      </c>
      <c r="L268" s="8">
        <v>31</v>
      </c>
      <c r="M268" s="8" t="b">
        <v>1</v>
      </c>
      <c r="N268" s="8" t="s">
        <v>8273</v>
      </c>
      <c r="O268" s="8" t="s">
        <v>8274</v>
      </c>
      <c r="P268" s="26">
        <v>1</v>
      </c>
      <c r="Q268" s="25">
        <v>209.83870967741936</v>
      </c>
      <c r="R268" s="27">
        <v>42253.928530092591</v>
      </c>
      <c r="S268" s="27">
        <v>42283.928530092591</v>
      </c>
    </row>
    <row r="269" spans="1:19" ht="57.6" x14ac:dyDescent="0.3">
      <c r="A269" s="10">
        <v>3299</v>
      </c>
      <c r="B269" s="29" t="s">
        <v>3299</v>
      </c>
      <c r="C269" s="29" t="s">
        <v>7409</v>
      </c>
      <c r="D269" s="30">
        <v>3000</v>
      </c>
      <c r="E269" s="31">
        <v>3486</v>
      </c>
      <c r="F269" s="10" t="s">
        <v>8218</v>
      </c>
      <c r="G269" s="10" t="s">
        <v>8223</v>
      </c>
      <c r="H269" s="10" t="s">
        <v>8245</v>
      </c>
      <c r="I269" s="10">
        <v>1444860063</v>
      </c>
      <c r="J269" s="10">
        <v>1442268063</v>
      </c>
      <c r="K269" s="10" t="b">
        <v>0</v>
      </c>
      <c r="L269" s="10">
        <v>63</v>
      </c>
      <c r="M269" s="10" t="b">
        <v>1</v>
      </c>
      <c r="N269" s="10" t="s">
        <v>8273</v>
      </c>
      <c r="O269" s="10" t="s">
        <v>8274</v>
      </c>
      <c r="P269" s="32">
        <v>1.1599999999999999</v>
      </c>
      <c r="Q269" s="31">
        <v>55.333333333333336</v>
      </c>
      <c r="R269" s="33">
        <v>42261.917395833334</v>
      </c>
      <c r="S269" s="33">
        <v>42291.917395833334</v>
      </c>
    </row>
    <row r="270" spans="1:19" ht="57.6" x14ac:dyDescent="0.3">
      <c r="A270" s="8">
        <v>3243</v>
      </c>
      <c r="B270" s="23" t="s">
        <v>3243</v>
      </c>
      <c r="C270" s="23" t="s">
        <v>7353</v>
      </c>
      <c r="D270" s="24">
        <v>8000</v>
      </c>
      <c r="E270" s="25">
        <v>8227</v>
      </c>
      <c r="F270" s="8" t="s">
        <v>8218</v>
      </c>
      <c r="G270" s="8" t="s">
        <v>8223</v>
      </c>
      <c r="H270" s="8" t="s">
        <v>8245</v>
      </c>
      <c r="I270" s="8">
        <v>1444348800</v>
      </c>
      <c r="J270" s="8">
        <v>1442283562</v>
      </c>
      <c r="K270" s="8" t="b">
        <v>1</v>
      </c>
      <c r="L270" s="8">
        <v>71</v>
      </c>
      <c r="M270" s="8" t="b">
        <v>1</v>
      </c>
      <c r="N270" s="8" t="s">
        <v>8273</v>
      </c>
      <c r="O270" s="8" t="s">
        <v>8274</v>
      </c>
      <c r="P270" s="26">
        <v>1.03</v>
      </c>
      <c r="Q270" s="25">
        <v>115.87323943661971</v>
      </c>
      <c r="R270" s="27">
        <v>42262.096782407403</v>
      </c>
      <c r="S270" s="27">
        <v>42286</v>
      </c>
    </row>
    <row r="271" spans="1:19" ht="57.6" x14ac:dyDescent="0.3">
      <c r="A271" s="10">
        <v>3311</v>
      </c>
      <c r="B271" s="29" t="s">
        <v>3311</v>
      </c>
      <c r="C271" s="29" t="s">
        <v>7421</v>
      </c>
      <c r="D271" s="30">
        <v>2500</v>
      </c>
      <c r="E271" s="31">
        <v>2746</v>
      </c>
      <c r="F271" s="10" t="s">
        <v>8218</v>
      </c>
      <c r="G271" s="10" t="s">
        <v>8223</v>
      </c>
      <c r="H271" s="10" t="s">
        <v>8245</v>
      </c>
      <c r="I271" s="10">
        <v>1445065210</v>
      </c>
      <c r="J271" s="10">
        <v>1442473210</v>
      </c>
      <c r="K271" s="10" t="b">
        <v>0</v>
      </c>
      <c r="L271" s="10">
        <v>45</v>
      </c>
      <c r="M271" s="10" t="b">
        <v>1</v>
      </c>
      <c r="N271" s="10" t="s">
        <v>8273</v>
      </c>
      <c r="O271" s="10" t="s">
        <v>8274</v>
      </c>
      <c r="P271" s="32">
        <v>1.1000000000000001</v>
      </c>
      <c r="Q271" s="31">
        <v>61.022222222222226</v>
      </c>
      <c r="R271" s="33">
        <v>42264.29178240741</v>
      </c>
      <c r="S271" s="33">
        <v>42294.29178240741</v>
      </c>
    </row>
    <row r="272" spans="1:19" ht="57.6" x14ac:dyDescent="0.3">
      <c r="A272" s="8">
        <v>3411</v>
      </c>
      <c r="B272" s="23" t="s">
        <v>3410</v>
      </c>
      <c r="C272" s="23" t="s">
        <v>7521</v>
      </c>
      <c r="D272" s="24">
        <v>15000</v>
      </c>
      <c r="E272" s="25">
        <v>15535</v>
      </c>
      <c r="F272" s="8" t="s">
        <v>8218</v>
      </c>
      <c r="G272" s="8" t="s">
        <v>8223</v>
      </c>
      <c r="H272" s="8" t="s">
        <v>8245</v>
      </c>
      <c r="I272" s="8">
        <v>1444264372</v>
      </c>
      <c r="J272" s="8">
        <v>1442536372</v>
      </c>
      <c r="K272" s="8" t="b">
        <v>0</v>
      </c>
      <c r="L272" s="8">
        <v>78</v>
      </c>
      <c r="M272" s="8" t="b">
        <v>1</v>
      </c>
      <c r="N272" s="8" t="s">
        <v>8273</v>
      </c>
      <c r="O272" s="8" t="s">
        <v>8274</v>
      </c>
      <c r="P272" s="26">
        <v>1.04</v>
      </c>
      <c r="Q272" s="25">
        <v>199.16666666666666</v>
      </c>
      <c r="R272" s="27">
        <v>42265.022824074069</v>
      </c>
      <c r="S272" s="27">
        <v>42285.022824074069</v>
      </c>
    </row>
    <row r="273" spans="1:19" ht="57.6" x14ac:dyDescent="0.3">
      <c r="A273" s="10">
        <v>3492</v>
      </c>
      <c r="B273" s="29" t="s">
        <v>3491</v>
      </c>
      <c r="C273" s="29" t="s">
        <v>7602</v>
      </c>
      <c r="D273" s="30">
        <v>3800</v>
      </c>
      <c r="E273" s="31">
        <v>4000.22</v>
      </c>
      <c r="F273" s="10" t="s">
        <v>8218</v>
      </c>
      <c r="G273" s="10" t="s">
        <v>8223</v>
      </c>
      <c r="H273" s="10" t="s">
        <v>8245</v>
      </c>
      <c r="I273" s="10">
        <v>1445818397</v>
      </c>
      <c r="J273" s="10">
        <v>1442794397</v>
      </c>
      <c r="K273" s="10" t="b">
        <v>0</v>
      </c>
      <c r="L273" s="10">
        <v>35</v>
      </c>
      <c r="M273" s="10" t="b">
        <v>1</v>
      </c>
      <c r="N273" s="10" t="s">
        <v>8273</v>
      </c>
      <c r="O273" s="10" t="s">
        <v>8274</v>
      </c>
      <c r="P273" s="32">
        <v>1.05</v>
      </c>
      <c r="Q273" s="31">
        <v>114.29199999999999</v>
      </c>
      <c r="R273" s="33">
        <v>42268.009224537032</v>
      </c>
      <c r="S273" s="33">
        <v>42303.009224537032</v>
      </c>
    </row>
    <row r="274" spans="1:19" ht="28.8" x14ac:dyDescent="0.3">
      <c r="A274" s="8">
        <v>2833</v>
      </c>
      <c r="B274" s="23" t="s">
        <v>2833</v>
      </c>
      <c r="C274" s="23" t="s">
        <v>6943</v>
      </c>
      <c r="D274" s="24">
        <v>2700</v>
      </c>
      <c r="E274" s="25">
        <v>2923</v>
      </c>
      <c r="F274" s="8" t="s">
        <v>8218</v>
      </c>
      <c r="G274" s="8" t="s">
        <v>8223</v>
      </c>
      <c r="H274" s="8" t="s">
        <v>8245</v>
      </c>
      <c r="I274" s="8">
        <v>1444528800</v>
      </c>
      <c r="J274" s="8">
        <v>1442804633</v>
      </c>
      <c r="K274" s="8" t="b">
        <v>0</v>
      </c>
      <c r="L274" s="8">
        <v>35</v>
      </c>
      <c r="M274" s="8" t="b">
        <v>1</v>
      </c>
      <c r="N274" s="8" t="s">
        <v>8273</v>
      </c>
      <c r="O274" s="8" t="s">
        <v>8274</v>
      </c>
      <c r="P274" s="26">
        <v>1.08</v>
      </c>
      <c r="Q274" s="25">
        <v>83.51428571428572</v>
      </c>
      <c r="R274" s="27">
        <v>42268.127696759257</v>
      </c>
      <c r="S274" s="27">
        <v>42288.083333333328</v>
      </c>
    </row>
    <row r="275" spans="1:19" ht="43.2" x14ac:dyDescent="0.3">
      <c r="A275" s="10">
        <v>3222</v>
      </c>
      <c r="B275" s="29" t="s">
        <v>3222</v>
      </c>
      <c r="C275" s="29" t="s">
        <v>7332</v>
      </c>
      <c r="D275" s="30">
        <v>2500</v>
      </c>
      <c r="E275" s="31">
        <v>3120</v>
      </c>
      <c r="F275" s="10" t="s">
        <v>8218</v>
      </c>
      <c r="G275" s="10" t="s">
        <v>8223</v>
      </c>
      <c r="H275" s="10" t="s">
        <v>8245</v>
      </c>
      <c r="I275" s="10">
        <v>1445722140</v>
      </c>
      <c r="J275" s="10">
        <v>1443016697</v>
      </c>
      <c r="K275" s="10" t="b">
        <v>1</v>
      </c>
      <c r="L275" s="10">
        <v>84</v>
      </c>
      <c r="M275" s="10" t="b">
        <v>1</v>
      </c>
      <c r="N275" s="10" t="s">
        <v>8273</v>
      </c>
      <c r="O275" s="10" t="s">
        <v>8274</v>
      </c>
      <c r="P275" s="32">
        <v>1.25</v>
      </c>
      <c r="Q275" s="31">
        <v>37.142857142857146</v>
      </c>
      <c r="R275" s="33">
        <v>42270.582141203704</v>
      </c>
      <c r="S275" s="33">
        <v>42301.895138888889</v>
      </c>
    </row>
    <row r="276" spans="1:19" ht="43.2" x14ac:dyDescent="0.3">
      <c r="A276" s="8">
        <v>3354</v>
      </c>
      <c r="B276" s="23" t="s">
        <v>3353</v>
      </c>
      <c r="C276" s="23" t="s">
        <v>7464</v>
      </c>
      <c r="D276" s="24">
        <v>3000</v>
      </c>
      <c r="E276" s="25">
        <v>3058</v>
      </c>
      <c r="F276" s="8" t="s">
        <v>8218</v>
      </c>
      <c r="G276" s="8" t="s">
        <v>8223</v>
      </c>
      <c r="H276" s="8" t="s">
        <v>8245</v>
      </c>
      <c r="I276" s="8">
        <v>1446091260</v>
      </c>
      <c r="J276" s="8">
        <v>1443029206</v>
      </c>
      <c r="K276" s="8" t="b">
        <v>0</v>
      </c>
      <c r="L276" s="8">
        <v>55</v>
      </c>
      <c r="M276" s="8" t="b">
        <v>1</v>
      </c>
      <c r="N276" s="8" t="s">
        <v>8273</v>
      </c>
      <c r="O276" s="8" t="s">
        <v>8274</v>
      </c>
      <c r="P276" s="26">
        <v>1.02</v>
      </c>
      <c r="Q276" s="25">
        <v>55.6</v>
      </c>
      <c r="R276" s="27">
        <v>42270.7269212963</v>
      </c>
      <c r="S276" s="27">
        <v>42306.167361111111</v>
      </c>
    </row>
    <row r="277" spans="1:19" ht="57.6" x14ac:dyDescent="0.3">
      <c r="A277" s="10">
        <v>537</v>
      </c>
      <c r="B277" s="29" t="s">
        <v>538</v>
      </c>
      <c r="C277" s="29" t="s">
        <v>4647</v>
      </c>
      <c r="D277" s="30">
        <v>2000</v>
      </c>
      <c r="E277" s="31">
        <v>2410</v>
      </c>
      <c r="F277" s="10" t="s">
        <v>8218</v>
      </c>
      <c r="G277" s="10" t="s">
        <v>8223</v>
      </c>
      <c r="H277" s="10" t="s">
        <v>8245</v>
      </c>
      <c r="I277" s="10">
        <v>1446665191</v>
      </c>
      <c r="J277" s="10">
        <v>1444069591</v>
      </c>
      <c r="K277" s="10" t="b">
        <v>0</v>
      </c>
      <c r="L277" s="10">
        <v>59</v>
      </c>
      <c r="M277" s="10" t="b">
        <v>1</v>
      </c>
      <c r="N277" s="10" t="s">
        <v>8273</v>
      </c>
      <c r="O277" s="10" t="s">
        <v>8274</v>
      </c>
      <c r="P277" s="32">
        <v>1.21</v>
      </c>
      <c r="Q277" s="31">
        <v>40.847457627118644</v>
      </c>
      <c r="R277" s="33">
        <v>42282.768414351856</v>
      </c>
      <c r="S277" s="33">
        <v>42312.810081018513</v>
      </c>
    </row>
    <row r="278" spans="1:19" ht="57.6" x14ac:dyDescent="0.3">
      <c r="A278" s="8">
        <v>3603</v>
      </c>
      <c r="B278" s="23" t="s">
        <v>3602</v>
      </c>
      <c r="C278" s="23" t="s">
        <v>7713</v>
      </c>
      <c r="D278" s="24">
        <v>1500</v>
      </c>
      <c r="E278" s="25">
        <v>2560</v>
      </c>
      <c r="F278" s="8" t="s">
        <v>8218</v>
      </c>
      <c r="G278" s="8" t="s">
        <v>8223</v>
      </c>
      <c r="H278" s="8" t="s">
        <v>8245</v>
      </c>
      <c r="I278" s="8">
        <v>1446759880</v>
      </c>
      <c r="J278" s="8">
        <v>1444164280</v>
      </c>
      <c r="K278" s="8" t="b">
        <v>0</v>
      </c>
      <c r="L278" s="8">
        <v>57</v>
      </c>
      <c r="M278" s="8" t="b">
        <v>1</v>
      </c>
      <c r="N278" s="8" t="s">
        <v>8273</v>
      </c>
      <c r="O278" s="8" t="s">
        <v>8274</v>
      </c>
      <c r="P278" s="26">
        <v>1.71</v>
      </c>
      <c r="Q278" s="25">
        <v>44.912280701754383</v>
      </c>
      <c r="R278" s="27">
        <v>42283.864351851851</v>
      </c>
      <c r="S278" s="27">
        <v>42313.906018518523</v>
      </c>
    </row>
    <row r="279" spans="1:19" ht="57.6" x14ac:dyDescent="0.3">
      <c r="A279" s="10">
        <v>3272</v>
      </c>
      <c r="B279" s="29" t="s">
        <v>3272</v>
      </c>
      <c r="C279" s="29" t="s">
        <v>7382</v>
      </c>
      <c r="D279" s="30">
        <v>10000</v>
      </c>
      <c r="E279" s="31">
        <v>15443</v>
      </c>
      <c r="F279" s="10" t="s">
        <v>8218</v>
      </c>
      <c r="G279" s="10" t="s">
        <v>8223</v>
      </c>
      <c r="H279" s="10" t="s">
        <v>8245</v>
      </c>
      <c r="I279" s="10">
        <v>1446814809</v>
      </c>
      <c r="J279" s="10">
        <v>1444219209</v>
      </c>
      <c r="K279" s="10" t="b">
        <v>1</v>
      </c>
      <c r="L279" s="10">
        <v>145</v>
      </c>
      <c r="M279" s="10" t="b">
        <v>1</v>
      </c>
      <c r="N279" s="10" t="s">
        <v>8273</v>
      </c>
      <c r="O279" s="10" t="s">
        <v>8274</v>
      </c>
      <c r="P279" s="32">
        <v>1.54</v>
      </c>
      <c r="Q279" s="31">
        <v>106.50344827586207</v>
      </c>
      <c r="R279" s="33">
        <v>42284.500104166669</v>
      </c>
      <c r="S279" s="33">
        <v>42314.541770833333</v>
      </c>
    </row>
    <row r="280" spans="1:19" ht="43.2" x14ac:dyDescent="0.3">
      <c r="A280" s="8">
        <v>3263</v>
      </c>
      <c r="B280" s="23" t="s">
        <v>3263</v>
      </c>
      <c r="C280" s="23" t="s">
        <v>7373</v>
      </c>
      <c r="D280" s="24">
        <v>2500</v>
      </c>
      <c r="E280" s="25">
        <v>2804.16</v>
      </c>
      <c r="F280" s="8" t="s">
        <v>8218</v>
      </c>
      <c r="G280" s="8" t="s">
        <v>8223</v>
      </c>
      <c r="H280" s="8" t="s">
        <v>8245</v>
      </c>
      <c r="I280" s="8">
        <v>1446238800</v>
      </c>
      <c r="J280" s="8">
        <v>1444220588</v>
      </c>
      <c r="K280" s="8" t="b">
        <v>1</v>
      </c>
      <c r="L280" s="8">
        <v>68</v>
      </c>
      <c r="M280" s="8" t="b">
        <v>1</v>
      </c>
      <c r="N280" s="8" t="s">
        <v>8273</v>
      </c>
      <c r="O280" s="8" t="s">
        <v>8274</v>
      </c>
      <c r="P280" s="26">
        <v>1.1200000000000001</v>
      </c>
      <c r="Q280" s="25">
        <v>41.237647058823526</v>
      </c>
      <c r="R280" s="27">
        <v>42284.516064814816</v>
      </c>
      <c r="S280" s="27">
        <v>42307.875</v>
      </c>
    </row>
    <row r="281" spans="1:19" ht="72" x14ac:dyDescent="0.3">
      <c r="A281" s="10">
        <v>3817</v>
      </c>
      <c r="B281" s="29" t="s">
        <v>3814</v>
      </c>
      <c r="C281" s="29" t="s">
        <v>7927</v>
      </c>
      <c r="D281" s="30">
        <v>2000</v>
      </c>
      <c r="E281" s="31">
        <v>2145</v>
      </c>
      <c r="F281" s="10" t="s">
        <v>8218</v>
      </c>
      <c r="G281" s="10" t="s">
        <v>8223</v>
      </c>
      <c r="H281" s="10" t="s">
        <v>8245</v>
      </c>
      <c r="I281" s="10">
        <v>1445659140</v>
      </c>
      <c r="J281" s="10">
        <v>1444236216</v>
      </c>
      <c r="K281" s="10" t="b">
        <v>0</v>
      </c>
      <c r="L281" s="10">
        <v>20</v>
      </c>
      <c r="M281" s="10" t="b">
        <v>1</v>
      </c>
      <c r="N281" s="10" t="s">
        <v>8273</v>
      </c>
      <c r="O281" s="10" t="s">
        <v>8274</v>
      </c>
      <c r="P281" s="32">
        <v>1.07</v>
      </c>
      <c r="Q281" s="31">
        <v>107.25</v>
      </c>
      <c r="R281" s="33">
        <v>42284.69694444444</v>
      </c>
      <c r="S281" s="33">
        <v>42301.165972222225</v>
      </c>
    </row>
    <row r="282" spans="1:19" ht="72" x14ac:dyDescent="0.3">
      <c r="A282" s="8">
        <v>3533</v>
      </c>
      <c r="B282" s="23" t="s">
        <v>3532</v>
      </c>
      <c r="C282" s="23" t="s">
        <v>7643</v>
      </c>
      <c r="D282" s="24">
        <v>500</v>
      </c>
      <c r="E282" s="25">
        <v>631</v>
      </c>
      <c r="F282" s="8" t="s">
        <v>8218</v>
      </c>
      <c r="G282" s="8" t="s">
        <v>8223</v>
      </c>
      <c r="H282" s="8" t="s">
        <v>8245</v>
      </c>
      <c r="I282" s="8">
        <v>1447269367</v>
      </c>
      <c r="J282" s="8">
        <v>1444673767</v>
      </c>
      <c r="K282" s="8" t="b">
        <v>0</v>
      </c>
      <c r="L282" s="8">
        <v>8</v>
      </c>
      <c r="M282" s="8" t="b">
        <v>1</v>
      </c>
      <c r="N282" s="8" t="s">
        <v>8273</v>
      </c>
      <c r="O282" s="8" t="s">
        <v>8274</v>
      </c>
      <c r="P282" s="26">
        <v>1.26</v>
      </c>
      <c r="Q282" s="25">
        <v>78.875</v>
      </c>
      <c r="R282" s="27">
        <v>42289.761192129634</v>
      </c>
      <c r="S282" s="27">
        <v>42319.802858796291</v>
      </c>
    </row>
    <row r="283" spans="1:19" ht="57.6" x14ac:dyDescent="0.3">
      <c r="A283" s="10">
        <v>3402</v>
      </c>
      <c r="B283" s="29" t="s">
        <v>3401</v>
      </c>
      <c r="C283" s="29" t="s">
        <v>7512</v>
      </c>
      <c r="D283" s="30">
        <v>15000</v>
      </c>
      <c r="E283" s="31">
        <v>16465</v>
      </c>
      <c r="F283" s="10" t="s">
        <v>8218</v>
      </c>
      <c r="G283" s="10" t="s">
        <v>8223</v>
      </c>
      <c r="H283" s="10" t="s">
        <v>8245</v>
      </c>
      <c r="I283" s="10">
        <v>1447295460</v>
      </c>
      <c r="J283" s="10">
        <v>1444747843</v>
      </c>
      <c r="K283" s="10" t="b">
        <v>0</v>
      </c>
      <c r="L283" s="10">
        <v>165</v>
      </c>
      <c r="M283" s="10" t="b">
        <v>1</v>
      </c>
      <c r="N283" s="10" t="s">
        <v>8273</v>
      </c>
      <c r="O283" s="10" t="s">
        <v>8274</v>
      </c>
      <c r="P283" s="32">
        <v>1.1000000000000001</v>
      </c>
      <c r="Q283" s="31">
        <v>99.787878787878782</v>
      </c>
      <c r="R283" s="33">
        <v>42290.61855324074</v>
      </c>
      <c r="S283" s="33">
        <v>42320.104861111111</v>
      </c>
    </row>
    <row r="284" spans="1:19" ht="57.6" x14ac:dyDescent="0.3">
      <c r="A284" s="8">
        <v>3384</v>
      </c>
      <c r="B284" s="23" t="s">
        <v>3383</v>
      </c>
      <c r="C284" s="23" t="s">
        <v>7494</v>
      </c>
      <c r="D284" s="24">
        <v>6000</v>
      </c>
      <c r="E284" s="25">
        <v>6000.66</v>
      </c>
      <c r="F284" s="8" t="s">
        <v>8218</v>
      </c>
      <c r="G284" s="8" t="s">
        <v>8223</v>
      </c>
      <c r="H284" s="8" t="s">
        <v>8245</v>
      </c>
      <c r="I284" s="8">
        <v>1448074800</v>
      </c>
      <c r="J284" s="8">
        <v>1444874768</v>
      </c>
      <c r="K284" s="8" t="b">
        <v>0</v>
      </c>
      <c r="L284" s="8">
        <v>64</v>
      </c>
      <c r="M284" s="8" t="b">
        <v>1</v>
      </c>
      <c r="N284" s="8" t="s">
        <v>8273</v>
      </c>
      <c r="O284" s="8" t="s">
        <v>8274</v>
      </c>
      <c r="P284" s="26">
        <v>1</v>
      </c>
      <c r="Q284" s="25">
        <v>93.760312499999998</v>
      </c>
      <c r="R284" s="27">
        <v>42292.087592592594</v>
      </c>
      <c r="S284" s="27">
        <v>42329.125</v>
      </c>
    </row>
    <row r="285" spans="1:19" ht="72" x14ac:dyDescent="0.3">
      <c r="A285" s="10">
        <v>1293</v>
      </c>
      <c r="B285" s="29" t="s">
        <v>1294</v>
      </c>
      <c r="C285" s="29" t="s">
        <v>5403</v>
      </c>
      <c r="D285" s="30">
        <v>15000</v>
      </c>
      <c r="E285" s="31">
        <v>15335</v>
      </c>
      <c r="F285" s="10" t="s">
        <v>8218</v>
      </c>
      <c r="G285" s="10" t="s">
        <v>8223</v>
      </c>
      <c r="H285" s="10" t="s">
        <v>8245</v>
      </c>
      <c r="I285" s="10">
        <v>1447523371</v>
      </c>
      <c r="J285" s="10">
        <v>1444927771</v>
      </c>
      <c r="K285" s="10" t="b">
        <v>0</v>
      </c>
      <c r="L285" s="10">
        <v>120</v>
      </c>
      <c r="M285" s="10" t="b">
        <v>1</v>
      </c>
      <c r="N285" s="10" t="s">
        <v>8273</v>
      </c>
      <c r="O285" s="10" t="s">
        <v>8274</v>
      </c>
      <c r="P285" s="32">
        <v>1.02</v>
      </c>
      <c r="Q285" s="31">
        <v>127.79166666666667</v>
      </c>
      <c r="R285" s="33">
        <v>42292.701053240744</v>
      </c>
      <c r="S285" s="33">
        <v>42322.742719907401</v>
      </c>
    </row>
    <row r="286" spans="1:19" ht="57.6" x14ac:dyDescent="0.3">
      <c r="A286" s="8">
        <v>3441</v>
      </c>
      <c r="B286" s="23" t="s">
        <v>3440</v>
      </c>
      <c r="C286" s="23" t="s">
        <v>7551</v>
      </c>
      <c r="D286" s="24">
        <v>2500</v>
      </c>
      <c r="E286" s="25">
        <v>2565</v>
      </c>
      <c r="F286" s="8" t="s">
        <v>8218</v>
      </c>
      <c r="G286" s="8" t="s">
        <v>8223</v>
      </c>
      <c r="H286" s="8" t="s">
        <v>8245</v>
      </c>
      <c r="I286" s="8">
        <v>1447445820</v>
      </c>
      <c r="J286" s="8">
        <v>1445077121</v>
      </c>
      <c r="K286" s="8" t="b">
        <v>0</v>
      </c>
      <c r="L286" s="8">
        <v>43</v>
      </c>
      <c r="M286" s="8" t="b">
        <v>1</v>
      </c>
      <c r="N286" s="8" t="s">
        <v>8273</v>
      </c>
      <c r="O286" s="8" t="s">
        <v>8274</v>
      </c>
      <c r="P286" s="26">
        <v>1.03</v>
      </c>
      <c r="Q286" s="25">
        <v>59.651162790697676</v>
      </c>
      <c r="R286" s="27">
        <v>42294.429641203707</v>
      </c>
      <c r="S286" s="27">
        <v>42321.845138888893</v>
      </c>
    </row>
    <row r="287" spans="1:19" ht="72" x14ac:dyDescent="0.3">
      <c r="A287" s="10">
        <v>3504</v>
      </c>
      <c r="B287" s="29" t="s">
        <v>3503</v>
      </c>
      <c r="C287" s="29" t="s">
        <v>7614</v>
      </c>
      <c r="D287" s="30">
        <v>1000</v>
      </c>
      <c r="E287" s="31">
        <v>1000</v>
      </c>
      <c r="F287" s="10" t="s">
        <v>8218</v>
      </c>
      <c r="G287" s="10" t="s">
        <v>8223</v>
      </c>
      <c r="H287" s="10" t="s">
        <v>8245</v>
      </c>
      <c r="I287" s="10">
        <v>1447959491</v>
      </c>
      <c r="J287" s="10">
        <v>1445363891</v>
      </c>
      <c r="K287" s="10" t="b">
        <v>0</v>
      </c>
      <c r="L287" s="10">
        <v>8</v>
      </c>
      <c r="M287" s="10" t="b">
        <v>1</v>
      </c>
      <c r="N287" s="10" t="s">
        <v>8273</v>
      </c>
      <c r="O287" s="10" t="s">
        <v>8274</v>
      </c>
      <c r="P287" s="32">
        <v>1</v>
      </c>
      <c r="Q287" s="31">
        <v>125</v>
      </c>
      <c r="R287" s="33">
        <v>42297.748738425929</v>
      </c>
      <c r="S287" s="33">
        <v>42327.790405092594</v>
      </c>
    </row>
    <row r="288" spans="1:19" ht="57.6" x14ac:dyDescent="0.3">
      <c r="A288" s="8">
        <v>3260</v>
      </c>
      <c r="B288" s="23" t="s">
        <v>3260</v>
      </c>
      <c r="C288" s="23" t="s">
        <v>7370</v>
      </c>
      <c r="D288" s="24">
        <v>5000</v>
      </c>
      <c r="E288" s="25">
        <v>5462</v>
      </c>
      <c r="F288" s="8" t="s">
        <v>8218</v>
      </c>
      <c r="G288" s="8" t="s">
        <v>8223</v>
      </c>
      <c r="H288" s="8" t="s">
        <v>8245</v>
      </c>
      <c r="I288" s="8">
        <v>1448903318</v>
      </c>
      <c r="J288" s="8">
        <v>1445875718</v>
      </c>
      <c r="K288" s="8" t="b">
        <v>1</v>
      </c>
      <c r="L288" s="8">
        <v>73</v>
      </c>
      <c r="M288" s="8" t="b">
        <v>1</v>
      </c>
      <c r="N288" s="8" t="s">
        <v>8273</v>
      </c>
      <c r="O288" s="8" t="s">
        <v>8274</v>
      </c>
      <c r="P288" s="26">
        <v>1.0900000000000001</v>
      </c>
      <c r="Q288" s="25">
        <v>74.821917808219183</v>
      </c>
      <c r="R288" s="27">
        <v>42303.672662037032</v>
      </c>
      <c r="S288" s="27">
        <v>42338.714328703703</v>
      </c>
    </row>
    <row r="289" spans="1:19" ht="43.2" x14ac:dyDescent="0.3">
      <c r="A289" s="10">
        <v>3371</v>
      </c>
      <c r="B289" s="29" t="s">
        <v>3370</v>
      </c>
      <c r="C289" s="29" t="s">
        <v>7481</v>
      </c>
      <c r="D289" s="30">
        <v>200</v>
      </c>
      <c r="E289" s="31">
        <v>277</v>
      </c>
      <c r="F289" s="10" t="s">
        <v>8218</v>
      </c>
      <c r="G289" s="10" t="s">
        <v>8223</v>
      </c>
      <c r="H289" s="10" t="s">
        <v>8245</v>
      </c>
      <c r="I289" s="10">
        <v>1449089965</v>
      </c>
      <c r="J289" s="10">
        <v>1446670765</v>
      </c>
      <c r="K289" s="10" t="b">
        <v>0</v>
      </c>
      <c r="L289" s="10">
        <v>9</v>
      </c>
      <c r="M289" s="10" t="b">
        <v>1</v>
      </c>
      <c r="N289" s="10" t="s">
        <v>8273</v>
      </c>
      <c r="O289" s="10" t="s">
        <v>8274</v>
      </c>
      <c r="P289" s="32">
        <v>1.39</v>
      </c>
      <c r="Q289" s="31">
        <v>30.777777777777779</v>
      </c>
      <c r="R289" s="33">
        <v>42312.874594907407</v>
      </c>
      <c r="S289" s="33">
        <v>42340.874594907407</v>
      </c>
    </row>
    <row r="290" spans="1:19" ht="57.6" x14ac:dyDescent="0.3">
      <c r="A290" s="8">
        <v>3365</v>
      </c>
      <c r="B290" s="23" t="s">
        <v>3364</v>
      </c>
      <c r="C290" s="23" t="s">
        <v>7475</v>
      </c>
      <c r="D290" s="24">
        <v>2500</v>
      </c>
      <c r="E290" s="25">
        <v>2600</v>
      </c>
      <c r="F290" s="8" t="s">
        <v>8218</v>
      </c>
      <c r="G290" s="8" t="s">
        <v>8223</v>
      </c>
      <c r="H290" s="8" t="s">
        <v>8245</v>
      </c>
      <c r="I290" s="8">
        <v>1449973592</v>
      </c>
      <c r="J290" s="8">
        <v>1447381592</v>
      </c>
      <c r="K290" s="8" t="b">
        <v>0</v>
      </c>
      <c r="L290" s="8">
        <v>3</v>
      </c>
      <c r="M290" s="8" t="b">
        <v>1</v>
      </c>
      <c r="N290" s="8" t="s">
        <v>8273</v>
      </c>
      <c r="O290" s="8" t="s">
        <v>8274</v>
      </c>
      <c r="P290" s="26">
        <v>1.04</v>
      </c>
      <c r="Q290" s="25">
        <v>866.66666666666663</v>
      </c>
      <c r="R290" s="27">
        <v>42321.101759259262</v>
      </c>
      <c r="S290" s="27">
        <v>42351.101759259262</v>
      </c>
    </row>
    <row r="291" spans="1:19" ht="28.8" x14ac:dyDescent="0.3">
      <c r="A291" s="10">
        <v>3228</v>
      </c>
      <c r="B291" s="29" t="s">
        <v>3228</v>
      </c>
      <c r="C291" s="29" t="s">
        <v>7338</v>
      </c>
      <c r="D291" s="30">
        <v>7000</v>
      </c>
      <c r="E291" s="31">
        <v>7164</v>
      </c>
      <c r="F291" s="10" t="s">
        <v>8218</v>
      </c>
      <c r="G291" s="10" t="s">
        <v>8223</v>
      </c>
      <c r="H291" s="10" t="s">
        <v>8245</v>
      </c>
      <c r="I291" s="10">
        <v>1450328340</v>
      </c>
      <c r="J291" s="10">
        <v>1447606884</v>
      </c>
      <c r="K291" s="10" t="b">
        <v>1</v>
      </c>
      <c r="L291" s="10">
        <v>37</v>
      </c>
      <c r="M291" s="10" t="b">
        <v>1</v>
      </c>
      <c r="N291" s="10" t="s">
        <v>8273</v>
      </c>
      <c r="O291" s="10" t="s">
        <v>8274</v>
      </c>
      <c r="P291" s="32">
        <v>1.02</v>
      </c>
      <c r="Q291" s="31">
        <v>193.62162162162161</v>
      </c>
      <c r="R291" s="33">
        <v>42323.70930555556</v>
      </c>
      <c r="S291" s="33">
        <v>42355.207638888889</v>
      </c>
    </row>
    <row r="292" spans="1:19" ht="57.6" x14ac:dyDescent="0.3">
      <c r="A292" s="8">
        <v>3821</v>
      </c>
      <c r="B292" s="23" t="s">
        <v>3818</v>
      </c>
      <c r="C292" s="23" t="s">
        <v>7930</v>
      </c>
      <c r="D292" s="24">
        <v>3500</v>
      </c>
      <c r="E292" s="25">
        <v>3659</v>
      </c>
      <c r="F292" s="8" t="s">
        <v>8218</v>
      </c>
      <c r="G292" s="8" t="s">
        <v>8223</v>
      </c>
      <c r="H292" s="8" t="s">
        <v>8245</v>
      </c>
      <c r="I292" s="8">
        <v>1451881207</v>
      </c>
      <c r="J292" s="8">
        <v>1449116407</v>
      </c>
      <c r="K292" s="8" t="b">
        <v>0</v>
      </c>
      <c r="L292" s="8">
        <v>46</v>
      </c>
      <c r="M292" s="8" t="b">
        <v>1</v>
      </c>
      <c r="N292" s="8" t="s">
        <v>8273</v>
      </c>
      <c r="O292" s="8" t="s">
        <v>8274</v>
      </c>
      <c r="P292" s="26">
        <v>1.05</v>
      </c>
      <c r="Q292" s="25">
        <v>79.543478260869563</v>
      </c>
      <c r="R292" s="27">
        <v>42341.180636574078</v>
      </c>
      <c r="S292" s="27">
        <v>42373.180636574078</v>
      </c>
    </row>
    <row r="293" spans="1:19" ht="57.6" x14ac:dyDescent="0.3">
      <c r="A293" s="10">
        <v>2973</v>
      </c>
      <c r="B293" s="29" t="s">
        <v>2973</v>
      </c>
      <c r="C293" s="29" t="s">
        <v>7083</v>
      </c>
      <c r="D293" s="30">
        <v>5000</v>
      </c>
      <c r="E293" s="31">
        <v>8740</v>
      </c>
      <c r="F293" s="10" t="s">
        <v>8218</v>
      </c>
      <c r="G293" s="10" t="s">
        <v>8223</v>
      </c>
      <c r="H293" s="10" t="s">
        <v>8245</v>
      </c>
      <c r="I293" s="10">
        <v>1451620800</v>
      </c>
      <c r="J293" s="10">
        <v>1449171508</v>
      </c>
      <c r="K293" s="10" t="b">
        <v>0</v>
      </c>
      <c r="L293" s="10">
        <v>33</v>
      </c>
      <c r="M293" s="10" t="b">
        <v>1</v>
      </c>
      <c r="N293" s="10" t="s">
        <v>8273</v>
      </c>
      <c r="O293" s="10" t="s">
        <v>8274</v>
      </c>
      <c r="P293" s="32">
        <v>1.75</v>
      </c>
      <c r="Q293" s="31">
        <v>264.84848484848487</v>
      </c>
      <c r="R293" s="33">
        <v>42341.818379629629</v>
      </c>
      <c r="S293" s="33">
        <v>42370.166666666672</v>
      </c>
    </row>
    <row r="294" spans="1:19" ht="57.6" x14ac:dyDescent="0.3">
      <c r="A294" s="8">
        <v>3716</v>
      </c>
      <c r="B294" s="23" t="s">
        <v>3713</v>
      </c>
      <c r="C294" s="23" t="s">
        <v>7826</v>
      </c>
      <c r="D294" s="24">
        <v>800</v>
      </c>
      <c r="E294" s="25">
        <v>1246</v>
      </c>
      <c r="F294" s="8" t="s">
        <v>8218</v>
      </c>
      <c r="G294" s="8" t="s">
        <v>8223</v>
      </c>
      <c r="H294" s="8" t="s">
        <v>8245</v>
      </c>
      <c r="I294" s="8">
        <v>1453411109</v>
      </c>
      <c r="J294" s="8">
        <v>1450819109</v>
      </c>
      <c r="K294" s="8" t="b">
        <v>0</v>
      </c>
      <c r="L294" s="8">
        <v>24</v>
      </c>
      <c r="M294" s="8" t="b">
        <v>1</v>
      </c>
      <c r="N294" s="8" t="s">
        <v>8273</v>
      </c>
      <c r="O294" s="8" t="s">
        <v>8274</v>
      </c>
      <c r="P294" s="26">
        <v>1.56</v>
      </c>
      <c r="Q294" s="25">
        <v>51.916666666666664</v>
      </c>
      <c r="R294" s="27">
        <v>42360.887835648144</v>
      </c>
      <c r="S294" s="27">
        <v>42390.887835648144</v>
      </c>
    </row>
    <row r="295" spans="1:19" ht="57.6" x14ac:dyDescent="0.3">
      <c r="A295" s="10">
        <v>3485</v>
      </c>
      <c r="B295" s="29" t="s">
        <v>3484</v>
      </c>
      <c r="C295" s="29" t="s">
        <v>7595</v>
      </c>
      <c r="D295" s="30">
        <v>1650</v>
      </c>
      <c r="E295" s="31">
        <v>1660</v>
      </c>
      <c r="F295" s="10" t="s">
        <v>8218</v>
      </c>
      <c r="G295" s="10" t="s">
        <v>8223</v>
      </c>
      <c r="H295" s="10" t="s">
        <v>8245</v>
      </c>
      <c r="I295" s="10">
        <v>1454431080</v>
      </c>
      <c r="J295" s="10">
        <v>1451839080</v>
      </c>
      <c r="K295" s="10" t="b">
        <v>0</v>
      </c>
      <c r="L295" s="10">
        <v>30</v>
      </c>
      <c r="M295" s="10" t="b">
        <v>1</v>
      </c>
      <c r="N295" s="10" t="s">
        <v>8273</v>
      </c>
      <c r="O295" s="10" t="s">
        <v>8274</v>
      </c>
      <c r="P295" s="32">
        <v>1.01</v>
      </c>
      <c r="Q295" s="31">
        <v>55.333333333333336</v>
      </c>
      <c r="R295" s="33">
        <v>42372.693055555559</v>
      </c>
      <c r="S295" s="33">
        <v>42402.693055555559</v>
      </c>
    </row>
    <row r="296" spans="1:19" ht="72" x14ac:dyDescent="0.3">
      <c r="A296" s="8">
        <v>3681</v>
      </c>
      <c r="B296" s="23" t="s">
        <v>3678</v>
      </c>
      <c r="C296" s="23" t="s">
        <v>7791</v>
      </c>
      <c r="D296" s="24">
        <v>1000</v>
      </c>
      <c r="E296" s="25">
        <v>1119</v>
      </c>
      <c r="F296" s="8" t="s">
        <v>8218</v>
      </c>
      <c r="G296" s="8" t="s">
        <v>8223</v>
      </c>
      <c r="H296" s="8" t="s">
        <v>8245</v>
      </c>
      <c r="I296" s="8">
        <v>1452872290</v>
      </c>
      <c r="J296" s="8">
        <v>1452008290</v>
      </c>
      <c r="K296" s="8" t="b">
        <v>0</v>
      </c>
      <c r="L296" s="8">
        <v>18</v>
      </c>
      <c r="M296" s="8" t="b">
        <v>1</v>
      </c>
      <c r="N296" s="8" t="s">
        <v>8273</v>
      </c>
      <c r="O296" s="8" t="s">
        <v>8274</v>
      </c>
      <c r="P296" s="26">
        <v>1.1200000000000001</v>
      </c>
      <c r="Q296" s="25">
        <v>62.166666666666664</v>
      </c>
      <c r="R296" s="27">
        <v>42374.651504629626</v>
      </c>
      <c r="S296" s="27">
        <v>42384.651504629626</v>
      </c>
    </row>
    <row r="297" spans="1:19" ht="43.2" x14ac:dyDescent="0.3">
      <c r="A297" s="10">
        <v>3439</v>
      </c>
      <c r="B297" s="29" t="s">
        <v>3438</v>
      </c>
      <c r="C297" s="29" t="s">
        <v>7549</v>
      </c>
      <c r="D297" s="30">
        <v>1200</v>
      </c>
      <c r="E297" s="31">
        <v>1616.14</v>
      </c>
      <c r="F297" s="10" t="s">
        <v>8218</v>
      </c>
      <c r="G297" s="10" t="s">
        <v>8223</v>
      </c>
      <c r="H297" s="10" t="s">
        <v>8245</v>
      </c>
      <c r="I297" s="10">
        <v>1453179540</v>
      </c>
      <c r="J297" s="10">
        <v>1452030730</v>
      </c>
      <c r="K297" s="10" t="b">
        <v>0</v>
      </c>
      <c r="L297" s="10">
        <v>18</v>
      </c>
      <c r="M297" s="10" t="b">
        <v>1</v>
      </c>
      <c r="N297" s="10" t="s">
        <v>8273</v>
      </c>
      <c r="O297" s="10" t="s">
        <v>8274</v>
      </c>
      <c r="P297" s="32">
        <v>1.35</v>
      </c>
      <c r="Q297" s="31">
        <v>89.785555555555561</v>
      </c>
      <c r="R297" s="33">
        <v>42374.911226851851</v>
      </c>
      <c r="S297" s="33">
        <v>42388.207638888889</v>
      </c>
    </row>
    <row r="298" spans="1:19" ht="57.6" x14ac:dyDescent="0.3">
      <c r="A298" s="8">
        <v>3832</v>
      </c>
      <c r="B298" s="23" t="s">
        <v>3829</v>
      </c>
      <c r="C298" s="23" t="s">
        <v>7941</v>
      </c>
      <c r="D298" s="24">
        <v>1200</v>
      </c>
      <c r="E298" s="25">
        <v>1256</v>
      </c>
      <c r="F298" s="8" t="s">
        <v>8218</v>
      </c>
      <c r="G298" s="8" t="s">
        <v>8223</v>
      </c>
      <c r="H298" s="8" t="s">
        <v>8245</v>
      </c>
      <c r="I298" s="8">
        <v>1455936335</v>
      </c>
      <c r="J298" s="8">
        <v>1452048335</v>
      </c>
      <c r="K298" s="8" t="b">
        <v>0</v>
      </c>
      <c r="L298" s="8">
        <v>9</v>
      </c>
      <c r="M298" s="8" t="b">
        <v>1</v>
      </c>
      <c r="N298" s="8" t="s">
        <v>8273</v>
      </c>
      <c r="O298" s="8" t="s">
        <v>8274</v>
      </c>
      <c r="P298" s="26">
        <v>1.05</v>
      </c>
      <c r="Q298" s="25">
        <v>139.55555555555554</v>
      </c>
      <c r="R298" s="27">
        <v>42375.114988425921</v>
      </c>
      <c r="S298" s="27">
        <v>42420.114988425921</v>
      </c>
    </row>
    <row r="299" spans="1:19" ht="57.6" x14ac:dyDescent="0.3">
      <c r="A299" s="10">
        <v>3432</v>
      </c>
      <c r="B299" s="29" t="s">
        <v>3431</v>
      </c>
      <c r="C299" s="29" t="s">
        <v>7542</v>
      </c>
      <c r="D299" s="30">
        <v>2000</v>
      </c>
      <c r="E299" s="31">
        <v>2193</v>
      </c>
      <c r="F299" s="10" t="s">
        <v>8218</v>
      </c>
      <c r="G299" s="10" t="s">
        <v>8223</v>
      </c>
      <c r="H299" s="10" t="s">
        <v>8245</v>
      </c>
      <c r="I299" s="10">
        <v>1454709600</v>
      </c>
      <c r="J299" s="10">
        <v>1452520614</v>
      </c>
      <c r="K299" s="10" t="b">
        <v>0</v>
      </c>
      <c r="L299" s="10">
        <v>42</v>
      </c>
      <c r="M299" s="10" t="b">
        <v>1</v>
      </c>
      <c r="N299" s="10" t="s">
        <v>8273</v>
      </c>
      <c r="O299" s="10" t="s">
        <v>8274</v>
      </c>
      <c r="P299" s="32">
        <v>1.1000000000000001</v>
      </c>
      <c r="Q299" s="31">
        <v>52.214285714285715</v>
      </c>
      <c r="R299" s="33">
        <v>42380.581180555557</v>
      </c>
      <c r="S299" s="33">
        <v>42405.916666666672</v>
      </c>
    </row>
    <row r="300" spans="1:19" ht="57.6" x14ac:dyDescent="0.3">
      <c r="A300" s="8">
        <v>3284</v>
      </c>
      <c r="B300" s="23" t="s">
        <v>3284</v>
      </c>
      <c r="C300" s="23" t="s">
        <v>7394</v>
      </c>
      <c r="D300" s="24">
        <v>3000</v>
      </c>
      <c r="E300" s="25">
        <v>3048</v>
      </c>
      <c r="F300" s="8" t="s">
        <v>8218</v>
      </c>
      <c r="G300" s="8" t="s">
        <v>8223</v>
      </c>
      <c r="H300" s="8" t="s">
        <v>8245</v>
      </c>
      <c r="I300" s="8">
        <v>1454047140</v>
      </c>
      <c r="J300" s="8">
        <v>1452546853</v>
      </c>
      <c r="K300" s="8" t="b">
        <v>0</v>
      </c>
      <c r="L300" s="8">
        <v>15</v>
      </c>
      <c r="M300" s="8" t="b">
        <v>1</v>
      </c>
      <c r="N300" s="8" t="s">
        <v>8273</v>
      </c>
      <c r="O300" s="8" t="s">
        <v>8274</v>
      </c>
      <c r="P300" s="26">
        <v>1.02</v>
      </c>
      <c r="Q300" s="25">
        <v>203.2</v>
      </c>
      <c r="R300" s="27">
        <v>42380.884872685187</v>
      </c>
      <c r="S300" s="27">
        <v>42398.249305555553</v>
      </c>
    </row>
    <row r="301" spans="1:19" ht="57.6" x14ac:dyDescent="0.3">
      <c r="A301" s="10">
        <v>3313</v>
      </c>
      <c r="B301" s="29" t="s">
        <v>3313</v>
      </c>
      <c r="C301" s="29" t="s">
        <v>7423</v>
      </c>
      <c r="D301" s="30">
        <v>2000</v>
      </c>
      <c r="E301" s="31">
        <v>2321</v>
      </c>
      <c r="F301" s="10" t="s">
        <v>8218</v>
      </c>
      <c r="G301" s="10" t="s">
        <v>8223</v>
      </c>
      <c r="H301" s="10" t="s">
        <v>8245</v>
      </c>
      <c r="I301" s="10">
        <v>1453856400</v>
      </c>
      <c r="J301" s="10">
        <v>1452664317</v>
      </c>
      <c r="K301" s="10" t="b">
        <v>0</v>
      </c>
      <c r="L301" s="10">
        <v>29</v>
      </c>
      <c r="M301" s="10" t="b">
        <v>1</v>
      </c>
      <c r="N301" s="10" t="s">
        <v>8273</v>
      </c>
      <c r="O301" s="10" t="s">
        <v>8274</v>
      </c>
      <c r="P301" s="32">
        <v>1.1599999999999999</v>
      </c>
      <c r="Q301" s="31">
        <v>80.034482758620683</v>
      </c>
      <c r="R301" s="33">
        <v>42382.244409722218</v>
      </c>
      <c r="S301" s="33">
        <v>42396.041666666672</v>
      </c>
    </row>
    <row r="302" spans="1:19" ht="57.6" x14ac:dyDescent="0.3">
      <c r="A302" s="8">
        <v>3274</v>
      </c>
      <c r="B302" s="23" t="s">
        <v>3274</v>
      </c>
      <c r="C302" s="23" t="s">
        <v>7384</v>
      </c>
      <c r="D302" s="24">
        <v>15500</v>
      </c>
      <c r="E302" s="25">
        <v>15705</v>
      </c>
      <c r="F302" s="8" t="s">
        <v>8218</v>
      </c>
      <c r="G302" s="8" t="s">
        <v>8223</v>
      </c>
      <c r="H302" s="8" t="s">
        <v>8245</v>
      </c>
      <c r="I302" s="8">
        <v>1458075600</v>
      </c>
      <c r="J302" s="8">
        <v>1454259272</v>
      </c>
      <c r="K302" s="8" t="b">
        <v>1</v>
      </c>
      <c r="L302" s="8">
        <v>286</v>
      </c>
      <c r="M302" s="8" t="b">
        <v>1</v>
      </c>
      <c r="N302" s="8" t="s">
        <v>8273</v>
      </c>
      <c r="O302" s="8" t="s">
        <v>8274</v>
      </c>
      <c r="P302" s="26">
        <v>1.01</v>
      </c>
      <c r="Q302" s="25">
        <v>54.912587412587413</v>
      </c>
      <c r="R302" s="27">
        <v>42400.704537037032</v>
      </c>
      <c r="S302" s="27">
        <v>42444.875</v>
      </c>
    </row>
    <row r="303" spans="1:19" ht="43.2" x14ac:dyDescent="0.3">
      <c r="A303" s="10">
        <v>3698</v>
      </c>
      <c r="B303" s="29" t="s">
        <v>3695</v>
      </c>
      <c r="C303" s="29" t="s">
        <v>7808</v>
      </c>
      <c r="D303" s="30">
        <v>5000</v>
      </c>
      <c r="E303" s="31">
        <v>5526</v>
      </c>
      <c r="F303" s="10" t="s">
        <v>8218</v>
      </c>
      <c r="G303" s="10" t="s">
        <v>8223</v>
      </c>
      <c r="H303" s="10" t="s">
        <v>8245</v>
      </c>
      <c r="I303" s="10">
        <v>1456946487</v>
      </c>
      <c r="J303" s="10">
        <v>1454354487</v>
      </c>
      <c r="K303" s="10" t="b">
        <v>0</v>
      </c>
      <c r="L303" s="10">
        <v>136</v>
      </c>
      <c r="M303" s="10" t="b">
        <v>1</v>
      </c>
      <c r="N303" s="10" t="s">
        <v>8273</v>
      </c>
      <c r="O303" s="10" t="s">
        <v>8274</v>
      </c>
      <c r="P303" s="32">
        <v>1.1100000000000001</v>
      </c>
      <c r="Q303" s="31">
        <v>40.632352941176471</v>
      </c>
      <c r="R303" s="33">
        <v>42401.806562500002</v>
      </c>
      <c r="S303" s="33">
        <v>42431.806562500002</v>
      </c>
    </row>
    <row r="304" spans="1:19" ht="43.2" x14ac:dyDescent="0.3">
      <c r="A304" s="8">
        <v>3447</v>
      </c>
      <c r="B304" s="23" t="s">
        <v>3446</v>
      </c>
      <c r="C304" s="23" t="s">
        <v>7557</v>
      </c>
      <c r="D304" s="24">
        <v>1000</v>
      </c>
      <c r="E304" s="25">
        <v>1078</v>
      </c>
      <c r="F304" s="8" t="s">
        <v>8218</v>
      </c>
      <c r="G304" s="8" t="s">
        <v>8223</v>
      </c>
      <c r="H304" s="8" t="s">
        <v>8245</v>
      </c>
      <c r="I304" s="8">
        <v>1458332412</v>
      </c>
      <c r="J304" s="8">
        <v>1454448012</v>
      </c>
      <c r="K304" s="8" t="b">
        <v>0</v>
      </c>
      <c r="L304" s="8">
        <v>14</v>
      </c>
      <c r="M304" s="8" t="b">
        <v>1</v>
      </c>
      <c r="N304" s="8" t="s">
        <v>8273</v>
      </c>
      <c r="O304" s="8" t="s">
        <v>8274</v>
      </c>
      <c r="P304" s="26">
        <v>1.08</v>
      </c>
      <c r="Q304" s="25">
        <v>77</v>
      </c>
      <c r="R304" s="27">
        <v>42402.889027777783</v>
      </c>
      <c r="S304" s="27">
        <v>42447.847361111111</v>
      </c>
    </row>
    <row r="305" spans="1:19" ht="57.6" x14ac:dyDescent="0.3">
      <c r="A305" s="10">
        <v>3548</v>
      </c>
      <c r="B305" s="29" t="s">
        <v>3547</v>
      </c>
      <c r="C305" s="29" t="s">
        <v>7658</v>
      </c>
      <c r="D305" s="30">
        <v>2100</v>
      </c>
      <c r="E305" s="31">
        <v>2140</v>
      </c>
      <c r="F305" s="10" t="s">
        <v>8218</v>
      </c>
      <c r="G305" s="10" t="s">
        <v>8223</v>
      </c>
      <c r="H305" s="10" t="s">
        <v>8245</v>
      </c>
      <c r="I305" s="10">
        <v>1457139600</v>
      </c>
      <c r="J305" s="10">
        <v>1455230214</v>
      </c>
      <c r="K305" s="10" t="b">
        <v>0</v>
      </c>
      <c r="L305" s="10">
        <v>13</v>
      </c>
      <c r="M305" s="10" t="b">
        <v>1</v>
      </c>
      <c r="N305" s="10" t="s">
        <v>8273</v>
      </c>
      <c r="O305" s="10" t="s">
        <v>8274</v>
      </c>
      <c r="P305" s="32">
        <v>1.02</v>
      </c>
      <c r="Q305" s="31">
        <v>164.61538461538461</v>
      </c>
      <c r="R305" s="33">
        <v>42411.942291666666</v>
      </c>
      <c r="S305" s="33">
        <v>42434.041666666672</v>
      </c>
    </row>
    <row r="306" spans="1:19" ht="43.2" x14ac:dyDescent="0.3">
      <c r="A306" s="8">
        <v>3597</v>
      </c>
      <c r="B306" s="23" t="s">
        <v>3596</v>
      </c>
      <c r="C306" s="23" t="s">
        <v>7707</v>
      </c>
      <c r="D306" s="24">
        <v>2500</v>
      </c>
      <c r="E306" s="25">
        <v>2565</v>
      </c>
      <c r="F306" s="8" t="s">
        <v>8218</v>
      </c>
      <c r="G306" s="8" t="s">
        <v>8223</v>
      </c>
      <c r="H306" s="8" t="s">
        <v>8245</v>
      </c>
      <c r="I306" s="8">
        <v>1456984740</v>
      </c>
      <c r="J306" s="8">
        <v>1455717790</v>
      </c>
      <c r="K306" s="8" t="b">
        <v>0</v>
      </c>
      <c r="L306" s="8">
        <v>33</v>
      </c>
      <c r="M306" s="8" t="b">
        <v>1</v>
      </c>
      <c r="N306" s="8" t="s">
        <v>8273</v>
      </c>
      <c r="O306" s="8" t="s">
        <v>8274</v>
      </c>
      <c r="P306" s="26">
        <v>1.03</v>
      </c>
      <c r="Q306" s="25">
        <v>77.727272727272734</v>
      </c>
      <c r="R306" s="27">
        <v>42417.585532407407</v>
      </c>
      <c r="S306" s="27">
        <v>42432.249305555553</v>
      </c>
    </row>
    <row r="307" spans="1:19" ht="57.6" x14ac:dyDescent="0.3">
      <c r="A307" s="10">
        <v>3583</v>
      </c>
      <c r="B307" s="29" t="s">
        <v>3582</v>
      </c>
      <c r="C307" s="29" t="s">
        <v>7693</v>
      </c>
      <c r="D307" s="30">
        <v>3000</v>
      </c>
      <c r="E307" s="31">
        <v>3255</v>
      </c>
      <c r="F307" s="10" t="s">
        <v>8218</v>
      </c>
      <c r="G307" s="10" t="s">
        <v>8223</v>
      </c>
      <c r="H307" s="10" t="s">
        <v>8245</v>
      </c>
      <c r="I307" s="10">
        <v>1460970805</v>
      </c>
      <c r="J307" s="10">
        <v>1455790405</v>
      </c>
      <c r="K307" s="10" t="b">
        <v>0</v>
      </c>
      <c r="L307" s="10">
        <v>24</v>
      </c>
      <c r="M307" s="10" t="b">
        <v>1</v>
      </c>
      <c r="N307" s="10" t="s">
        <v>8273</v>
      </c>
      <c r="O307" s="10" t="s">
        <v>8274</v>
      </c>
      <c r="P307" s="32">
        <v>1.0900000000000001</v>
      </c>
      <c r="Q307" s="31">
        <v>135.625</v>
      </c>
      <c r="R307" s="33">
        <v>42418.425983796296</v>
      </c>
      <c r="S307" s="33">
        <v>42478.384317129632</v>
      </c>
    </row>
    <row r="308" spans="1:19" ht="72" x14ac:dyDescent="0.3">
      <c r="A308" s="8">
        <v>3500</v>
      </c>
      <c r="B308" s="23" t="s">
        <v>3499</v>
      </c>
      <c r="C308" s="23" t="s">
        <v>7610</v>
      </c>
      <c r="D308" s="24">
        <v>1000</v>
      </c>
      <c r="E308" s="25">
        <v>1063</v>
      </c>
      <c r="F308" s="8" t="s">
        <v>8218</v>
      </c>
      <c r="G308" s="8" t="s">
        <v>8223</v>
      </c>
      <c r="H308" s="8" t="s">
        <v>8245</v>
      </c>
      <c r="I308" s="8">
        <v>1457326740</v>
      </c>
      <c r="J308" s="8">
        <v>1455919438</v>
      </c>
      <c r="K308" s="8" t="b">
        <v>0</v>
      </c>
      <c r="L308" s="8">
        <v>42</v>
      </c>
      <c r="M308" s="8" t="b">
        <v>1</v>
      </c>
      <c r="N308" s="8" t="s">
        <v>8273</v>
      </c>
      <c r="O308" s="8" t="s">
        <v>8274</v>
      </c>
      <c r="P308" s="26">
        <v>1.06</v>
      </c>
      <c r="Q308" s="25">
        <v>25.30952380952381</v>
      </c>
      <c r="R308" s="27">
        <v>42419.91942129629</v>
      </c>
      <c r="S308" s="27">
        <v>42436.207638888889</v>
      </c>
    </row>
    <row r="309" spans="1:19" ht="43.2" x14ac:dyDescent="0.3">
      <c r="A309" s="10">
        <v>3466</v>
      </c>
      <c r="B309" s="29" t="s">
        <v>3465</v>
      </c>
      <c r="C309" s="29" t="s">
        <v>7576</v>
      </c>
      <c r="D309" s="30">
        <v>3500</v>
      </c>
      <c r="E309" s="31">
        <v>4450</v>
      </c>
      <c r="F309" s="10" t="s">
        <v>8218</v>
      </c>
      <c r="G309" s="10" t="s">
        <v>8223</v>
      </c>
      <c r="H309" s="10" t="s">
        <v>8245</v>
      </c>
      <c r="I309" s="10">
        <v>1461108450</v>
      </c>
      <c r="J309" s="10">
        <v>1455928050</v>
      </c>
      <c r="K309" s="10" t="b">
        <v>0</v>
      </c>
      <c r="L309" s="10">
        <v>61</v>
      </c>
      <c r="M309" s="10" t="b">
        <v>1</v>
      </c>
      <c r="N309" s="10" t="s">
        <v>8273</v>
      </c>
      <c r="O309" s="10" t="s">
        <v>8274</v>
      </c>
      <c r="P309" s="32">
        <v>1.27</v>
      </c>
      <c r="Q309" s="31">
        <v>72.950819672131146</v>
      </c>
      <c r="R309" s="33">
        <v>42420.019097222219</v>
      </c>
      <c r="S309" s="33">
        <v>42479.977430555555</v>
      </c>
    </row>
    <row r="310" spans="1:19" ht="57.6" x14ac:dyDescent="0.3">
      <c r="A310" s="8">
        <v>522</v>
      </c>
      <c r="B310" s="23" t="s">
        <v>523</v>
      </c>
      <c r="C310" s="23" t="s">
        <v>4632</v>
      </c>
      <c r="D310" s="24">
        <v>3000</v>
      </c>
      <c r="E310" s="25">
        <v>3440</v>
      </c>
      <c r="F310" s="8" t="s">
        <v>8218</v>
      </c>
      <c r="G310" s="8" t="s">
        <v>8223</v>
      </c>
      <c r="H310" s="8" t="s">
        <v>8245</v>
      </c>
      <c r="I310" s="8">
        <v>1458518325</v>
      </c>
      <c r="J310" s="8">
        <v>1456793925</v>
      </c>
      <c r="K310" s="8" t="b">
        <v>0</v>
      </c>
      <c r="L310" s="8">
        <v>31</v>
      </c>
      <c r="M310" s="8" t="b">
        <v>1</v>
      </c>
      <c r="N310" s="8" t="s">
        <v>8273</v>
      </c>
      <c r="O310" s="8" t="s">
        <v>8274</v>
      </c>
      <c r="P310" s="26">
        <v>1.1499999999999999</v>
      </c>
      <c r="Q310" s="25">
        <v>110.96774193548387</v>
      </c>
      <c r="R310" s="27">
        <v>42430.040798611109</v>
      </c>
      <c r="S310" s="27">
        <v>42449.999131944445</v>
      </c>
    </row>
    <row r="311" spans="1:19" ht="57.6" x14ac:dyDescent="0.3">
      <c r="A311" s="10">
        <v>3502</v>
      </c>
      <c r="B311" s="29" t="s">
        <v>3501</v>
      </c>
      <c r="C311" s="29" t="s">
        <v>7612</v>
      </c>
      <c r="D311" s="30">
        <v>4000</v>
      </c>
      <c r="E311" s="31">
        <v>4216</v>
      </c>
      <c r="F311" s="10" t="s">
        <v>8218</v>
      </c>
      <c r="G311" s="10" t="s">
        <v>8223</v>
      </c>
      <c r="H311" s="10" t="s">
        <v>8245</v>
      </c>
      <c r="I311" s="10">
        <v>1458100740</v>
      </c>
      <c r="J311" s="10">
        <v>1456862924</v>
      </c>
      <c r="K311" s="10" t="b">
        <v>0</v>
      </c>
      <c r="L311" s="10">
        <v>31</v>
      </c>
      <c r="M311" s="10" t="b">
        <v>1</v>
      </c>
      <c r="N311" s="10" t="s">
        <v>8273</v>
      </c>
      <c r="O311" s="10" t="s">
        <v>8274</v>
      </c>
      <c r="P311" s="32">
        <v>1.05</v>
      </c>
      <c r="Q311" s="31">
        <v>136</v>
      </c>
      <c r="R311" s="33">
        <v>42430.839398148149</v>
      </c>
      <c r="S311" s="33">
        <v>42445.165972222225</v>
      </c>
    </row>
    <row r="312" spans="1:19" ht="72" x14ac:dyDescent="0.3">
      <c r="A312" s="8">
        <v>3279</v>
      </c>
      <c r="B312" s="23" t="s">
        <v>3279</v>
      </c>
      <c r="C312" s="23" t="s">
        <v>7389</v>
      </c>
      <c r="D312" s="24">
        <v>5800</v>
      </c>
      <c r="E312" s="25">
        <v>6628</v>
      </c>
      <c r="F312" s="8" t="s">
        <v>8218</v>
      </c>
      <c r="G312" s="8" t="s">
        <v>8223</v>
      </c>
      <c r="H312" s="8" t="s">
        <v>8245</v>
      </c>
      <c r="I312" s="8">
        <v>1459474059</v>
      </c>
      <c r="J312" s="8">
        <v>1456885659</v>
      </c>
      <c r="K312" s="8" t="b">
        <v>0</v>
      </c>
      <c r="L312" s="8">
        <v>63</v>
      </c>
      <c r="M312" s="8" t="b">
        <v>1</v>
      </c>
      <c r="N312" s="8" t="s">
        <v>8273</v>
      </c>
      <c r="O312" s="8" t="s">
        <v>8274</v>
      </c>
      <c r="P312" s="26">
        <v>1.1399999999999999</v>
      </c>
      <c r="Q312" s="25">
        <v>105.2063492063492</v>
      </c>
      <c r="R312" s="27">
        <v>42431.102534722217</v>
      </c>
      <c r="S312" s="27">
        <v>42461.06086805556</v>
      </c>
    </row>
    <row r="313" spans="1:19" ht="57.6" x14ac:dyDescent="0.3">
      <c r="A313" s="10">
        <v>3490</v>
      </c>
      <c r="B313" s="29" t="s">
        <v>3489</v>
      </c>
      <c r="C313" s="29" t="s">
        <v>7600</v>
      </c>
      <c r="D313" s="30">
        <v>1000</v>
      </c>
      <c r="E313" s="31">
        <v>1275</v>
      </c>
      <c r="F313" s="10" t="s">
        <v>8218</v>
      </c>
      <c r="G313" s="10" t="s">
        <v>8223</v>
      </c>
      <c r="H313" s="10" t="s">
        <v>8245</v>
      </c>
      <c r="I313" s="10">
        <v>1460574924</v>
      </c>
      <c r="J313" s="10">
        <v>1457982924</v>
      </c>
      <c r="K313" s="10" t="b">
        <v>0</v>
      </c>
      <c r="L313" s="10">
        <v>27</v>
      </c>
      <c r="M313" s="10" t="b">
        <v>1</v>
      </c>
      <c r="N313" s="10" t="s">
        <v>8273</v>
      </c>
      <c r="O313" s="10" t="s">
        <v>8274</v>
      </c>
      <c r="P313" s="32">
        <v>1.28</v>
      </c>
      <c r="Q313" s="31">
        <v>47.222222222222221</v>
      </c>
      <c r="R313" s="33">
        <v>42443.802361111113</v>
      </c>
      <c r="S313" s="33">
        <v>42473.802361111113</v>
      </c>
    </row>
    <row r="314" spans="1:19" ht="72" x14ac:dyDescent="0.3">
      <c r="A314" s="8">
        <v>3282</v>
      </c>
      <c r="B314" s="23" t="s">
        <v>3282</v>
      </c>
      <c r="C314" s="23" t="s">
        <v>7392</v>
      </c>
      <c r="D314" s="24">
        <v>31000</v>
      </c>
      <c r="E314" s="25">
        <v>31820.5</v>
      </c>
      <c r="F314" s="8" t="s">
        <v>8218</v>
      </c>
      <c r="G314" s="8" t="s">
        <v>8223</v>
      </c>
      <c r="H314" s="8" t="s">
        <v>8245</v>
      </c>
      <c r="I314" s="8">
        <v>1461904788</v>
      </c>
      <c r="J314" s="8">
        <v>1458103188</v>
      </c>
      <c r="K314" s="8" t="b">
        <v>0</v>
      </c>
      <c r="L314" s="8">
        <v>237</v>
      </c>
      <c r="M314" s="8" t="b">
        <v>1</v>
      </c>
      <c r="N314" s="8" t="s">
        <v>8273</v>
      </c>
      <c r="O314" s="8" t="s">
        <v>8274</v>
      </c>
      <c r="P314" s="26">
        <v>1.03</v>
      </c>
      <c r="Q314" s="25">
        <v>134.26371308016877</v>
      </c>
      <c r="R314" s="27">
        <v>42445.19430555556</v>
      </c>
      <c r="S314" s="27">
        <v>42489.19430555556</v>
      </c>
    </row>
    <row r="315" spans="1:19" ht="57.6" x14ac:dyDescent="0.3">
      <c r="A315" s="10">
        <v>3231</v>
      </c>
      <c r="B315" s="29" t="s">
        <v>3231</v>
      </c>
      <c r="C315" s="29" t="s">
        <v>7341</v>
      </c>
      <c r="D315" s="30">
        <v>1000</v>
      </c>
      <c r="E315" s="31">
        <v>1610</v>
      </c>
      <c r="F315" s="10" t="s">
        <v>8218</v>
      </c>
      <c r="G315" s="10" t="s">
        <v>8223</v>
      </c>
      <c r="H315" s="10" t="s">
        <v>8245</v>
      </c>
      <c r="I315" s="10">
        <v>1460846347</v>
      </c>
      <c r="J315" s="10">
        <v>1458254347</v>
      </c>
      <c r="K315" s="10" t="b">
        <v>0</v>
      </c>
      <c r="L315" s="10">
        <v>28</v>
      </c>
      <c r="M315" s="10" t="b">
        <v>1</v>
      </c>
      <c r="N315" s="10" t="s">
        <v>8273</v>
      </c>
      <c r="O315" s="10" t="s">
        <v>8274</v>
      </c>
      <c r="P315" s="32">
        <v>1.61</v>
      </c>
      <c r="Q315" s="31">
        <v>57.5</v>
      </c>
      <c r="R315" s="33">
        <v>42446.943831018521</v>
      </c>
      <c r="S315" s="33">
        <v>42476.943831018521</v>
      </c>
    </row>
    <row r="316" spans="1:19" ht="72" x14ac:dyDescent="0.3">
      <c r="A316" s="8">
        <v>3602</v>
      </c>
      <c r="B316" s="23" t="s">
        <v>3601</v>
      </c>
      <c r="C316" s="23" t="s">
        <v>7712</v>
      </c>
      <c r="D316" s="24">
        <v>4000</v>
      </c>
      <c r="E316" s="25">
        <v>4002</v>
      </c>
      <c r="F316" s="8" t="s">
        <v>8218</v>
      </c>
      <c r="G316" s="8" t="s">
        <v>8223</v>
      </c>
      <c r="H316" s="8" t="s">
        <v>8245</v>
      </c>
      <c r="I316" s="8">
        <v>1463520479</v>
      </c>
      <c r="J316" s="8">
        <v>1458336479</v>
      </c>
      <c r="K316" s="8" t="b">
        <v>0</v>
      </c>
      <c r="L316" s="8">
        <v>49</v>
      </c>
      <c r="M316" s="8" t="b">
        <v>1</v>
      </c>
      <c r="N316" s="8" t="s">
        <v>8273</v>
      </c>
      <c r="O316" s="8" t="s">
        <v>8274</v>
      </c>
      <c r="P316" s="26">
        <v>1</v>
      </c>
      <c r="Q316" s="25">
        <v>81.673469387755105</v>
      </c>
      <c r="R316" s="27">
        <v>42447.894432870366</v>
      </c>
      <c r="S316" s="27">
        <v>42507.894432870366</v>
      </c>
    </row>
    <row r="317" spans="1:19" ht="57.6" x14ac:dyDescent="0.3">
      <c r="A317" s="10">
        <v>3661</v>
      </c>
      <c r="B317" s="29" t="s">
        <v>3658</v>
      </c>
      <c r="C317" s="29" t="s">
        <v>7771</v>
      </c>
      <c r="D317" s="30">
        <v>3000</v>
      </c>
      <c r="E317" s="31">
        <v>3330</v>
      </c>
      <c r="F317" s="10" t="s">
        <v>8218</v>
      </c>
      <c r="G317" s="10" t="s">
        <v>8223</v>
      </c>
      <c r="H317" s="10" t="s">
        <v>8245</v>
      </c>
      <c r="I317" s="10">
        <v>1460260800</v>
      </c>
      <c r="J317" s="10">
        <v>1458336672</v>
      </c>
      <c r="K317" s="10" t="b">
        <v>0</v>
      </c>
      <c r="L317" s="10">
        <v>36</v>
      </c>
      <c r="M317" s="10" t="b">
        <v>1</v>
      </c>
      <c r="N317" s="10" t="s">
        <v>8273</v>
      </c>
      <c r="O317" s="10" t="s">
        <v>8274</v>
      </c>
      <c r="P317" s="32">
        <v>1.1100000000000001</v>
      </c>
      <c r="Q317" s="31">
        <v>92.5</v>
      </c>
      <c r="R317" s="33">
        <v>42447.896666666667</v>
      </c>
      <c r="S317" s="33">
        <v>42470.166666666672</v>
      </c>
    </row>
    <row r="318" spans="1:19" ht="57.6" x14ac:dyDescent="0.3">
      <c r="A318" s="8">
        <v>3582</v>
      </c>
      <c r="B318" s="23" t="s">
        <v>3581</v>
      </c>
      <c r="C318" s="23" t="s">
        <v>7692</v>
      </c>
      <c r="D318" s="24">
        <v>1000</v>
      </c>
      <c r="E318" s="25">
        <v>2870</v>
      </c>
      <c r="F318" s="8" t="s">
        <v>8218</v>
      </c>
      <c r="G318" s="8" t="s">
        <v>8223</v>
      </c>
      <c r="H318" s="8" t="s">
        <v>8245</v>
      </c>
      <c r="I318" s="8">
        <v>1459822682</v>
      </c>
      <c r="J318" s="8">
        <v>1458613082</v>
      </c>
      <c r="K318" s="8" t="b">
        <v>0</v>
      </c>
      <c r="L318" s="8">
        <v>49</v>
      </c>
      <c r="M318" s="8" t="b">
        <v>1</v>
      </c>
      <c r="N318" s="8" t="s">
        <v>8273</v>
      </c>
      <c r="O318" s="8" t="s">
        <v>8274</v>
      </c>
      <c r="P318" s="26">
        <v>2.87</v>
      </c>
      <c r="Q318" s="25">
        <v>58.571428571428569</v>
      </c>
      <c r="R318" s="27">
        <v>42451.095856481479</v>
      </c>
      <c r="S318" s="27">
        <v>42465.095856481479</v>
      </c>
    </row>
    <row r="319" spans="1:19" ht="72" x14ac:dyDescent="0.3">
      <c r="A319" s="10">
        <v>2809</v>
      </c>
      <c r="B319" s="29" t="s">
        <v>2809</v>
      </c>
      <c r="C319" s="29" t="s">
        <v>6919</v>
      </c>
      <c r="D319" s="30">
        <v>2500</v>
      </c>
      <c r="E319" s="31">
        <v>2560</v>
      </c>
      <c r="F319" s="10" t="s">
        <v>8218</v>
      </c>
      <c r="G319" s="10" t="s">
        <v>8223</v>
      </c>
      <c r="H319" s="10" t="s">
        <v>8245</v>
      </c>
      <c r="I319" s="10">
        <v>1459348740</v>
      </c>
      <c r="J319" s="10">
        <v>1458647725</v>
      </c>
      <c r="K319" s="10" t="b">
        <v>0</v>
      </c>
      <c r="L319" s="10">
        <v>21</v>
      </c>
      <c r="M319" s="10" t="b">
        <v>1</v>
      </c>
      <c r="N319" s="10" t="s">
        <v>8273</v>
      </c>
      <c r="O319" s="10" t="s">
        <v>8274</v>
      </c>
      <c r="P319" s="32">
        <v>1.02</v>
      </c>
      <c r="Q319" s="31">
        <v>121.9047619047619</v>
      </c>
      <c r="R319" s="33">
        <v>42451.496817129635</v>
      </c>
      <c r="S319" s="33">
        <v>42459.610416666663</v>
      </c>
    </row>
    <row r="320" spans="1:19" ht="57.6" x14ac:dyDescent="0.3">
      <c r="A320" s="8">
        <v>3308</v>
      </c>
      <c r="B320" s="23" t="s">
        <v>3308</v>
      </c>
      <c r="C320" s="23" t="s">
        <v>7418</v>
      </c>
      <c r="D320" s="24">
        <v>3500</v>
      </c>
      <c r="E320" s="25">
        <v>4280</v>
      </c>
      <c r="F320" s="8" t="s">
        <v>8218</v>
      </c>
      <c r="G320" s="8" t="s">
        <v>8223</v>
      </c>
      <c r="H320" s="8" t="s">
        <v>8245</v>
      </c>
      <c r="I320" s="8">
        <v>1460581365</v>
      </c>
      <c r="J320" s="8">
        <v>1458766965</v>
      </c>
      <c r="K320" s="8" t="b">
        <v>0</v>
      </c>
      <c r="L320" s="8">
        <v>57</v>
      </c>
      <c r="M320" s="8" t="b">
        <v>1</v>
      </c>
      <c r="N320" s="8" t="s">
        <v>8273</v>
      </c>
      <c r="O320" s="8" t="s">
        <v>8274</v>
      </c>
      <c r="P320" s="26">
        <v>1.22</v>
      </c>
      <c r="Q320" s="25">
        <v>75.087719298245617</v>
      </c>
      <c r="R320" s="27">
        <v>42452.876909722225</v>
      </c>
      <c r="S320" s="27">
        <v>42473.876909722225</v>
      </c>
    </row>
    <row r="321" spans="1:19" ht="57.6" x14ac:dyDescent="0.3">
      <c r="A321" s="10">
        <v>3469</v>
      </c>
      <c r="B321" s="29" t="s">
        <v>3468</v>
      </c>
      <c r="C321" s="29" t="s">
        <v>7579</v>
      </c>
      <c r="D321" s="30">
        <v>2800</v>
      </c>
      <c r="E321" s="31">
        <v>3175</v>
      </c>
      <c r="F321" s="10" t="s">
        <v>8218</v>
      </c>
      <c r="G321" s="10" t="s">
        <v>8223</v>
      </c>
      <c r="H321" s="10" t="s">
        <v>8245</v>
      </c>
      <c r="I321" s="10">
        <v>1461857045</v>
      </c>
      <c r="J321" s="10">
        <v>1459265045</v>
      </c>
      <c r="K321" s="10" t="b">
        <v>0</v>
      </c>
      <c r="L321" s="10">
        <v>63</v>
      </c>
      <c r="M321" s="10" t="b">
        <v>1</v>
      </c>
      <c r="N321" s="10" t="s">
        <v>8273</v>
      </c>
      <c r="O321" s="10" t="s">
        <v>8274</v>
      </c>
      <c r="P321" s="32">
        <v>1.1299999999999999</v>
      </c>
      <c r="Q321" s="31">
        <v>50.396825396825399</v>
      </c>
      <c r="R321" s="33">
        <v>42458.641724537039</v>
      </c>
      <c r="S321" s="33">
        <v>42488.641724537039</v>
      </c>
    </row>
    <row r="322" spans="1:19" ht="57.6" x14ac:dyDescent="0.3">
      <c r="A322" s="8">
        <v>3526</v>
      </c>
      <c r="B322" s="23" t="s">
        <v>3525</v>
      </c>
      <c r="C322" s="23" t="s">
        <v>7636</v>
      </c>
      <c r="D322" s="24">
        <v>3300</v>
      </c>
      <c r="E322" s="25">
        <v>3366</v>
      </c>
      <c r="F322" s="8" t="s">
        <v>8218</v>
      </c>
      <c r="G322" s="8" t="s">
        <v>8223</v>
      </c>
      <c r="H322" s="8" t="s">
        <v>8245</v>
      </c>
      <c r="I322" s="8">
        <v>1461823140</v>
      </c>
      <c r="J322" s="8">
        <v>1459411371</v>
      </c>
      <c r="K322" s="8" t="b">
        <v>0</v>
      </c>
      <c r="L322" s="8">
        <v>34</v>
      </c>
      <c r="M322" s="8" t="b">
        <v>1</v>
      </c>
      <c r="N322" s="8" t="s">
        <v>8273</v>
      </c>
      <c r="O322" s="8" t="s">
        <v>8274</v>
      </c>
      <c r="P322" s="26">
        <v>1.02</v>
      </c>
      <c r="Q322" s="25">
        <v>99</v>
      </c>
      <c r="R322" s="27">
        <v>42460.335312499999</v>
      </c>
      <c r="S322" s="27">
        <v>42488.249305555553</v>
      </c>
    </row>
    <row r="323" spans="1:19" ht="57.6" x14ac:dyDescent="0.3">
      <c r="A323" s="10">
        <v>3627</v>
      </c>
      <c r="B323" s="29" t="s">
        <v>3625</v>
      </c>
      <c r="C323" s="29" t="s">
        <v>7737</v>
      </c>
      <c r="D323" s="30">
        <v>2000</v>
      </c>
      <c r="E323" s="31">
        <v>2000</v>
      </c>
      <c r="F323" s="10" t="s">
        <v>8218</v>
      </c>
      <c r="G323" s="10" t="s">
        <v>8223</v>
      </c>
      <c r="H323" s="10" t="s">
        <v>8245</v>
      </c>
      <c r="I323" s="10">
        <v>1463803140</v>
      </c>
      <c r="J323" s="10">
        <v>1459446487</v>
      </c>
      <c r="K323" s="10" t="b">
        <v>0</v>
      </c>
      <c r="L323" s="10">
        <v>29</v>
      </c>
      <c r="M323" s="10" t="b">
        <v>1</v>
      </c>
      <c r="N323" s="10" t="s">
        <v>8273</v>
      </c>
      <c r="O323" s="10" t="s">
        <v>8274</v>
      </c>
      <c r="P323" s="32">
        <v>1</v>
      </c>
      <c r="Q323" s="31">
        <v>68.965517241379317</v>
      </c>
      <c r="R323" s="33">
        <v>42460.741747685184</v>
      </c>
      <c r="S323" s="33">
        <v>42511.165972222225</v>
      </c>
    </row>
    <row r="324" spans="1:19" ht="57.6" x14ac:dyDescent="0.3">
      <c r="A324" s="8">
        <v>1297</v>
      </c>
      <c r="B324" s="23" t="s">
        <v>1298</v>
      </c>
      <c r="C324" s="23" t="s">
        <v>5407</v>
      </c>
      <c r="D324" s="24">
        <v>20000</v>
      </c>
      <c r="E324" s="25">
        <v>21905</v>
      </c>
      <c r="F324" s="8" t="s">
        <v>8218</v>
      </c>
      <c r="G324" s="8" t="s">
        <v>8223</v>
      </c>
      <c r="H324" s="8" t="s">
        <v>8245</v>
      </c>
      <c r="I324" s="8">
        <v>1462125358</v>
      </c>
      <c r="J324" s="8">
        <v>1459533358</v>
      </c>
      <c r="K324" s="8" t="b">
        <v>0</v>
      </c>
      <c r="L324" s="8">
        <v>238</v>
      </c>
      <c r="M324" s="8" t="b">
        <v>1</v>
      </c>
      <c r="N324" s="8" t="s">
        <v>8273</v>
      </c>
      <c r="O324" s="8" t="s">
        <v>8274</v>
      </c>
      <c r="P324" s="26">
        <v>1.1000000000000001</v>
      </c>
      <c r="Q324" s="25">
        <v>92.037815126050418</v>
      </c>
      <c r="R324" s="27">
        <v>42461.747199074074</v>
      </c>
      <c r="S324" s="27">
        <v>42491.747199074074</v>
      </c>
    </row>
    <row r="325" spans="1:19" ht="57.6" x14ac:dyDescent="0.3">
      <c r="A325" s="10">
        <v>3726</v>
      </c>
      <c r="B325" s="29" t="s">
        <v>3723</v>
      </c>
      <c r="C325" s="29" t="s">
        <v>7836</v>
      </c>
      <c r="D325" s="30">
        <v>850</v>
      </c>
      <c r="E325" s="31">
        <v>2879</v>
      </c>
      <c r="F325" s="10" t="s">
        <v>8218</v>
      </c>
      <c r="G325" s="10" t="s">
        <v>8223</v>
      </c>
      <c r="H325" s="10" t="s">
        <v>8245</v>
      </c>
      <c r="I325" s="10">
        <v>1461963600</v>
      </c>
      <c r="J325" s="10">
        <v>1459567371</v>
      </c>
      <c r="K325" s="10" t="b">
        <v>0</v>
      </c>
      <c r="L325" s="10">
        <v>46</v>
      </c>
      <c r="M325" s="10" t="b">
        <v>1</v>
      </c>
      <c r="N325" s="10" t="s">
        <v>8273</v>
      </c>
      <c r="O325" s="10" t="s">
        <v>8274</v>
      </c>
      <c r="P325" s="32">
        <v>3.39</v>
      </c>
      <c r="Q325" s="31">
        <v>62.586956521739133</v>
      </c>
      <c r="R325" s="33">
        <v>42462.140868055561</v>
      </c>
      <c r="S325" s="33">
        <v>42489.875</v>
      </c>
    </row>
    <row r="326" spans="1:19" ht="57.6" x14ac:dyDescent="0.3">
      <c r="A326" s="8">
        <v>3232</v>
      </c>
      <c r="B326" s="23" t="s">
        <v>3232</v>
      </c>
      <c r="C326" s="23" t="s">
        <v>7342</v>
      </c>
      <c r="D326" s="24">
        <v>1000</v>
      </c>
      <c r="E326" s="25">
        <v>1312</v>
      </c>
      <c r="F326" s="8" t="s">
        <v>8218</v>
      </c>
      <c r="G326" s="8" t="s">
        <v>8223</v>
      </c>
      <c r="H326" s="8" t="s">
        <v>8245</v>
      </c>
      <c r="I326" s="8">
        <v>1462334340</v>
      </c>
      <c r="J326" s="8">
        <v>1459711917</v>
      </c>
      <c r="K326" s="8" t="b">
        <v>1</v>
      </c>
      <c r="L326" s="8">
        <v>26</v>
      </c>
      <c r="M326" s="8" t="b">
        <v>1</v>
      </c>
      <c r="N326" s="8" t="s">
        <v>8273</v>
      </c>
      <c r="O326" s="8" t="s">
        <v>8274</v>
      </c>
      <c r="P326" s="26">
        <v>1.31</v>
      </c>
      <c r="Q326" s="25">
        <v>50.46153846153846</v>
      </c>
      <c r="R326" s="27">
        <v>42463.81385416667</v>
      </c>
      <c r="S326" s="27">
        <v>42494.165972222225</v>
      </c>
    </row>
    <row r="327" spans="1:19" ht="72" x14ac:dyDescent="0.3">
      <c r="A327" s="10">
        <v>3348</v>
      </c>
      <c r="B327" s="29" t="s">
        <v>3266</v>
      </c>
      <c r="C327" s="29" t="s">
        <v>7458</v>
      </c>
      <c r="D327" s="30">
        <v>5500</v>
      </c>
      <c r="E327" s="31">
        <v>5516</v>
      </c>
      <c r="F327" s="10" t="s">
        <v>8218</v>
      </c>
      <c r="G327" s="10" t="s">
        <v>8223</v>
      </c>
      <c r="H327" s="10" t="s">
        <v>8245</v>
      </c>
      <c r="I327" s="10">
        <v>1461988740</v>
      </c>
      <c r="J327" s="10">
        <v>1459949080</v>
      </c>
      <c r="K327" s="10" t="b">
        <v>0</v>
      </c>
      <c r="L327" s="10">
        <v>79</v>
      </c>
      <c r="M327" s="10" t="b">
        <v>1</v>
      </c>
      <c r="N327" s="10" t="s">
        <v>8273</v>
      </c>
      <c r="O327" s="10" t="s">
        <v>8274</v>
      </c>
      <c r="P327" s="32">
        <v>1</v>
      </c>
      <c r="Q327" s="31">
        <v>69.822784810126578</v>
      </c>
      <c r="R327" s="33">
        <v>42466.558796296296</v>
      </c>
      <c r="S327" s="33">
        <v>42490.165972222225</v>
      </c>
    </row>
    <row r="328" spans="1:19" ht="43.2" x14ac:dyDescent="0.3">
      <c r="A328" s="8">
        <v>3415</v>
      </c>
      <c r="B328" s="23" t="s">
        <v>3414</v>
      </c>
      <c r="C328" s="23" t="s">
        <v>7525</v>
      </c>
      <c r="D328" s="24">
        <v>200</v>
      </c>
      <c r="E328" s="25">
        <v>200</v>
      </c>
      <c r="F328" s="8" t="s">
        <v>8218</v>
      </c>
      <c r="G328" s="8" t="s">
        <v>8223</v>
      </c>
      <c r="H328" s="8" t="s">
        <v>8245</v>
      </c>
      <c r="I328" s="8">
        <v>1460935800</v>
      </c>
      <c r="J328" s="8">
        <v>1459999656</v>
      </c>
      <c r="K328" s="8" t="b">
        <v>0</v>
      </c>
      <c r="L328" s="8">
        <v>9</v>
      </c>
      <c r="M328" s="8" t="b">
        <v>1</v>
      </c>
      <c r="N328" s="8" t="s">
        <v>8273</v>
      </c>
      <c r="O328" s="8" t="s">
        <v>8274</v>
      </c>
      <c r="P328" s="26">
        <v>1</v>
      </c>
      <c r="Q328" s="25">
        <v>22.222222222222221</v>
      </c>
      <c r="R328" s="27">
        <v>42467.144166666665</v>
      </c>
      <c r="S328" s="27">
        <v>42477.979166666672</v>
      </c>
    </row>
    <row r="329" spans="1:19" ht="57.6" x14ac:dyDescent="0.3">
      <c r="A329" s="10">
        <v>532</v>
      </c>
      <c r="B329" s="29" t="s">
        <v>533</v>
      </c>
      <c r="C329" s="29" t="s">
        <v>4642</v>
      </c>
      <c r="D329" s="30">
        <v>10000</v>
      </c>
      <c r="E329" s="31">
        <v>12325</v>
      </c>
      <c r="F329" s="10" t="s">
        <v>8218</v>
      </c>
      <c r="G329" s="10" t="s">
        <v>8223</v>
      </c>
      <c r="H329" s="10" t="s">
        <v>8245</v>
      </c>
      <c r="I329" s="10">
        <v>1463098208</v>
      </c>
      <c r="J329" s="10">
        <v>1460506208</v>
      </c>
      <c r="K329" s="10" t="b">
        <v>0</v>
      </c>
      <c r="L329" s="10">
        <v>173</v>
      </c>
      <c r="M329" s="10" t="b">
        <v>1</v>
      </c>
      <c r="N329" s="10" t="s">
        <v>8273</v>
      </c>
      <c r="O329" s="10" t="s">
        <v>8274</v>
      </c>
      <c r="P329" s="32">
        <v>1.23</v>
      </c>
      <c r="Q329" s="31">
        <v>71.242774566473983</v>
      </c>
      <c r="R329" s="33">
        <v>42473.007037037038</v>
      </c>
      <c r="S329" s="33">
        <v>42503.007037037038</v>
      </c>
    </row>
    <row r="330" spans="1:19" ht="57.6" x14ac:dyDescent="0.3">
      <c r="A330" s="8">
        <v>538</v>
      </c>
      <c r="B330" s="23" t="s">
        <v>539</v>
      </c>
      <c r="C330" s="23" t="s">
        <v>4648</v>
      </c>
      <c r="D330" s="24">
        <v>5000</v>
      </c>
      <c r="E330" s="25">
        <v>15121</v>
      </c>
      <c r="F330" s="8" t="s">
        <v>8218</v>
      </c>
      <c r="G330" s="8" t="s">
        <v>8223</v>
      </c>
      <c r="H330" s="8" t="s">
        <v>8245</v>
      </c>
      <c r="I330" s="8">
        <v>1463166263</v>
      </c>
      <c r="J330" s="8">
        <v>1460574263</v>
      </c>
      <c r="K330" s="8" t="b">
        <v>0</v>
      </c>
      <c r="L330" s="8">
        <v>60</v>
      </c>
      <c r="M330" s="8" t="b">
        <v>1</v>
      </c>
      <c r="N330" s="8" t="s">
        <v>8273</v>
      </c>
      <c r="O330" s="8" t="s">
        <v>8274</v>
      </c>
      <c r="P330" s="26">
        <v>3.02</v>
      </c>
      <c r="Q330" s="25">
        <v>252.01666666666668</v>
      </c>
      <c r="R330" s="27">
        <v>42473.794710648144</v>
      </c>
      <c r="S330" s="27">
        <v>42503.794710648144</v>
      </c>
    </row>
    <row r="331" spans="1:19" ht="57.6" x14ac:dyDescent="0.3">
      <c r="A331" s="10">
        <v>3307</v>
      </c>
      <c r="B331" s="29" t="s">
        <v>3307</v>
      </c>
      <c r="C331" s="29" t="s">
        <v>7417</v>
      </c>
      <c r="D331" s="30">
        <v>1000</v>
      </c>
      <c r="E331" s="31">
        <v>1066.8</v>
      </c>
      <c r="F331" s="10" t="s">
        <v>8218</v>
      </c>
      <c r="G331" s="10" t="s">
        <v>8223</v>
      </c>
      <c r="H331" s="10" t="s">
        <v>8245</v>
      </c>
      <c r="I331" s="10">
        <v>1463275339</v>
      </c>
      <c r="J331" s="10">
        <v>1460683339</v>
      </c>
      <c r="K331" s="10" t="b">
        <v>0</v>
      </c>
      <c r="L331" s="10">
        <v>20</v>
      </c>
      <c r="M331" s="10" t="b">
        <v>1</v>
      </c>
      <c r="N331" s="10" t="s">
        <v>8273</v>
      </c>
      <c r="O331" s="10" t="s">
        <v>8274</v>
      </c>
      <c r="P331" s="32">
        <v>1.07</v>
      </c>
      <c r="Q331" s="31">
        <v>53.339999999999996</v>
      </c>
      <c r="R331" s="33">
        <v>42475.057164351849</v>
      </c>
      <c r="S331" s="33">
        <v>42505.057164351849</v>
      </c>
    </row>
    <row r="332" spans="1:19" ht="57.6" x14ac:dyDescent="0.3">
      <c r="A332" s="8">
        <v>3547</v>
      </c>
      <c r="B332" s="23" t="s">
        <v>3546</v>
      </c>
      <c r="C332" s="23" t="s">
        <v>7657</v>
      </c>
      <c r="D332" s="24">
        <v>35000</v>
      </c>
      <c r="E332" s="25">
        <v>40043.25</v>
      </c>
      <c r="F332" s="8" t="s">
        <v>8218</v>
      </c>
      <c r="G332" s="8" t="s">
        <v>8223</v>
      </c>
      <c r="H332" s="8" t="s">
        <v>8245</v>
      </c>
      <c r="I332" s="8">
        <v>1463198340</v>
      </c>
      <c r="J332" s="8">
        <v>1461117201</v>
      </c>
      <c r="K332" s="8" t="b">
        <v>0</v>
      </c>
      <c r="L332" s="8">
        <v>336</v>
      </c>
      <c r="M332" s="8" t="b">
        <v>1</v>
      </c>
      <c r="N332" s="8" t="s">
        <v>8273</v>
      </c>
      <c r="O332" s="8" t="s">
        <v>8274</v>
      </c>
      <c r="P332" s="26">
        <v>1.1399999999999999</v>
      </c>
      <c r="Q332" s="25">
        <v>119.17633928571429</v>
      </c>
      <c r="R332" s="27">
        <v>42480.078715277778</v>
      </c>
      <c r="S332" s="27">
        <v>42504.165972222225</v>
      </c>
    </row>
    <row r="333" spans="1:19" ht="57.6" x14ac:dyDescent="0.3">
      <c r="A333" s="10">
        <v>3604</v>
      </c>
      <c r="B333" s="29" t="s">
        <v>3603</v>
      </c>
      <c r="C333" s="29" t="s">
        <v>7714</v>
      </c>
      <c r="D333" s="30">
        <v>3000</v>
      </c>
      <c r="E333" s="31">
        <v>3385</v>
      </c>
      <c r="F333" s="10" t="s">
        <v>8218</v>
      </c>
      <c r="G333" s="10" t="s">
        <v>8223</v>
      </c>
      <c r="H333" s="10" t="s">
        <v>8245</v>
      </c>
      <c r="I333" s="10">
        <v>1461913140</v>
      </c>
      <c r="J333" s="10">
        <v>1461370956</v>
      </c>
      <c r="K333" s="10" t="b">
        <v>0</v>
      </c>
      <c r="L333" s="10">
        <v>69</v>
      </c>
      <c r="M333" s="10" t="b">
        <v>1</v>
      </c>
      <c r="N333" s="10" t="s">
        <v>8273</v>
      </c>
      <c r="O333" s="10" t="s">
        <v>8274</v>
      </c>
      <c r="P333" s="32">
        <v>1.1299999999999999</v>
      </c>
      <c r="Q333" s="31">
        <v>49.05797101449275</v>
      </c>
      <c r="R333" s="33">
        <v>42483.015694444446</v>
      </c>
      <c r="S333" s="33">
        <v>42489.290972222225</v>
      </c>
    </row>
    <row r="334" spans="1:19" ht="57.6" x14ac:dyDescent="0.3">
      <c r="A334" s="8">
        <v>1300</v>
      </c>
      <c r="B334" s="23" t="s">
        <v>1301</v>
      </c>
      <c r="C334" s="23" t="s">
        <v>5410</v>
      </c>
      <c r="D334" s="24">
        <v>3000</v>
      </c>
      <c r="E334" s="25">
        <v>4050</v>
      </c>
      <c r="F334" s="8" t="s">
        <v>8218</v>
      </c>
      <c r="G334" s="8" t="s">
        <v>8223</v>
      </c>
      <c r="H334" s="8" t="s">
        <v>8245</v>
      </c>
      <c r="I334" s="8">
        <v>1464807420</v>
      </c>
      <c r="J334" s="8">
        <v>1461427938</v>
      </c>
      <c r="K334" s="8" t="b">
        <v>0</v>
      </c>
      <c r="L334" s="8">
        <v>24</v>
      </c>
      <c r="M334" s="8" t="b">
        <v>1</v>
      </c>
      <c r="N334" s="8" t="s">
        <v>8273</v>
      </c>
      <c r="O334" s="8" t="s">
        <v>8274</v>
      </c>
      <c r="P334" s="26">
        <v>1.35</v>
      </c>
      <c r="Q334" s="25">
        <v>168.75</v>
      </c>
      <c r="R334" s="27">
        <v>42483.675208333334</v>
      </c>
      <c r="S334" s="27">
        <v>42522.789583333331</v>
      </c>
    </row>
    <row r="335" spans="1:19" ht="57.6" x14ac:dyDescent="0.3">
      <c r="A335" s="10">
        <v>3694</v>
      </c>
      <c r="B335" s="29" t="s">
        <v>3691</v>
      </c>
      <c r="C335" s="29" t="s">
        <v>7804</v>
      </c>
      <c r="D335" s="30">
        <v>3500</v>
      </c>
      <c r="E335" s="31">
        <v>3760</v>
      </c>
      <c r="F335" s="10" t="s">
        <v>8218</v>
      </c>
      <c r="G335" s="10" t="s">
        <v>8223</v>
      </c>
      <c r="H335" s="10" t="s">
        <v>8245</v>
      </c>
      <c r="I335" s="10">
        <v>1465178400</v>
      </c>
      <c r="J335" s="10">
        <v>1461985967</v>
      </c>
      <c r="K335" s="10" t="b">
        <v>0</v>
      </c>
      <c r="L335" s="10">
        <v>60</v>
      </c>
      <c r="M335" s="10" t="b">
        <v>1</v>
      </c>
      <c r="N335" s="10" t="s">
        <v>8273</v>
      </c>
      <c r="O335" s="10" t="s">
        <v>8274</v>
      </c>
      <c r="P335" s="32">
        <v>1.07</v>
      </c>
      <c r="Q335" s="31">
        <v>62.666666666666664</v>
      </c>
      <c r="R335" s="33">
        <v>42490.133877314816</v>
      </c>
      <c r="S335" s="33">
        <v>42527.083333333328</v>
      </c>
    </row>
    <row r="336" spans="1:19" ht="43.2" x14ac:dyDescent="0.3">
      <c r="A336" s="8">
        <v>3507</v>
      </c>
      <c r="B336" s="23" t="s">
        <v>3506</v>
      </c>
      <c r="C336" s="23" t="s">
        <v>7617</v>
      </c>
      <c r="D336" s="24">
        <v>10000</v>
      </c>
      <c r="E336" s="25">
        <v>10440</v>
      </c>
      <c r="F336" s="8" t="s">
        <v>8218</v>
      </c>
      <c r="G336" s="8" t="s">
        <v>8223</v>
      </c>
      <c r="H336" s="8" t="s">
        <v>8245</v>
      </c>
      <c r="I336" s="8">
        <v>1464732537</v>
      </c>
      <c r="J336" s="8">
        <v>1462140537</v>
      </c>
      <c r="K336" s="8" t="b">
        <v>0</v>
      </c>
      <c r="L336" s="8">
        <v>72</v>
      </c>
      <c r="M336" s="8" t="b">
        <v>1</v>
      </c>
      <c r="N336" s="8" t="s">
        <v>8273</v>
      </c>
      <c r="O336" s="8" t="s">
        <v>8274</v>
      </c>
      <c r="P336" s="26">
        <v>1.04</v>
      </c>
      <c r="Q336" s="25">
        <v>145</v>
      </c>
      <c r="R336" s="27">
        <v>42491.92288194444</v>
      </c>
      <c r="S336" s="27">
        <v>42521.92288194444</v>
      </c>
    </row>
    <row r="337" spans="1:19" ht="72" x14ac:dyDescent="0.3">
      <c r="A337" s="10">
        <v>3306</v>
      </c>
      <c r="B337" s="29" t="s">
        <v>3306</v>
      </c>
      <c r="C337" s="29" t="s">
        <v>7416</v>
      </c>
      <c r="D337" s="30">
        <v>1500</v>
      </c>
      <c r="E337" s="31">
        <v>2630</v>
      </c>
      <c r="F337" s="10" t="s">
        <v>8218</v>
      </c>
      <c r="G337" s="10" t="s">
        <v>8223</v>
      </c>
      <c r="H337" s="10" t="s">
        <v>8245</v>
      </c>
      <c r="I337" s="10">
        <v>1465527600</v>
      </c>
      <c r="J337" s="10">
        <v>1462252542</v>
      </c>
      <c r="K337" s="10" t="b">
        <v>0</v>
      </c>
      <c r="L337" s="10">
        <v>54</v>
      </c>
      <c r="M337" s="10" t="b">
        <v>1</v>
      </c>
      <c r="N337" s="10" t="s">
        <v>8273</v>
      </c>
      <c r="O337" s="10" t="s">
        <v>8274</v>
      </c>
      <c r="P337" s="32">
        <v>1.75</v>
      </c>
      <c r="Q337" s="31">
        <v>48.703703703703702</v>
      </c>
      <c r="R337" s="33">
        <v>42493.219236111108</v>
      </c>
      <c r="S337" s="33">
        <v>42531.125</v>
      </c>
    </row>
    <row r="338" spans="1:19" ht="57.6" x14ac:dyDescent="0.3">
      <c r="A338" s="8">
        <v>3389</v>
      </c>
      <c r="B338" s="23" t="s">
        <v>3388</v>
      </c>
      <c r="C338" s="23" t="s">
        <v>7499</v>
      </c>
      <c r="D338" s="24">
        <v>10000</v>
      </c>
      <c r="E338" s="25">
        <v>11450</v>
      </c>
      <c r="F338" s="8" t="s">
        <v>8218</v>
      </c>
      <c r="G338" s="8" t="s">
        <v>8223</v>
      </c>
      <c r="H338" s="8" t="s">
        <v>8245</v>
      </c>
      <c r="I338" s="8">
        <v>1464960682</v>
      </c>
      <c r="J338" s="8">
        <v>1462368682</v>
      </c>
      <c r="K338" s="8" t="b">
        <v>0</v>
      </c>
      <c r="L338" s="8">
        <v>62</v>
      </c>
      <c r="M338" s="8" t="b">
        <v>1</v>
      </c>
      <c r="N338" s="8" t="s">
        <v>8273</v>
      </c>
      <c r="O338" s="8" t="s">
        <v>8274</v>
      </c>
      <c r="P338" s="26">
        <v>1.1499999999999999</v>
      </c>
      <c r="Q338" s="25">
        <v>184.67741935483872</v>
      </c>
      <c r="R338" s="27">
        <v>42494.563449074078</v>
      </c>
      <c r="S338" s="27">
        <v>42524.563449074078</v>
      </c>
    </row>
    <row r="339" spans="1:19" ht="57.6" x14ac:dyDescent="0.3">
      <c r="A339" s="10">
        <v>2827</v>
      </c>
      <c r="B339" s="29" t="s">
        <v>2827</v>
      </c>
      <c r="C339" s="29" t="s">
        <v>6937</v>
      </c>
      <c r="D339" s="30">
        <v>2000</v>
      </c>
      <c r="E339" s="31">
        <v>2405</v>
      </c>
      <c r="F339" s="10" t="s">
        <v>8218</v>
      </c>
      <c r="G339" s="10" t="s">
        <v>8223</v>
      </c>
      <c r="H339" s="10" t="s">
        <v>8245</v>
      </c>
      <c r="I339" s="10">
        <v>1464971400</v>
      </c>
      <c r="J339" s="10">
        <v>1462379066</v>
      </c>
      <c r="K339" s="10" t="b">
        <v>0</v>
      </c>
      <c r="L339" s="10">
        <v>23</v>
      </c>
      <c r="M339" s="10" t="b">
        <v>1</v>
      </c>
      <c r="N339" s="10" t="s">
        <v>8273</v>
      </c>
      <c r="O339" s="10" t="s">
        <v>8274</v>
      </c>
      <c r="P339" s="32">
        <v>1.2</v>
      </c>
      <c r="Q339" s="31">
        <v>104.56521739130434</v>
      </c>
      <c r="R339" s="33">
        <v>42494.683634259258</v>
      </c>
      <c r="S339" s="33">
        <v>42524.6875</v>
      </c>
    </row>
    <row r="340" spans="1:19" ht="72" x14ac:dyDescent="0.3">
      <c r="A340" s="8">
        <v>3813</v>
      </c>
      <c r="B340" s="23" t="s">
        <v>3810</v>
      </c>
      <c r="C340" s="23" t="s">
        <v>7923</v>
      </c>
      <c r="D340" s="24">
        <v>2100</v>
      </c>
      <c r="E340" s="25">
        <v>2119.9899999999998</v>
      </c>
      <c r="F340" s="8" t="s">
        <v>8218</v>
      </c>
      <c r="G340" s="8" t="s">
        <v>8223</v>
      </c>
      <c r="H340" s="8" t="s">
        <v>8245</v>
      </c>
      <c r="I340" s="8">
        <v>1465940580</v>
      </c>
      <c r="J340" s="8">
        <v>1462603021</v>
      </c>
      <c r="K340" s="8" t="b">
        <v>0</v>
      </c>
      <c r="L340" s="8">
        <v>27</v>
      </c>
      <c r="M340" s="8" t="b">
        <v>1</v>
      </c>
      <c r="N340" s="8" t="s">
        <v>8273</v>
      </c>
      <c r="O340" s="8" t="s">
        <v>8274</v>
      </c>
      <c r="P340" s="26">
        <v>1.01</v>
      </c>
      <c r="Q340" s="25">
        <v>78.518148148148143</v>
      </c>
      <c r="R340" s="27">
        <v>42497.275706018518</v>
      </c>
      <c r="S340" s="27">
        <v>42535.904861111107</v>
      </c>
    </row>
    <row r="341" spans="1:19" ht="57.6" x14ac:dyDescent="0.3">
      <c r="A341" s="10">
        <v>3317</v>
      </c>
      <c r="B341" s="29" t="s">
        <v>3317</v>
      </c>
      <c r="C341" s="29" t="s">
        <v>7427</v>
      </c>
      <c r="D341" s="30">
        <v>1050</v>
      </c>
      <c r="E341" s="31">
        <v>1115</v>
      </c>
      <c r="F341" s="10" t="s">
        <v>8218</v>
      </c>
      <c r="G341" s="10" t="s">
        <v>8223</v>
      </c>
      <c r="H341" s="10" t="s">
        <v>8245</v>
      </c>
      <c r="I341" s="10">
        <v>1465347424</v>
      </c>
      <c r="J341" s="10">
        <v>1462755424</v>
      </c>
      <c r="K341" s="10" t="b">
        <v>0</v>
      </c>
      <c r="L341" s="10">
        <v>18</v>
      </c>
      <c r="M341" s="10" t="b">
        <v>1</v>
      </c>
      <c r="N341" s="10" t="s">
        <v>8273</v>
      </c>
      <c r="O341" s="10" t="s">
        <v>8274</v>
      </c>
      <c r="P341" s="32">
        <v>1.06</v>
      </c>
      <c r="Q341" s="31">
        <v>61.944444444444443</v>
      </c>
      <c r="R341" s="33">
        <v>42499.039629629624</v>
      </c>
      <c r="S341" s="33">
        <v>42529.039629629624</v>
      </c>
    </row>
    <row r="342" spans="1:19" ht="57.6" x14ac:dyDescent="0.3">
      <c r="A342" s="8">
        <v>3410</v>
      </c>
      <c r="B342" s="23" t="s">
        <v>3409</v>
      </c>
      <c r="C342" s="23" t="s">
        <v>7520</v>
      </c>
      <c r="D342" s="24">
        <v>3000</v>
      </c>
      <c r="E342" s="25">
        <v>3255</v>
      </c>
      <c r="F342" s="8" t="s">
        <v>8218</v>
      </c>
      <c r="G342" s="8" t="s">
        <v>8223</v>
      </c>
      <c r="H342" s="8" t="s">
        <v>8245</v>
      </c>
      <c r="I342" s="8">
        <v>1465196400</v>
      </c>
      <c r="J342" s="8">
        <v>1462841990</v>
      </c>
      <c r="K342" s="8" t="b">
        <v>0</v>
      </c>
      <c r="L342" s="8">
        <v>40</v>
      </c>
      <c r="M342" s="8" t="b">
        <v>1</v>
      </c>
      <c r="N342" s="8" t="s">
        <v>8273</v>
      </c>
      <c r="O342" s="8" t="s">
        <v>8274</v>
      </c>
      <c r="P342" s="26">
        <v>1.0900000000000001</v>
      </c>
      <c r="Q342" s="25">
        <v>81.375</v>
      </c>
      <c r="R342" s="27">
        <v>42500.041550925926</v>
      </c>
      <c r="S342" s="27">
        <v>42527.291666666672</v>
      </c>
    </row>
    <row r="343" spans="1:19" ht="57.6" x14ac:dyDescent="0.3">
      <c r="A343" s="10">
        <v>3225</v>
      </c>
      <c r="B343" s="29" t="s">
        <v>3225</v>
      </c>
      <c r="C343" s="29" t="s">
        <v>7335</v>
      </c>
      <c r="D343" s="30">
        <v>2000</v>
      </c>
      <c r="E343" s="31">
        <v>2047</v>
      </c>
      <c r="F343" s="10" t="s">
        <v>8218</v>
      </c>
      <c r="G343" s="10" t="s">
        <v>8223</v>
      </c>
      <c r="H343" s="10" t="s">
        <v>8245</v>
      </c>
      <c r="I343" s="10">
        <v>1464987600</v>
      </c>
      <c r="J343" s="10">
        <v>1463145938</v>
      </c>
      <c r="K343" s="10" t="b">
        <v>1</v>
      </c>
      <c r="L343" s="10">
        <v>39</v>
      </c>
      <c r="M343" s="10" t="b">
        <v>1</v>
      </c>
      <c r="N343" s="10" t="s">
        <v>8273</v>
      </c>
      <c r="O343" s="10" t="s">
        <v>8274</v>
      </c>
      <c r="P343" s="32">
        <v>1.02</v>
      </c>
      <c r="Q343" s="31">
        <v>52.487179487179489</v>
      </c>
      <c r="R343" s="33">
        <v>42503.559467592597</v>
      </c>
      <c r="S343" s="33">
        <v>42524.875</v>
      </c>
    </row>
    <row r="344" spans="1:19" ht="57.6" x14ac:dyDescent="0.3">
      <c r="A344" s="8">
        <v>3830</v>
      </c>
      <c r="B344" s="23" t="s">
        <v>3827</v>
      </c>
      <c r="C344" s="23" t="s">
        <v>7939</v>
      </c>
      <c r="D344" s="24">
        <v>100</v>
      </c>
      <c r="E344" s="25">
        <v>225</v>
      </c>
      <c r="F344" s="8" t="s">
        <v>8218</v>
      </c>
      <c r="G344" s="8" t="s">
        <v>8223</v>
      </c>
      <c r="H344" s="8" t="s">
        <v>8245</v>
      </c>
      <c r="I344" s="8">
        <v>1464371211</v>
      </c>
      <c r="J344" s="8">
        <v>1463161611</v>
      </c>
      <c r="K344" s="8" t="b">
        <v>0</v>
      </c>
      <c r="L344" s="8">
        <v>3</v>
      </c>
      <c r="M344" s="8" t="b">
        <v>1</v>
      </c>
      <c r="N344" s="8" t="s">
        <v>8273</v>
      </c>
      <c r="O344" s="8" t="s">
        <v>8274</v>
      </c>
      <c r="P344" s="26">
        <v>2.25</v>
      </c>
      <c r="Q344" s="25">
        <v>75</v>
      </c>
      <c r="R344" s="27">
        <v>42503.740868055553</v>
      </c>
      <c r="S344" s="27">
        <v>42517.740868055553</v>
      </c>
    </row>
    <row r="345" spans="1:19" ht="57.6" x14ac:dyDescent="0.3">
      <c r="A345" s="10">
        <v>3713</v>
      </c>
      <c r="B345" s="29" t="s">
        <v>3710</v>
      </c>
      <c r="C345" s="29" t="s">
        <v>7823</v>
      </c>
      <c r="D345" s="30">
        <v>2000</v>
      </c>
      <c r="E345" s="31">
        <v>2030</v>
      </c>
      <c r="F345" s="10" t="s">
        <v>8218</v>
      </c>
      <c r="G345" s="10" t="s">
        <v>8223</v>
      </c>
      <c r="H345" s="10" t="s">
        <v>8245</v>
      </c>
      <c r="I345" s="10">
        <v>1465062166</v>
      </c>
      <c r="J345" s="10">
        <v>1463334166</v>
      </c>
      <c r="K345" s="10" t="b">
        <v>0</v>
      </c>
      <c r="L345" s="10">
        <v>19</v>
      </c>
      <c r="M345" s="10" t="b">
        <v>1</v>
      </c>
      <c r="N345" s="10" t="s">
        <v>8273</v>
      </c>
      <c r="O345" s="10" t="s">
        <v>8274</v>
      </c>
      <c r="P345" s="32">
        <v>1.02</v>
      </c>
      <c r="Q345" s="31">
        <v>106.84210526315789</v>
      </c>
      <c r="R345" s="33">
        <v>42505.738032407404</v>
      </c>
      <c r="S345" s="33">
        <v>42525.738032407404</v>
      </c>
    </row>
    <row r="346" spans="1:19" ht="72" x14ac:dyDescent="0.3">
      <c r="A346" s="8">
        <v>3484</v>
      </c>
      <c r="B346" s="23" t="s">
        <v>3483</v>
      </c>
      <c r="C346" s="23" t="s">
        <v>7594</v>
      </c>
      <c r="D346" s="24">
        <v>2500</v>
      </c>
      <c r="E346" s="25">
        <v>2856</v>
      </c>
      <c r="F346" s="8" t="s">
        <v>8218</v>
      </c>
      <c r="G346" s="8" t="s">
        <v>8223</v>
      </c>
      <c r="H346" s="8" t="s">
        <v>8245</v>
      </c>
      <c r="I346" s="8">
        <v>1466014499</v>
      </c>
      <c r="J346" s="8">
        <v>1463422499</v>
      </c>
      <c r="K346" s="8" t="b">
        <v>0</v>
      </c>
      <c r="L346" s="8">
        <v>44</v>
      </c>
      <c r="M346" s="8" t="b">
        <v>1</v>
      </c>
      <c r="N346" s="8" t="s">
        <v>8273</v>
      </c>
      <c r="O346" s="8" t="s">
        <v>8274</v>
      </c>
      <c r="P346" s="26">
        <v>1.1399999999999999</v>
      </c>
      <c r="Q346" s="25">
        <v>64.909090909090907</v>
      </c>
      <c r="R346" s="27">
        <v>42506.760405092587</v>
      </c>
      <c r="S346" s="27">
        <v>42536.760405092587</v>
      </c>
    </row>
    <row r="347" spans="1:19" ht="57.6" x14ac:dyDescent="0.3">
      <c r="A347" s="10">
        <v>3497</v>
      </c>
      <c r="B347" s="29" t="s">
        <v>3496</v>
      </c>
      <c r="C347" s="29" t="s">
        <v>7607</v>
      </c>
      <c r="D347" s="30">
        <v>1551</v>
      </c>
      <c r="E347" s="31">
        <v>1686</v>
      </c>
      <c r="F347" s="10" t="s">
        <v>8218</v>
      </c>
      <c r="G347" s="10" t="s">
        <v>8223</v>
      </c>
      <c r="H347" s="10" t="s">
        <v>8245</v>
      </c>
      <c r="I347" s="10">
        <v>1464904800</v>
      </c>
      <c r="J347" s="10">
        <v>1463852904</v>
      </c>
      <c r="K347" s="10" t="b">
        <v>0</v>
      </c>
      <c r="L347" s="10">
        <v>49</v>
      </c>
      <c r="M347" s="10" t="b">
        <v>1</v>
      </c>
      <c r="N347" s="10" t="s">
        <v>8273</v>
      </c>
      <c r="O347" s="10" t="s">
        <v>8274</v>
      </c>
      <c r="P347" s="32">
        <v>1.0900000000000001</v>
      </c>
      <c r="Q347" s="31">
        <v>34.408163265306122</v>
      </c>
      <c r="R347" s="33">
        <v>42511.741944444439</v>
      </c>
      <c r="S347" s="33">
        <v>42523.916666666672</v>
      </c>
    </row>
    <row r="348" spans="1:19" ht="57.6" x14ac:dyDescent="0.3">
      <c r="A348" s="8">
        <v>3320</v>
      </c>
      <c r="B348" s="23" t="s">
        <v>3320</v>
      </c>
      <c r="C348" s="23" t="s">
        <v>7430</v>
      </c>
      <c r="D348" s="24">
        <v>2500</v>
      </c>
      <c r="E348" s="25">
        <v>2525</v>
      </c>
      <c r="F348" s="8" t="s">
        <v>8218</v>
      </c>
      <c r="G348" s="8" t="s">
        <v>8223</v>
      </c>
      <c r="H348" s="8" t="s">
        <v>8245</v>
      </c>
      <c r="I348" s="8">
        <v>1466557557</v>
      </c>
      <c r="J348" s="8">
        <v>1463965557</v>
      </c>
      <c r="K348" s="8" t="b">
        <v>0</v>
      </c>
      <c r="L348" s="8">
        <v>38</v>
      </c>
      <c r="M348" s="8" t="b">
        <v>1</v>
      </c>
      <c r="N348" s="8" t="s">
        <v>8273</v>
      </c>
      <c r="O348" s="8" t="s">
        <v>8274</v>
      </c>
      <c r="P348" s="26">
        <v>1.01</v>
      </c>
      <c r="Q348" s="25">
        <v>66.44736842105263</v>
      </c>
      <c r="R348" s="27">
        <v>42513.045798611114</v>
      </c>
      <c r="S348" s="27">
        <v>42543.045798611114</v>
      </c>
    </row>
    <row r="349" spans="1:19" ht="57.6" x14ac:dyDescent="0.3">
      <c r="A349" s="10">
        <v>3349</v>
      </c>
      <c r="B349" s="29" t="s">
        <v>3348</v>
      </c>
      <c r="C349" s="29" t="s">
        <v>7459</v>
      </c>
      <c r="D349" s="30">
        <v>1000</v>
      </c>
      <c r="E349" s="31">
        <v>1534</v>
      </c>
      <c r="F349" s="10" t="s">
        <v>8218</v>
      </c>
      <c r="G349" s="10" t="s">
        <v>8223</v>
      </c>
      <c r="H349" s="10" t="s">
        <v>8245</v>
      </c>
      <c r="I349" s="10">
        <v>1465837200</v>
      </c>
      <c r="J349" s="10">
        <v>1463971172</v>
      </c>
      <c r="K349" s="10" t="b">
        <v>0</v>
      </c>
      <c r="L349" s="10">
        <v>14</v>
      </c>
      <c r="M349" s="10" t="b">
        <v>1</v>
      </c>
      <c r="N349" s="10" t="s">
        <v>8273</v>
      </c>
      <c r="O349" s="10" t="s">
        <v>8274</v>
      </c>
      <c r="P349" s="32">
        <v>1.53</v>
      </c>
      <c r="Q349" s="31">
        <v>109.57142857142857</v>
      </c>
      <c r="R349" s="33">
        <v>42513.110787037032</v>
      </c>
      <c r="S349" s="33">
        <v>42534.708333333328</v>
      </c>
    </row>
    <row r="350" spans="1:19" ht="57.6" x14ac:dyDescent="0.3">
      <c r="A350" s="8">
        <v>3322</v>
      </c>
      <c r="B350" s="23" t="s">
        <v>3322</v>
      </c>
      <c r="C350" s="23" t="s">
        <v>7432</v>
      </c>
      <c r="D350" s="24">
        <v>3300</v>
      </c>
      <c r="E350" s="25">
        <v>3350</v>
      </c>
      <c r="F350" s="8" t="s">
        <v>8218</v>
      </c>
      <c r="G350" s="8" t="s">
        <v>8223</v>
      </c>
      <c r="H350" s="8" t="s">
        <v>8245</v>
      </c>
      <c r="I350" s="8">
        <v>1466567700</v>
      </c>
      <c r="J350" s="8">
        <v>1464653696</v>
      </c>
      <c r="K350" s="8" t="b">
        <v>0</v>
      </c>
      <c r="L350" s="8">
        <v>23</v>
      </c>
      <c r="M350" s="8" t="b">
        <v>1</v>
      </c>
      <c r="N350" s="8" t="s">
        <v>8273</v>
      </c>
      <c r="O350" s="8" t="s">
        <v>8274</v>
      </c>
      <c r="P350" s="26">
        <v>1.02</v>
      </c>
      <c r="Q350" s="25">
        <v>145.65217391304347</v>
      </c>
      <c r="R350" s="27">
        <v>42521.010370370372</v>
      </c>
      <c r="S350" s="27">
        <v>42543.163194444445</v>
      </c>
    </row>
    <row r="351" spans="1:19" ht="28.8" x14ac:dyDescent="0.3">
      <c r="A351" s="10">
        <v>3531</v>
      </c>
      <c r="B351" s="29" t="s">
        <v>3530</v>
      </c>
      <c r="C351" s="29" t="s">
        <v>7641</v>
      </c>
      <c r="D351" s="30">
        <v>1000</v>
      </c>
      <c r="E351" s="31">
        <v>1280</v>
      </c>
      <c r="F351" s="10" t="s">
        <v>8218</v>
      </c>
      <c r="G351" s="10" t="s">
        <v>8223</v>
      </c>
      <c r="H351" s="10" t="s">
        <v>8245</v>
      </c>
      <c r="I351" s="10">
        <v>1467301334</v>
      </c>
      <c r="J351" s="10">
        <v>1464709334</v>
      </c>
      <c r="K351" s="10" t="b">
        <v>0</v>
      </c>
      <c r="L351" s="10">
        <v>26</v>
      </c>
      <c r="M351" s="10" t="b">
        <v>1</v>
      </c>
      <c r="N351" s="10" t="s">
        <v>8273</v>
      </c>
      <c r="O351" s="10" t="s">
        <v>8274</v>
      </c>
      <c r="P351" s="32">
        <v>1.28</v>
      </c>
      <c r="Q351" s="31">
        <v>49.230769230769234</v>
      </c>
      <c r="R351" s="33">
        <v>42521.654328703706</v>
      </c>
      <c r="S351" s="33">
        <v>42551.654328703706</v>
      </c>
    </row>
    <row r="352" spans="1:19" ht="72" x14ac:dyDescent="0.3">
      <c r="A352" s="8">
        <v>3235</v>
      </c>
      <c r="B352" s="23" t="s">
        <v>3235</v>
      </c>
      <c r="C352" s="23" t="s">
        <v>7345</v>
      </c>
      <c r="D352" s="24">
        <v>15000</v>
      </c>
      <c r="E352" s="25">
        <v>15481</v>
      </c>
      <c r="F352" s="8" t="s">
        <v>8218</v>
      </c>
      <c r="G352" s="8" t="s">
        <v>8223</v>
      </c>
      <c r="H352" s="8" t="s">
        <v>8245</v>
      </c>
      <c r="I352" s="8">
        <v>1467361251</v>
      </c>
      <c r="J352" s="8">
        <v>1464769251</v>
      </c>
      <c r="K352" s="8" t="b">
        <v>1</v>
      </c>
      <c r="L352" s="8">
        <v>181</v>
      </c>
      <c r="M352" s="8" t="b">
        <v>1</v>
      </c>
      <c r="N352" s="8" t="s">
        <v>8273</v>
      </c>
      <c r="O352" s="8" t="s">
        <v>8274</v>
      </c>
      <c r="P352" s="26">
        <v>1.03</v>
      </c>
      <c r="Q352" s="25">
        <v>85.530386740331494</v>
      </c>
      <c r="R352" s="27">
        <v>42522.347812499997</v>
      </c>
      <c r="S352" s="27">
        <v>42552.347812499997</v>
      </c>
    </row>
    <row r="353" spans="1:19" ht="57.6" x14ac:dyDescent="0.3">
      <c r="A353" s="10">
        <v>3664</v>
      </c>
      <c r="B353" s="29" t="s">
        <v>3661</v>
      </c>
      <c r="C353" s="29" t="s">
        <v>7774</v>
      </c>
      <c r="D353" s="30">
        <v>800</v>
      </c>
      <c r="E353" s="31">
        <v>875</v>
      </c>
      <c r="F353" s="10" t="s">
        <v>8218</v>
      </c>
      <c r="G353" s="10" t="s">
        <v>8223</v>
      </c>
      <c r="H353" s="10" t="s">
        <v>8245</v>
      </c>
      <c r="I353" s="10">
        <v>1466056689</v>
      </c>
      <c r="J353" s="10">
        <v>1464847089</v>
      </c>
      <c r="K353" s="10" t="b">
        <v>0</v>
      </c>
      <c r="L353" s="10">
        <v>19</v>
      </c>
      <c r="M353" s="10" t="b">
        <v>1</v>
      </c>
      <c r="N353" s="10" t="s">
        <v>8273</v>
      </c>
      <c r="O353" s="10" t="s">
        <v>8274</v>
      </c>
      <c r="P353" s="32">
        <v>1.0900000000000001</v>
      </c>
      <c r="Q353" s="31">
        <v>46.05263157894737</v>
      </c>
      <c r="R353" s="33">
        <v>42523.248715277776</v>
      </c>
      <c r="S353" s="33">
        <v>42537.248715277776</v>
      </c>
    </row>
    <row r="354" spans="1:19" ht="57.6" x14ac:dyDescent="0.3">
      <c r="A354" s="8">
        <v>3383</v>
      </c>
      <c r="B354" s="23" t="s">
        <v>3382</v>
      </c>
      <c r="C354" s="23" t="s">
        <v>7493</v>
      </c>
      <c r="D354" s="24">
        <v>1750</v>
      </c>
      <c r="E354" s="25">
        <v>1955</v>
      </c>
      <c r="F354" s="8" t="s">
        <v>8218</v>
      </c>
      <c r="G354" s="8" t="s">
        <v>8223</v>
      </c>
      <c r="H354" s="8" t="s">
        <v>8245</v>
      </c>
      <c r="I354" s="8">
        <v>1466707620</v>
      </c>
      <c r="J354" s="8">
        <v>1464979620</v>
      </c>
      <c r="K354" s="8" t="b">
        <v>0</v>
      </c>
      <c r="L354" s="8">
        <v>30</v>
      </c>
      <c r="M354" s="8" t="b">
        <v>1</v>
      </c>
      <c r="N354" s="8" t="s">
        <v>8273</v>
      </c>
      <c r="O354" s="8" t="s">
        <v>8274</v>
      </c>
      <c r="P354" s="26">
        <v>1.1200000000000001</v>
      </c>
      <c r="Q354" s="25">
        <v>65.166666666666671</v>
      </c>
      <c r="R354" s="27">
        <v>42524.782638888893</v>
      </c>
      <c r="S354" s="27">
        <v>42544.782638888893</v>
      </c>
    </row>
    <row r="355" spans="1:19" ht="43.2" x14ac:dyDescent="0.3">
      <c r="A355" s="10">
        <v>3470</v>
      </c>
      <c r="B355" s="29" t="s">
        <v>3469</v>
      </c>
      <c r="C355" s="29" t="s">
        <v>7580</v>
      </c>
      <c r="D355" s="30">
        <v>250</v>
      </c>
      <c r="E355" s="31">
        <v>375</v>
      </c>
      <c r="F355" s="10" t="s">
        <v>8218</v>
      </c>
      <c r="G355" s="10" t="s">
        <v>8223</v>
      </c>
      <c r="H355" s="10" t="s">
        <v>8245</v>
      </c>
      <c r="I355" s="10">
        <v>1468618680</v>
      </c>
      <c r="J355" s="10">
        <v>1465345902</v>
      </c>
      <c r="K355" s="10" t="b">
        <v>0</v>
      </c>
      <c r="L355" s="10">
        <v>9</v>
      </c>
      <c r="M355" s="10" t="b">
        <v>1</v>
      </c>
      <c r="N355" s="10" t="s">
        <v>8273</v>
      </c>
      <c r="O355" s="10" t="s">
        <v>8274</v>
      </c>
      <c r="P355" s="32">
        <v>1.5</v>
      </c>
      <c r="Q355" s="31">
        <v>41.666666666666664</v>
      </c>
      <c r="R355" s="33">
        <v>42529.022013888884</v>
      </c>
      <c r="S355" s="33">
        <v>42566.901388888888</v>
      </c>
    </row>
    <row r="356" spans="1:19" ht="57.6" x14ac:dyDescent="0.3">
      <c r="A356" s="8">
        <v>3449</v>
      </c>
      <c r="B356" s="23" t="s">
        <v>3448</v>
      </c>
      <c r="C356" s="23" t="s">
        <v>7559</v>
      </c>
      <c r="D356" s="24">
        <v>800</v>
      </c>
      <c r="E356" s="25">
        <v>1365</v>
      </c>
      <c r="F356" s="8" t="s">
        <v>8218</v>
      </c>
      <c r="G356" s="8" t="s">
        <v>8223</v>
      </c>
      <c r="H356" s="8" t="s">
        <v>8245</v>
      </c>
      <c r="I356" s="8">
        <v>1468036800</v>
      </c>
      <c r="J356" s="8">
        <v>1465607738</v>
      </c>
      <c r="K356" s="8" t="b">
        <v>0</v>
      </c>
      <c r="L356" s="8">
        <v>20</v>
      </c>
      <c r="M356" s="8" t="b">
        <v>1</v>
      </c>
      <c r="N356" s="8" t="s">
        <v>8273</v>
      </c>
      <c r="O356" s="8" t="s">
        <v>8274</v>
      </c>
      <c r="P356" s="26">
        <v>1.71</v>
      </c>
      <c r="Q356" s="25">
        <v>68.25</v>
      </c>
      <c r="R356" s="27">
        <v>42532.052523148144</v>
      </c>
      <c r="S356" s="27">
        <v>42560.166666666672</v>
      </c>
    </row>
    <row r="357" spans="1:19" ht="72" x14ac:dyDescent="0.3">
      <c r="A357" s="10">
        <v>3301</v>
      </c>
      <c r="B357" s="29" t="s">
        <v>3301</v>
      </c>
      <c r="C357" s="29" t="s">
        <v>7411</v>
      </c>
      <c r="D357" s="30">
        <v>3000</v>
      </c>
      <c r="E357" s="31">
        <v>4004</v>
      </c>
      <c r="F357" s="10" t="s">
        <v>8218</v>
      </c>
      <c r="G357" s="10" t="s">
        <v>8223</v>
      </c>
      <c r="H357" s="10" t="s">
        <v>8245</v>
      </c>
      <c r="I357" s="10">
        <v>1470034740</v>
      </c>
      <c r="J357" s="10">
        <v>1466185176</v>
      </c>
      <c r="K357" s="10" t="b">
        <v>0</v>
      </c>
      <c r="L357" s="10">
        <v>70</v>
      </c>
      <c r="M357" s="10" t="b">
        <v>1</v>
      </c>
      <c r="N357" s="10" t="s">
        <v>8273</v>
      </c>
      <c r="O357" s="10" t="s">
        <v>8274</v>
      </c>
      <c r="P357" s="32">
        <v>1.33</v>
      </c>
      <c r="Q357" s="31">
        <v>57.2</v>
      </c>
      <c r="R357" s="33">
        <v>42538.73583333334</v>
      </c>
      <c r="S357" s="33">
        <v>42583.290972222225</v>
      </c>
    </row>
    <row r="358" spans="1:19" ht="72" x14ac:dyDescent="0.3">
      <c r="A358" s="8">
        <v>3624</v>
      </c>
      <c r="B358" s="23" t="s">
        <v>3622</v>
      </c>
      <c r="C358" s="23" t="s">
        <v>7734</v>
      </c>
      <c r="D358" s="24">
        <v>3000</v>
      </c>
      <c r="E358" s="25">
        <v>3148</v>
      </c>
      <c r="F358" s="8" t="s">
        <v>8218</v>
      </c>
      <c r="G358" s="8" t="s">
        <v>8223</v>
      </c>
      <c r="H358" s="8" t="s">
        <v>8245</v>
      </c>
      <c r="I358" s="8">
        <v>1471977290</v>
      </c>
      <c r="J358" s="8">
        <v>1466793290</v>
      </c>
      <c r="K358" s="8" t="b">
        <v>0</v>
      </c>
      <c r="L358" s="8">
        <v>39</v>
      </c>
      <c r="M358" s="8" t="b">
        <v>1</v>
      </c>
      <c r="N358" s="8" t="s">
        <v>8273</v>
      </c>
      <c r="O358" s="8" t="s">
        <v>8274</v>
      </c>
      <c r="P358" s="26">
        <v>1.05</v>
      </c>
      <c r="Q358" s="25">
        <v>80.717948717948715</v>
      </c>
      <c r="R358" s="27">
        <v>42545.774189814809</v>
      </c>
      <c r="S358" s="27">
        <v>42605.774189814809</v>
      </c>
    </row>
    <row r="359" spans="1:19" ht="57.6" x14ac:dyDescent="0.3">
      <c r="A359" s="10">
        <v>3339</v>
      </c>
      <c r="B359" s="29" t="s">
        <v>3339</v>
      </c>
      <c r="C359" s="29" t="s">
        <v>7449</v>
      </c>
      <c r="D359" s="30">
        <v>8000</v>
      </c>
      <c r="E359" s="31">
        <v>8348</v>
      </c>
      <c r="F359" s="10" t="s">
        <v>8218</v>
      </c>
      <c r="G359" s="10" t="s">
        <v>8223</v>
      </c>
      <c r="H359" s="10" t="s">
        <v>8245</v>
      </c>
      <c r="I359" s="10">
        <v>1469721518</v>
      </c>
      <c r="J359" s="10">
        <v>1467129518</v>
      </c>
      <c r="K359" s="10" t="b">
        <v>0</v>
      </c>
      <c r="L359" s="10">
        <v>47</v>
      </c>
      <c r="M359" s="10" t="b">
        <v>1</v>
      </c>
      <c r="N359" s="10" t="s">
        <v>8273</v>
      </c>
      <c r="O359" s="10" t="s">
        <v>8274</v>
      </c>
      <c r="P359" s="32">
        <v>1.04</v>
      </c>
      <c r="Q359" s="31">
        <v>177.61702127659575</v>
      </c>
      <c r="R359" s="33">
        <v>42549.665717592594</v>
      </c>
      <c r="S359" s="33">
        <v>42579.665717592594</v>
      </c>
    </row>
    <row r="360" spans="1:19" ht="57.6" x14ac:dyDescent="0.3">
      <c r="A360" s="8">
        <v>2788</v>
      </c>
      <c r="B360" s="23" t="s">
        <v>2788</v>
      </c>
      <c r="C360" s="23" t="s">
        <v>6898</v>
      </c>
      <c r="D360" s="24">
        <v>2000</v>
      </c>
      <c r="E360" s="25">
        <v>2050</v>
      </c>
      <c r="F360" s="8" t="s">
        <v>8218</v>
      </c>
      <c r="G360" s="8" t="s">
        <v>8223</v>
      </c>
      <c r="H360" s="8" t="s">
        <v>8245</v>
      </c>
      <c r="I360" s="8">
        <v>1469811043</v>
      </c>
      <c r="J360" s="8">
        <v>1467219043</v>
      </c>
      <c r="K360" s="8" t="b">
        <v>0</v>
      </c>
      <c r="L360" s="8">
        <v>20</v>
      </c>
      <c r="M360" s="8" t="b">
        <v>1</v>
      </c>
      <c r="N360" s="8" t="s">
        <v>8273</v>
      </c>
      <c r="O360" s="8" t="s">
        <v>8274</v>
      </c>
      <c r="P360" s="26">
        <v>1.03</v>
      </c>
      <c r="Q360" s="25">
        <v>102.5</v>
      </c>
      <c r="R360" s="27">
        <v>42550.701886574068</v>
      </c>
      <c r="S360" s="27">
        <v>42580.701886574068</v>
      </c>
    </row>
    <row r="361" spans="1:19" ht="43.2" x14ac:dyDescent="0.3">
      <c r="A361" s="10">
        <v>3707</v>
      </c>
      <c r="B361" s="29" t="s">
        <v>3704</v>
      </c>
      <c r="C361" s="29" t="s">
        <v>7817</v>
      </c>
      <c r="D361" s="30">
        <v>1000</v>
      </c>
      <c r="E361" s="31">
        <v>1860</v>
      </c>
      <c r="F361" s="10" t="s">
        <v>8218</v>
      </c>
      <c r="G361" s="10" t="s">
        <v>8223</v>
      </c>
      <c r="H361" s="10" t="s">
        <v>8245</v>
      </c>
      <c r="I361" s="10">
        <v>1469165160</v>
      </c>
      <c r="J361" s="10">
        <v>1467335378</v>
      </c>
      <c r="K361" s="10" t="b">
        <v>0</v>
      </c>
      <c r="L361" s="10">
        <v>23</v>
      </c>
      <c r="M361" s="10" t="b">
        <v>1</v>
      </c>
      <c r="N361" s="10" t="s">
        <v>8273</v>
      </c>
      <c r="O361" s="10" t="s">
        <v>8274</v>
      </c>
      <c r="P361" s="32">
        <v>1.86</v>
      </c>
      <c r="Q361" s="31">
        <v>80.869565217391298</v>
      </c>
      <c r="R361" s="33">
        <v>42552.048356481479</v>
      </c>
      <c r="S361" s="33">
        <v>42573.226388888885</v>
      </c>
    </row>
    <row r="362" spans="1:19" ht="43.2" x14ac:dyDescent="0.3">
      <c r="A362" s="8">
        <v>3836</v>
      </c>
      <c r="B362" s="23" t="s">
        <v>3833</v>
      </c>
      <c r="C362" s="23" t="s">
        <v>7945</v>
      </c>
      <c r="D362" s="24">
        <v>800</v>
      </c>
      <c r="E362" s="25">
        <v>900</v>
      </c>
      <c r="F362" s="8" t="s">
        <v>8218</v>
      </c>
      <c r="G362" s="8" t="s">
        <v>8223</v>
      </c>
      <c r="H362" s="8" t="s">
        <v>8245</v>
      </c>
      <c r="I362" s="8">
        <v>1470197340</v>
      </c>
      <c r="J362" s="8">
        <v>1467497652</v>
      </c>
      <c r="K362" s="8" t="b">
        <v>0</v>
      </c>
      <c r="L362" s="8">
        <v>14</v>
      </c>
      <c r="M362" s="8" t="b">
        <v>1</v>
      </c>
      <c r="N362" s="8" t="s">
        <v>8273</v>
      </c>
      <c r="O362" s="8" t="s">
        <v>8274</v>
      </c>
      <c r="P362" s="26">
        <v>1.1299999999999999</v>
      </c>
      <c r="Q362" s="25">
        <v>64.285714285714292</v>
      </c>
      <c r="R362" s="27">
        <v>42553.926527777774</v>
      </c>
      <c r="S362" s="27">
        <v>42585.172916666663</v>
      </c>
    </row>
    <row r="363" spans="1:19" ht="57.6" x14ac:dyDescent="0.3">
      <c r="A363" s="10">
        <v>3703</v>
      </c>
      <c r="B363" s="29" t="s">
        <v>3700</v>
      </c>
      <c r="C363" s="29" t="s">
        <v>7813</v>
      </c>
      <c r="D363" s="30">
        <v>1050</v>
      </c>
      <c r="E363" s="31">
        <v>1296</v>
      </c>
      <c r="F363" s="10" t="s">
        <v>8218</v>
      </c>
      <c r="G363" s="10" t="s">
        <v>8223</v>
      </c>
      <c r="H363" s="10" t="s">
        <v>8245</v>
      </c>
      <c r="I363" s="10">
        <v>1471071540</v>
      </c>
      <c r="J363" s="10">
        <v>1467720388</v>
      </c>
      <c r="K363" s="10" t="b">
        <v>0</v>
      </c>
      <c r="L363" s="10">
        <v>30</v>
      </c>
      <c r="M363" s="10" t="b">
        <v>1</v>
      </c>
      <c r="N363" s="10" t="s">
        <v>8273</v>
      </c>
      <c r="O363" s="10" t="s">
        <v>8274</v>
      </c>
      <c r="P363" s="32">
        <v>1.23</v>
      </c>
      <c r="Q363" s="31">
        <v>43.2</v>
      </c>
      <c r="R363" s="33">
        <v>42556.504490740743</v>
      </c>
      <c r="S363" s="33">
        <v>42595.290972222225</v>
      </c>
    </row>
    <row r="364" spans="1:19" ht="43.2" x14ac:dyDescent="0.3">
      <c r="A364" s="8">
        <v>2785</v>
      </c>
      <c r="B364" s="23" t="s">
        <v>2785</v>
      </c>
      <c r="C364" s="23" t="s">
        <v>6895</v>
      </c>
      <c r="D364" s="24">
        <v>5000</v>
      </c>
      <c r="E364" s="25">
        <v>5234</v>
      </c>
      <c r="F364" s="8" t="s">
        <v>8218</v>
      </c>
      <c r="G364" s="8" t="s">
        <v>8223</v>
      </c>
      <c r="H364" s="8" t="s">
        <v>8245</v>
      </c>
      <c r="I364" s="8">
        <v>1470430800</v>
      </c>
      <c r="J364" s="8">
        <v>1467865967</v>
      </c>
      <c r="K364" s="8" t="b">
        <v>0</v>
      </c>
      <c r="L364" s="8">
        <v>142</v>
      </c>
      <c r="M364" s="8" t="b">
        <v>1</v>
      </c>
      <c r="N364" s="8" t="s">
        <v>8273</v>
      </c>
      <c r="O364" s="8" t="s">
        <v>8274</v>
      </c>
      <c r="P364" s="26">
        <v>1.05</v>
      </c>
      <c r="Q364" s="25">
        <v>36.859154929577464</v>
      </c>
      <c r="R364" s="27">
        <v>42558.189432870371</v>
      </c>
      <c r="S364" s="27">
        <v>42587.875</v>
      </c>
    </row>
    <row r="365" spans="1:19" ht="72" x14ac:dyDescent="0.3">
      <c r="A365" s="10">
        <v>1288</v>
      </c>
      <c r="B365" s="29" t="s">
        <v>1289</v>
      </c>
      <c r="C365" s="29" t="s">
        <v>5398</v>
      </c>
      <c r="D365" s="30">
        <v>4000</v>
      </c>
      <c r="E365" s="31">
        <v>4018</v>
      </c>
      <c r="F365" s="10" t="s">
        <v>8218</v>
      </c>
      <c r="G365" s="10" t="s">
        <v>8223</v>
      </c>
      <c r="H365" s="10" t="s">
        <v>8245</v>
      </c>
      <c r="I365" s="10">
        <v>1470801600</v>
      </c>
      <c r="J365" s="10">
        <v>1468122163</v>
      </c>
      <c r="K365" s="10" t="b">
        <v>0</v>
      </c>
      <c r="L365" s="10">
        <v>61</v>
      </c>
      <c r="M365" s="10" t="b">
        <v>1</v>
      </c>
      <c r="N365" s="10" t="s">
        <v>8273</v>
      </c>
      <c r="O365" s="10" t="s">
        <v>8274</v>
      </c>
      <c r="P365" s="32">
        <v>1</v>
      </c>
      <c r="Q365" s="31">
        <v>65.868852459016395</v>
      </c>
      <c r="R365" s="33">
        <v>42561.154664351852</v>
      </c>
      <c r="S365" s="33">
        <v>42592.166666666672</v>
      </c>
    </row>
    <row r="366" spans="1:19" ht="57.6" x14ac:dyDescent="0.3">
      <c r="A366" s="8">
        <v>3575</v>
      </c>
      <c r="B366" s="23" t="s">
        <v>3574</v>
      </c>
      <c r="C366" s="23" t="s">
        <v>7685</v>
      </c>
      <c r="D366" s="24">
        <v>10000</v>
      </c>
      <c r="E366" s="25">
        <v>10133</v>
      </c>
      <c r="F366" s="8" t="s">
        <v>8218</v>
      </c>
      <c r="G366" s="8" t="s">
        <v>8223</v>
      </c>
      <c r="H366" s="8" t="s">
        <v>8245</v>
      </c>
      <c r="I366" s="8">
        <v>1470887940</v>
      </c>
      <c r="J366" s="8">
        <v>1468176527</v>
      </c>
      <c r="K366" s="8" t="b">
        <v>0</v>
      </c>
      <c r="L366" s="8">
        <v>102</v>
      </c>
      <c r="M366" s="8" t="b">
        <v>1</v>
      </c>
      <c r="N366" s="8" t="s">
        <v>8273</v>
      </c>
      <c r="O366" s="8" t="s">
        <v>8274</v>
      </c>
      <c r="P366" s="26">
        <v>1.01</v>
      </c>
      <c r="Q366" s="25">
        <v>99.343137254901961</v>
      </c>
      <c r="R366" s="27">
        <v>42561.783877314811</v>
      </c>
      <c r="S366" s="27">
        <v>42593.165972222225</v>
      </c>
    </row>
    <row r="367" spans="1:19" ht="57.6" x14ac:dyDescent="0.3">
      <c r="A367" s="10">
        <v>3286</v>
      </c>
      <c r="B367" s="29" t="s">
        <v>3286</v>
      </c>
      <c r="C367" s="29" t="s">
        <v>7396</v>
      </c>
      <c r="D367" s="30">
        <v>15000</v>
      </c>
      <c r="E367" s="31">
        <v>15265</v>
      </c>
      <c r="F367" s="10" t="s">
        <v>8218</v>
      </c>
      <c r="G367" s="10" t="s">
        <v>8223</v>
      </c>
      <c r="H367" s="10" t="s">
        <v>8245</v>
      </c>
      <c r="I367" s="10">
        <v>1471291782</v>
      </c>
      <c r="J367" s="10">
        <v>1468699782</v>
      </c>
      <c r="K367" s="10" t="b">
        <v>0</v>
      </c>
      <c r="L367" s="10">
        <v>122</v>
      </c>
      <c r="M367" s="10" t="b">
        <v>1</v>
      </c>
      <c r="N367" s="10" t="s">
        <v>8273</v>
      </c>
      <c r="O367" s="10" t="s">
        <v>8274</v>
      </c>
      <c r="P367" s="32">
        <v>1.02</v>
      </c>
      <c r="Q367" s="31">
        <v>125.12295081967213</v>
      </c>
      <c r="R367" s="33">
        <v>42567.840069444443</v>
      </c>
      <c r="S367" s="33">
        <v>42597.840069444443</v>
      </c>
    </row>
    <row r="368" spans="1:19" ht="57.6" x14ac:dyDescent="0.3">
      <c r="A368" s="8">
        <v>3435</v>
      </c>
      <c r="B368" s="23" t="s">
        <v>3434</v>
      </c>
      <c r="C368" s="23" t="s">
        <v>7545</v>
      </c>
      <c r="D368" s="24">
        <v>1000</v>
      </c>
      <c r="E368" s="25">
        <v>1120</v>
      </c>
      <c r="F368" s="8" t="s">
        <v>8218</v>
      </c>
      <c r="G368" s="8" t="s">
        <v>8223</v>
      </c>
      <c r="H368" s="8" t="s">
        <v>8245</v>
      </c>
      <c r="I368" s="8">
        <v>1470538800</v>
      </c>
      <c r="J368" s="8">
        <v>1469112493</v>
      </c>
      <c r="K368" s="8" t="b">
        <v>0</v>
      </c>
      <c r="L368" s="8">
        <v>19</v>
      </c>
      <c r="M368" s="8" t="b">
        <v>1</v>
      </c>
      <c r="N368" s="8" t="s">
        <v>8273</v>
      </c>
      <c r="O368" s="8" t="s">
        <v>8274</v>
      </c>
      <c r="P368" s="26">
        <v>1.1200000000000001</v>
      </c>
      <c r="Q368" s="25">
        <v>58.94736842105263</v>
      </c>
      <c r="R368" s="27">
        <v>42572.61681712963</v>
      </c>
      <c r="S368" s="27">
        <v>42589.125</v>
      </c>
    </row>
    <row r="369" spans="1:19" ht="72" x14ac:dyDescent="0.3">
      <c r="A369" s="10">
        <v>3464</v>
      </c>
      <c r="B369" s="29" t="s">
        <v>3463</v>
      </c>
      <c r="C369" s="29" t="s">
        <v>7574</v>
      </c>
      <c r="D369" s="30">
        <v>5000</v>
      </c>
      <c r="E369" s="31">
        <v>5116.18</v>
      </c>
      <c r="F369" s="10" t="s">
        <v>8218</v>
      </c>
      <c r="G369" s="10" t="s">
        <v>8223</v>
      </c>
      <c r="H369" s="10" t="s">
        <v>8245</v>
      </c>
      <c r="I369" s="10">
        <v>1471921637</v>
      </c>
      <c r="J369" s="10">
        <v>1469329637</v>
      </c>
      <c r="K369" s="10" t="b">
        <v>0</v>
      </c>
      <c r="L369" s="10">
        <v>93</v>
      </c>
      <c r="M369" s="10" t="b">
        <v>1</v>
      </c>
      <c r="N369" s="10" t="s">
        <v>8273</v>
      </c>
      <c r="O369" s="10" t="s">
        <v>8274</v>
      </c>
      <c r="P369" s="32">
        <v>1.02</v>
      </c>
      <c r="Q369" s="31">
        <v>55.012688172043013</v>
      </c>
      <c r="R369" s="33">
        <v>42575.130057870367</v>
      </c>
      <c r="S369" s="33">
        <v>42605.130057870367</v>
      </c>
    </row>
    <row r="370" spans="1:19" ht="28.8" x14ac:dyDescent="0.3">
      <c r="A370" s="8">
        <v>3586</v>
      </c>
      <c r="B370" s="23" t="s">
        <v>3585</v>
      </c>
      <c r="C370" s="23" t="s">
        <v>7696</v>
      </c>
      <c r="D370" s="24">
        <v>7500</v>
      </c>
      <c r="E370" s="25">
        <v>8207</v>
      </c>
      <c r="F370" s="8" t="s">
        <v>8218</v>
      </c>
      <c r="G370" s="8" t="s">
        <v>8223</v>
      </c>
      <c r="H370" s="8" t="s">
        <v>8245</v>
      </c>
      <c r="I370" s="8">
        <v>1474649070</v>
      </c>
      <c r="J370" s="8">
        <v>1469465070</v>
      </c>
      <c r="K370" s="8" t="b">
        <v>0</v>
      </c>
      <c r="L370" s="8">
        <v>54</v>
      </c>
      <c r="M370" s="8" t="b">
        <v>1</v>
      </c>
      <c r="N370" s="8" t="s">
        <v>8273</v>
      </c>
      <c r="O370" s="8" t="s">
        <v>8274</v>
      </c>
      <c r="P370" s="26">
        <v>1.0900000000000001</v>
      </c>
      <c r="Q370" s="25">
        <v>151.9814814814815</v>
      </c>
      <c r="R370" s="27">
        <v>42576.697569444441</v>
      </c>
      <c r="S370" s="27">
        <v>42636.697569444441</v>
      </c>
    </row>
    <row r="371" spans="1:19" ht="72" x14ac:dyDescent="0.3">
      <c r="A371" s="10">
        <v>3496</v>
      </c>
      <c r="B371" s="29" t="s">
        <v>3495</v>
      </c>
      <c r="C371" s="29" t="s">
        <v>7606</v>
      </c>
      <c r="D371" s="30">
        <v>3000</v>
      </c>
      <c r="E371" s="31">
        <v>3732</v>
      </c>
      <c r="F371" s="10" t="s">
        <v>8218</v>
      </c>
      <c r="G371" s="10" t="s">
        <v>8223</v>
      </c>
      <c r="H371" s="10" t="s">
        <v>8245</v>
      </c>
      <c r="I371" s="10">
        <v>1473625166</v>
      </c>
      <c r="J371" s="10">
        <v>1470169166</v>
      </c>
      <c r="K371" s="10" t="b">
        <v>0</v>
      </c>
      <c r="L371" s="10">
        <v>78</v>
      </c>
      <c r="M371" s="10" t="b">
        <v>1</v>
      </c>
      <c r="N371" s="10" t="s">
        <v>8273</v>
      </c>
      <c r="O371" s="10" t="s">
        <v>8274</v>
      </c>
      <c r="P371" s="32">
        <v>1.24</v>
      </c>
      <c r="Q371" s="31">
        <v>47.846153846153847</v>
      </c>
      <c r="R371" s="33">
        <v>42584.846828703703</v>
      </c>
      <c r="S371" s="33">
        <v>42624.846828703703</v>
      </c>
    </row>
    <row r="372" spans="1:19" ht="43.2" x14ac:dyDescent="0.3">
      <c r="A372" s="8">
        <v>2968</v>
      </c>
      <c r="B372" s="23" t="s">
        <v>2968</v>
      </c>
      <c r="C372" s="23" t="s">
        <v>7078</v>
      </c>
      <c r="D372" s="24">
        <v>3500</v>
      </c>
      <c r="E372" s="25">
        <v>3710</v>
      </c>
      <c r="F372" s="8" t="s">
        <v>8218</v>
      </c>
      <c r="G372" s="8" t="s">
        <v>8223</v>
      </c>
      <c r="H372" s="8" t="s">
        <v>8245</v>
      </c>
      <c r="I372" s="8">
        <v>1471406340</v>
      </c>
      <c r="J372" s="8">
        <v>1470227660</v>
      </c>
      <c r="K372" s="8" t="b">
        <v>0</v>
      </c>
      <c r="L372" s="8">
        <v>47</v>
      </c>
      <c r="M372" s="8" t="b">
        <v>1</v>
      </c>
      <c r="N372" s="8" t="s">
        <v>8273</v>
      </c>
      <c r="O372" s="8" t="s">
        <v>8274</v>
      </c>
      <c r="P372" s="26">
        <v>1.06</v>
      </c>
      <c r="Q372" s="25">
        <v>78.936170212765958</v>
      </c>
      <c r="R372" s="27">
        <v>42585.523842592593</v>
      </c>
      <c r="S372" s="27">
        <v>42599.165972222225</v>
      </c>
    </row>
    <row r="373" spans="1:19" ht="57.6" x14ac:dyDescent="0.3">
      <c r="A373" s="10">
        <v>3268</v>
      </c>
      <c r="B373" s="29" t="s">
        <v>3268</v>
      </c>
      <c r="C373" s="29" t="s">
        <v>7378</v>
      </c>
      <c r="D373" s="30">
        <v>2000</v>
      </c>
      <c r="E373" s="31">
        <v>2560</v>
      </c>
      <c r="F373" s="10" t="s">
        <v>8218</v>
      </c>
      <c r="G373" s="10" t="s">
        <v>8223</v>
      </c>
      <c r="H373" s="10" t="s">
        <v>8245</v>
      </c>
      <c r="I373" s="10">
        <v>1472074928</v>
      </c>
      <c r="J373" s="10">
        <v>1470692528</v>
      </c>
      <c r="K373" s="10" t="b">
        <v>1</v>
      </c>
      <c r="L373" s="10">
        <v>42</v>
      </c>
      <c r="M373" s="10" t="b">
        <v>1</v>
      </c>
      <c r="N373" s="10" t="s">
        <v>8273</v>
      </c>
      <c r="O373" s="10" t="s">
        <v>8274</v>
      </c>
      <c r="P373" s="32">
        <v>1.28</v>
      </c>
      <c r="Q373" s="31">
        <v>60.952380952380949</v>
      </c>
      <c r="R373" s="33">
        <v>42590.90425925926</v>
      </c>
      <c r="S373" s="33">
        <v>42606.90425925926</v>
      </c>
    </row>
    <row r="374" spans="1:19" ht="72" x14ac:dyDescent="0.3">
      <c r="A374" s="8">
        <v>2791</v>
      </c>
      <c r="B374" s="23" t="s">
        <v>2791</v>
      </c>
      <c r="C374" s="23" t="s">
        <v>6901</v>
      </c>
      <c r="D374" s="24">
        <v>2000</v>
      </c>
      <c r="E374" s="25">
        <v>2050</v>
      </c>
      <c r="F374" s="8" t="s">
        <v>8218</v>
      </c>
      <c r="G374" s="8" t="s">
        <v>8223</v>
      </c>
      <c r="H374" s="8" t="s">
        <v>8245</v>
      </c>
      <c r="I374" s="8">
        <v>1473393600</v>
      </c>
      <c r="J374" s="8">
        <v>1470778559</v>
      </c>
      <c r="K374" s="8" t="b">
        <v>0</v>
      </c>
      <c r="L374" s="8">
        <v>28</v>
      </c>
      <c r="M374" s="8" t="b">
        <v>1</v>
      </c>
      <c r="N374" s="8" t="s">
        <v>8273</v>
      </c>
      <c r="O374" s="8" t="s">
        <v>8274</v>
      </c>
      <c r="P374" s="26">
        <v>1.03</v>
      </c>
      <c r="Q374" s="25">
        <v>73.214285714285708</v>
      </c>
      <c r="R374" s="27">
        <v>42591.899988425925</v>
      </c>
      <c r="S374" s="27">
        <v>42622.166666666672</v>
      </c>
    </row>
    <row r="375" spans="1:19" ht="72" x14ac:dyDescent="0.3">
      <c r="A375" s="10">
        <v>3594</v>
      </c>
      <c r="B375" s="29" t="s">
        <v>3593</v>
      </c>
      <c r="C375" s="29" t="s">
        <v>7704</v>
      </c>
      <c r="D375" s="30">
        <v>1600</v>
      </c>
      <c r="E375" s="31">
        <v>2015</v>
      </c>
      <c r="F375" s="10" t="s">
        <v>8218</v>
      </c>
      <c r="G375" s="10" t="s">
        <v>8223</v>
      </c>
      <c r="H375" s="10" t="s">
        <v>8245</v>
      </c>
      <c r="I375" s="10">
        <v>1472952982</v>
      </c>
      <c r="J375" s="10">
        <v>1470792982</v>
      </c>
      <c r="K375" s="10" t="b">
        <v>0</v>
      </c>
      <c r="L375" s="10">
        <v>36</v>
      </c>
      <c r="M375" s="10" t="b">
        <v>1</v>
      </c>
      <c r="N375" s="10" t="s">
        <v>8273</v>
      </c>
      <c r="O375" s="10" t="s">
        <v>8274</v>
      </c>
      <c r="P375" s="32">
        <v>1.26</v>
      </c>
      <c r="Q375" s="31">
        <v>55.972222222222221</v>
      </c>
      <c r="R375" s="33">
        <v>42592.066921296297</v>
      </c>
      <c r="S375" s="33">
        <v>42617.066921296297</v>
      </c>
    </row>
    <row r="376" spans="1:19" ht="57.6" x14ac:dyDescent="0.3">
      <c r="A376" s="8">
        <v>3829</v>
      </c>
      <c r="B376" s="23" t="s">
        <v>3826</v>
      </c>
      <c r="C376" s="23" t="s">
        <v>7938</v>
      </c>
      <c r="D376" s="24">
        <v>500</v>
      </c>
      <c r="E376" s="25">
        <v>501</v>
      </c>
      <c r="F376" s="8" t="s">
        <v>8218</v>
      </c>
      <c r="G376" s="8" t="s">
        <v>8223</v>
      </c>
      <c r="H376" s="8" t="s">
        <v>8245</v>
      </c>
      <c r="I376" s="8">
        <v>1472676371</v>
      </c>
      <c r="J376" s="8">
        <v>1470948371</v>
      </c>
      <c r="K376" s="8" t="b">
        <v>0</v>
      </c>
      <c r="L376" s="8">
        <v>8</v>
      </c>
      <c r="M376" s="8" t="b">
        <v>1</v>
      </c>
      <c r="N376" s="8" t="s">
        <v>8273</v>
      </c>
      <c r="O376" s="8" t="s">
        <v>8274</v>
      </c>
      <c r="P376" s="26">
        <v>1</v>
      </c>
      <c r="Q376" s="25">
        <v>62.625</v>
      </c>
      <c r="R376" s="27">
        <v>42593.865405092598</v>
      </c>
      <c r="S376" s="27">
        <v>42613.865405092598</v>
      </c>
    </row>
    <row r="377" spans="1:19" ht="57.6" x14ac:dyDescent="0.3">
      <c r="A377" s="10">
        <v>3539</v>
      </c>
      <c r="B377" s="29" t="s">
        <v>3538</v>
      </c>
      <c r="C377" s="29" t="s">
        <v>7649</v>
      </c>
      <c r="D377" s="30">
        <v>600</v>
      </c>
      <c r="E377" s="31">
        <v>718</v>
      </c>
      <c r="F377" s="10" t="s">
        <v>8218</v>
      </c>
      <c r="G377" s="10" t="s">
        <v>8223</v>
      </c>
      <c r="H377" s="10" t="s">
        <v>8245</v>
      </c>
      <c r="I377" s="10">
        <v>1473358122</v>
      </c>
      <c r="J377" s="10">
        <v>1471543722</v>
      </c>
      <c r="K377" s="10" t="b">
        <v>0</v>
      </c>
      <c r="L377" s="10">
        <v>13</v>
      </c>
      <c r="M377" s="10" t="b">
        <v>1</v>
      </c>
      <c r="N377" s="10" t="s">
        <v>8273</v>
      </c>
      <c r="O377" s="10" t="s">
        <v>8274</v>
      </c>
      <c r="P377" s="32">
        <v>1.2</v>
      </c>
      <c r="Q377" s="31">
        <v>55.230769230769234</v>
      </c>
      <c r="R377" s="33">
        <v>42600.756041666667</v>
      </c>
      <c r="S377" s="33">
        <v>42621.756041666667</v>
      </c>
    </row>
    <row r="378" spans="1:19" ht="43.2" x14ac:dyDescent="0.3">
      <c r="A378" s="8">
        <v>3253</v>
      </c>
      <c r="B378" s="23" t="s">
        <v>3253</v>
      </c>
      <c r="C378" s="23" t="s">
        <v>7363</v>
      </c>
      <c r="D378" s="24">
        <v>20000</v>
      </c>
      <c r="E378" s="25">
        <v>20365</v>
      </c>
      <c r="F378" s="8" t="s">
        <v>8218</v>
      </c>
      <c r="G378" s="8" t="s">
        <v>8223</v>
      </c>
      <c r="H378" s="8" t="s">
        <v>8245</v>
      </c>
      <c r="I378" s="8">
        <v>1473306300</v>
      </c>
      <c r="J378" s="8">
        <v>1471701028</v>
      </c>
      <c r="K378" s="8" t="b">
        <v>1</v>
      </c>
      <c r="L378" s="8">
        <v>115</v>
      </c>
      <c r="M378" s="8" t="b">
        <v>1</v>
      </c>
      <c r="N378" s="8" t="s">
        <v>8273</v>
      </c>
      <c r="O378" s="8" t="s">
        <v>8274</v>
      </c>
      <c r="P378" s="26">
        <v>1.02</v>
      </c>
      <c r="Q378" s="25">
        <v>177.08695652173913</v>
      </c>
      <c r="R378" s="27">
        <v>42602.576712962968</v>
      </c>
      <c r="S378" s="27">
        <v>42621.15625</v>
      </c>
    </row>
    <row r="379" spans="1:19" ht="43.2" x14ac:dyDescent="0.3">
      <c r="A379" s="10">
        <v>3468</v>
      </c>
      <c r="B379" s="29" t="s">
        <v>3467</v>
      </c>
      <c r="C379" s="29" t="s">
        <v>7578</v>
      </c>
      <c r="D379" s="30">
        <v>10000</v>
      </c>
      <c r="E379" s="31">
        <v>12178</v>
      </c>
      <c r="F379" s="10" t="s">
        <v>8218</v>
      </c>
      <c r="G379" s="10" t="s">
        <v>8223</v>
      </c>
      <c r="H379" s="10" t="s">
        <v>8245</v>
      </c>
      <c r="I379" s="10">
        <v>1474426800</v>
      </c>
      <c r="J379" s="10">
        <v>1471976529</v>
      </c>
      <c r="K379" s="10" t="b">
        <v>0</v>
      </c>
      <c r="L379" s="10">
        <v>17</v>
      </c>
      <c r="M379" s="10" t="b">
        <v>1</v>
      </c>
      <c r="N379" s="10" t="s">
        <v>8273</v>
      </c>
      <c r="O379" s="10" t="s">
        <v>8274</v>
      </c>
      <c r="P379" s="32">
        <v>1.22</v>
      </c>
      <c r="Q379" s="31">
        <v>716.35294117647061</v>
      </c>
      <c r="R379" s="33">
        <v>42605.765381944439</v>
      </c>
      <c r="S379" s="33">
        <v>42634.125</v>
      </c>
    </row>
    <row r="380" spans="1:19" ht="72" x14ac:dyDescent="0.3">
      <c r="A380" s="8">
        <v>3273</v>
      </c>
      <c r="B380" s="23" t="s">
        <v>3273</v>
      </c>
      <c r="C380" s="23" t="s">
        <v>7383</v>
      </c>
      <c r="D380" s="24">
        <v>4000</v>
      </c>
      <c r="E380" s="25">
        <v>4296</v>
      </c>
      <c r="F380" s="8" t="s">
        <v>8218</v>
      </c>
      <c r="G380" s="8" t="s">
        <v>8223</v>
      </c>
      <c r="H380" s="8" t="s">
        <v>8245</v>
      </c>
      <c r="I380" s="8">
        <v>1473879600</v>
      </c>
      <c r="J380" s="8">
        <v>1472498042</v>
      </c>
      <c r="K380" s="8" t="b">
        <v>1</v>
      </c>
      <c r="L380" s="8">
        <v>21</v>
      </c>
      <c r="M380" s="8" t="b">
        <v>1</v>
      </c>
      <c r="N380" s="8" t="s">
        <v>8273</v>
      </c>
      <c r="O380" s="8" t="s">
        <v>8274</v>
      </c>
      <c r="P380" s="26">
        <v>1.07</v>
      </c>
      <c r="Q380" s="25">
        <v>204.57142857142858</v>
      </c>
      <c r="R380" s="27">
        <v>42611.801412037035</v>
      </c>
      <c r="S380" s="27">
        <v>42627.791666666672</v>
      </c>
    </row>
    <row r="381" spans="1:19" ht="57.6" x14ac:dyDescent="0.3">
      <c r="A381" s="10">
        <v>3259</v>
      </c>
      <c r="B381" s="29" t="s">
        <v>3259</v>
      </c>
      <c r="C381" s="29" t="s">
        <v>7369</v>
      </c>
      <c r="D381" s="30">
        <v>23000</v>
      </c>
      <c r="E381" s="31">
        <v>24418.6</v>
      </c>
      <c r="F381" s="10" t="s">
        <v>8218</v>
      </c>
      <c r="G381" s="10" t="s">
        <v>8223</v>
      </c>
      <c r="H381" s="10" t="s">
        <v>8245</v>
      </c>
      <c r="I381" s="10">
        <v>1475294340</v>
      </c>
      <c r="J381" s="10">
        <v>1472753745</v>
      </c>
      <c r="K381" s="10" t="b">
        <v>1</v>
      </c>
      <c r="L381" s="10">
        <v>97</v>
      </c>
      <c r="M381" s="10" t="b">
        <v>1</v>
      </c>
      <c r="N381" s="10" t="s">
        <v>8273</v>
      </c>
      <c r="O381" s="10" t="s">
        <v>8274</v>
      </c>
      <c r="P381" s="32">
        <v>1.06</v>
      </c>
      <c r="Q381" s="31">
        <v>251.7381443298969</v>
      </c>
      <c r="R381" s="33">
        <v>42614.760937500003</v>
      </c>
      <c r="S381" s="33">
        <v>42644.165972222225</v>
      </c>
    </row>
    <row r="382" spans="1:19" ht="57.6" x14ac:dyDescent="0.3">
      <c r="A382" s="8">
        <v>3621</v>
      </c>
      <c r="B382" s="23" t="s">
        <v>3619</v>
      </c>
      <c r="C382" s="23" t="s">
        <v>7731</v>
      </c>
      <c r="D382" s="24">
        <v>3000</v>
      </c>
      <c r="E382" s="25">
        <v>3292</v>
      </c>
      <c r="F382" s="8" t="s">
        <v>8218</v>
      </c>
      <c r="G382" s="8" t="s">
        <v>8223</v>
      </c>
      <c r="H382" s="8" t="s">
        <v>8245</v>
      </c>
      <c r="I382" s="8">
        <v>1475269200</v>
      </c>
      <c r="J382" s="8">
        <v>1473200844</v>
      </c>
      <c r="K382" s="8" t="b">
        <v>0</v>
      </c>
      <c r="L382" s="8">
        <v>70</v>
      </c>
      <c r="M382" s="8" t="b">
        <v>1</v>
      </c>
      <c r="N382" s="8" t="s">
        <v>8273</v>
      </c>
      <c r="O382" s="8" t="s">
        <v>8274</v>
      </c>
      <c r="P382" s="26">
        <v>1.1000000000000001</v>
      </c>
      <c r="Q382" s="25">
        <v>47.028571428571432</v>
      </c>
      <c r="R382" s="27">
        <v>42619.935694444444</v>
      </c>
      <c r="S382" s="27">
        <v>42643.875</v>
      </c>
    </row>
    <row r="383" spans="1:19" ht="57.6" x14ac:dyDescent="0.3">
      <c r="A383" s="10">
        <v>3455</v>
      </c>
      <c r="B383" s="29" t="s">
        <v>3454</v>
      </c>
      <c r="C383" s="29" t="s">
        <v>7565</v>
      </c>
      <c r="D383" s="30">
        <v>10000</v>
      </c>
      <c r="E383" s="31">
        <v>10065</v>
      </c>
      <c r="F383" s="10" t="s">
        <v>8218</v>
      </c>
      <c r="G383" s="10" t="s">
        <v>8223</v>
      </c>
      <c r="H383" s="10" t="s">
        <v>8245</v>
      </c>
      <c r="I383" s="10">
        <v>1476381627</v>
      </c>
      <c r="J383" s="10">
        <v>1473789627</v>
      </c>
      <c r="K383" s="10" t="b">
        <v>0</v>
      </c>
      <c r="L383" s="10">
        <v>69</v>
      </c>
      <c r="M383" s="10" t="b">
        <v>1</v>
      </c>
      <c r="N383" s="10" t="s">
        <v>8273</v>
      </c>
      <c r="O383" s="10" t="s">
        <v>8274</v>
      </c>
      <c r="P383" s="32">
        <v>1.01</v>
      </c>
      <c r="Q383" s="31">
        <v>145.86956521739131</v>
      </c>
      <c r="R383" s="33">
        <v>42626.7503125</v>
      </c>
      <c r="S383" s="33">
        <v>42656.7503125</v>
      </c>
    </row>
    <row r="384" spans="1:19" ht="43.2" x14ac:dyDescent="0.3">
      <c r="A384" s="8">
        <v>3680</v>
      </c>
      <c r="B384" s="23" t="s">
        <v>3677</v>
      </c>
      <c r="C384" s="23" t="s">
        <v>7790</v>
      </c>
      <c r="D384" s="24">
        <v>3000</v>
      </c>
      <c r="E384" s="25">
        <v>3383</v>
      </c>
      <c r="F384" s="8" t="s">
        <v>8218</v>
      </c>
      <c r="G384" s="8" t="s">
        <v>8223</v>
      </c>
      <c r="H384" s="8" t="s">
        <v>8245</v>
      </c>
      <c r="I384" s="8">
        <v>1475664834</v>
      </c>
      <c r="J384" s="8">
        <v>1473850434</v>
      </c>
      <c r="K384" s="8" t="b">
        <v>0</v>
      </c>
      <c r="L384" s="8">
        <v>34</v>
      </c>
      <c r="M384" s="8" t="b">
        <v>1</v>
      </c>
      <c r="N384" s="8" t="s">
        <v>8273</v>
      </c>
      <c r="O384" s="8" t="s">
        <v>8274</v>
      </c>
      <c r="P384" s="26">
        <v>1.1299999999999999</v>
      </c>
      <c r="Q384" s="25">
        <v>99.5</v>
      </c>
      <c r="R384" s="27">
        <v>42627.454097222217</v>
      </c>
      <c r="S384" s="27">
        <v>42648.454097222217</v>
      </c>
    </row>
    <row r="385" spans="1:19" ht="28.8" x14ac:dyDescent="0.3">
      <c r="A385" s="10">
        <v>3600</v>
      </c>
      <c r="B385" s="29" t="s">
        <v>3599</v>
      </c>
      <c r="C385" s="29" t="s">
        <v>7710</v>
      </c>
      <c r="D385" s="30">
        <v>10</v>
      </c>
      <c r="E385" s="31">
        <v>13</v>
      </c>
      <c r="F385" s="10" t="s">
        <v>8218</v>
      </c>
      <c r="G385" s="10" t="s">
        <v>8223</v>
      </c>
      <c r="H385" s="10" t="s">
        <v>8245</v>
      </c>
      <c r="I385" s="10">
        <v>1476390164</v>
      </c>
      <c r="J385" s="10">
        <v>1473970964</v>
      </c>
      <c r="K385" s="10" t="b">
        <v>0</v>
      </c>
      <c r="L385" s="10">
        <v>4</v>
      </c>
      <c r="M385" s="10" t="b">
        <v>1</v>
      </c>
      <c r="N385" s="10" t="s">
        <v>8273</v>
      </c>
      <c r="O385" s="10" t="s">
        <v>8274</v>
      </c>
      <c r="P385" s="32">
        <v>1.3</v>
      </c>
      <c r="Q385" s="31">
        <v>3.25</v>
      </c>
      <c r="R385" s="33">
        <v>42628.849120370374</v>
      </c>
      <c r="S385" s="33">
        <v>42656.849120370374</v>
      </c>
    </row>
    <row r="386" spans="1:19" ht="57.6" x14ac:dyDescent="0.3">
      <c r="A386" s="8">
        <v>3727</v>
      </c>
      <c r="B386" s="23" t="s">
        <v>3724</v>
      </c>
      <c r="C386" s="23" t="s">
        <v>7837</v>
      </c>
      <c r="D386" s="24">
        <v>2000</v>
      </c>
      <c r="E386" s="25">
        <v>2015</v>
      </c>
      <c r="F386" s="8" t="s">
        <v>8218</v>
      </c>
      <c r="G386" s="8" t="s">
        <v>8223</v>
      </c>
      <c r="H386" s="8" t="s">
        <v>8245</v>
      </c>
      <c r="I386" s="8">
        <v>1476939300</v>
      </c>
      <c r="J386" s="8">
        <v>1474273294</v>
      </c>
      <c r="K386" s="8" t="b">
        <v>0</v>
      </c>
      <c r="L386" s="8">
        <v>33</v>
      </c>
      <c r="M386" s="8" t="b">
        <v>1</v>
      </c>
      <c r="N386" s="8" t="s">
        <v>8273</v>
      </c>
      <c r="O386" s="8" t="s">
        <v>8274</v>
      </c>
      <c r="P386" s="26">
        <v>1.01</v>
      </c>
      <c r="Q386" s="25">
        <v>61.060606060606062</v>
      </c>
      <c r="R386" s="27">
        <v>42632.348310185189</v>
      </c>
      <c r="S386" s="27">
        <v>42663.204861111109</v>
      </c>
    </row>
    <row r="387" spans="1:19" ht="57.6" x14ac:dyDescent="0.3">
      <c r="A387" s="10">
        <v>3683</v>
      </c>
      <c r="B387" s="29" t="s">
        <v>3680</v>
      </c>
      <c r="C387" s="29" t="s">
        <v>7793</v>
      </c>
      <c r="D387" s="30">
        <v>3500</v>
      </c>
      <c r="E387" s="31">
        <v>3880</v>
      </c>
      <c r="F387" s="10" t="s">
        <v>8218</v>
      </c>
      <c r="G387" s="10" t="s">
        <v>8223</v>
      </c>
      <c r="H387" s="10" t="s">
        <v>8245</v>
      </c>
      <c r="I387" s="10">
        <v>1476931696</v>
      </c>
      <c r="J387" s="10">
        <v>1474339696</v>
      </c>
      <c r="K387" s="10" t="b">
        <v>0</v>
      </c>
      <c r="L387" s="10">
        <v>66</v>
      </c>
      <c r="M387" s="10" t="b">
        <v>1</v>
      </c>
      <c r="N387" s="10" t="s">
        <v>8273</v>
      </c>
      <c r="O387" s="10" t="s">
        <v>8274</v>
      </c>
      <c r="P387" s="32">
        <v>1.1100000000000001</v>
      </c>
      <c r="Q387" s="31">
        <v>58.787878787878789</v>
      </c>
      <c r="R387" s="33">
        <v>42633.116851851853</v>
      </c>
      <c r="S387" s="33">
        <v>42663.116851851853</v>
      </c>
    </row>
    <row r="388" spans="1:19" ht="57.6" x14ac:dyDescent="0.3">
      <c r="A388" s="8">
        <v>3461</v>
      </c>
      <c r="B388" s="23" t="s">
        <v>3460</v>
      </c>
      <c r="C388" s="23" t="s">
        <v>7571</v>
      </c>
      <c r="D388" s="24">
        <v>500</v>
      </c>
      <c r="E388" s="25">
        <v>695</v>
      </c>
      <c r="F388" s="8" t="s">
        <v>8218</v>
      </c>
      <c r="G388" s="8" t="s">
        <v>8223</v>
      </c>
      <c r="H388" s="8" t="s">
        <v>8245</v>
      </c>
      <c r="I388" s="8">
        <v>1477710000</v>
      </c>
      <c r="J388" s="8">
        <v>1475248279</v>
      </c>
      <c r="K388" s="8" t="b">
        <v>0</v>
      </c>
      <c r="L388" s="8">
        <v>12</v>
      </c>
      <c r="M388" s="8" t="b">
        <v>1</v>
      </c>
      <c r="N388" s="8" t="s">
        <v>8273</v>
      </c>
      <c r="O388" s="8" t="s">
        <v>8274</v>
      </c>
      <c r="P388" s="26">
        <v>1.39</v>
      </c>
      <c r="Q388" s="25">
        <v>57.916666666666664</v>
      </c>
      <c r="R388" s="27">
        <v>42643.632858796293</v>
      </c>
      <c r="S388" s="27">
        <v>42672.125</v>
      </c>
    </row>
    <row r="389" spans="1:19" ht="57.6" x14ac:dyDescent="0.3">
      <c r="A389" s="10">
        <v>521</v>
      </c>
      <c r="B389" s="29" t="s">
        <v>522</v>
      </c>
      <c r="C389" s="29" t="s">
        <v>4631</v>
      </c>
      <c r="D389" s="30">
        <v>5000</v>
      </c>
      <c r="E389" s="31">
        <v>5232</v>
      </c>
      <c r="F389" s="10" t="s">
        <v>8218</v>
      </c>
      <c r="G389" s="10" t="s">
        <v>8223</v>
      </c>
      <c r="H389" s="10" t="s">
        <v>8245</v>
      </c>
      <c r="I389" s="10">
        <v>1477976340</v>
      </c>
      <c r="J389" s="10">
        <v>1475460819</v>
      </c>
      <c r="K389" s="10" t="b">
        <v>0</v>
      </c>
      <c r="L389" s="10">
        <v>56</v>
      </c>
      <c r="M389" s="10" t="b">
        <v>1</v>
      </c>
      <c r="N389" s="10" t="s">
        <v>8273</v>
      </c>
      <c r="O389" s="10" t="s">
        <v>8274</v>
      </c>
      <c r="P389" s="32">
        <v>1.05</v>
      </c>
      <c r="Q389" s="31">
        <v>93.428571428571431</v>
      </c>
      <c r="R389" s="33">
        <v>42646.092812499999</v>
      </c>
      <c r="S389" s="33">
        <v>42675.207638888889</v>
      </c>
    </row>
    <row r="390" spans="1:19" ht="43.2" x14ac:dyDescent="0.3">
      <c r="A390" s="8">
        <v>3217</v>
      </c>
      <c r="B390" s="23" t="s">
        <v>3217</v>
      </c>
      <c r="C390" s="23" t="s">
        <v>7327</v>
      </c>
      <c r="D390" s="24">
        <v>4500</v>
      </c>
      <c r="E390" s="25">
        <v>5221</v>
      </c>
      <c r="F390" s="8" t="s">
        <v>8218</v>
      </c>
      <c r="G390" s="8" t="s">
        <v>8223</v>
      </c>
      <c r="H390" s="8" t="s">
        <v>8245</v>
      </c>
      <c r="I390" s="8">
        <v>1478264784</v>
      </c>
      <c r="J390" s="8">
        <v>1475672784</v>
      </c>
      <c r="K390" s="8" t="b">
        <v>1</v>
      </c>
      <c r="L390" s="8">
        <v>104</v>
      </c>
      <c r="M390" s="8" t="b">
        <v>1</v>
      </c>
      <c r="N390" s="8" t="s">
        <v>8273</v>
      </c>
      <c r="O390" s="8" t="s">
        <v>8274</v>
      </c>
      <c r="P390" s="26">
        <v>1.1599999999999999</v>
      </c>
      <c r="Q390" s="25">
        <v>50.20192307692308</v>
      </c>
      <c r="R390" s="27">
        <v>42648.546111111107</v>
      </c>
      <c r="S390" s="27">
        <v>42678.546111111107</v>
      </c>
    </row>
    <row r="391" spans="1:19" ht="57.6" x14ac:dyDescent="0.3">
      <c r="A391" s="10">
        <v>3576</v>
      </c>
      <c r="B391" s="29" t="s">
        <v>3575</v>
      </c>
      <c r="C391" s="29" t="s">
        <v>7686</v>
      </c>
      <c r="D391" s="30">
        <v>100</v>
      </c>
      <c r="E391" s="31">
        <v>100</v>
      </c>
      <c r="F391" s="10" t="s">
        <v>8218</v>
      </c>
      <c r="G391" s="10" t="s">
        <v>8223</v>
      </c>
      <c r="H391" s="10" t="s">
        <v>8245</v>
      </c>
      <c r="I391" s="10">
        <v>1480947054</v>
      </c>
      <c r="J391" s="10">
        <v>1475759454</v>
      </c>
      <c r="K391" s="10" t="b">
        <v>0</v>
      </c>
      <c r="L391" s="10">
        <v>5</v>
      </c>
      <c r="M391" s="10" t="b">
        <v>1</v>
      </c>
      <c r="N391" s="10" t="s">
        <v>8273</v>
      </c>
      <c r="O391" s="10" t="s">
        <v>8274</v>
      </c>
      <c r="P391" s="32">
        <v>1</v>
      </c>
      <c r="Q391" s="31">
        <v>20</v>
      </c>
      <c r="R391" s="33">
        <v>42649.54923611111</v>
      </c>
      <c r="S391" s="33">
        <v>42709.590902777782</v>
      </c>
    </row>
    <row r="392" spans="1:19" ht="57.6" x14ac:dyDescent="0.3">
      <c r="A392" s="8">
        <v>3619</v>
      </c>
      <c r="B392" s="23" t="s">
        <v>3617</v>
      </c>
      <c r="C392" s="23" t="s">
        <v>7729</v>
      </c>
      <c r="D392" s="24">
        <v>1000</v>
      </c>
      <c r="E392" s="25">
        <v>1130</v>
      </c>
      <c r="F392" s="8" t="s">
        <v>8218</v>
      </c>
      <c r="G392" s="8" t="s">
        <v>8223</v>
      </c>
      <c r="H392" s="8" t="s">
        <v>8245</v>
      </c>
      <c r="I392" s="8">
        <v>1479592800</v>
      </c>
      <c r="J392" s="8">
        <v>1476760226</v>
      </c>
      <c r="K392" s="8" t="b">
        <v>0</v>
      </c>
      <c r="L392" s="8">
        <v>17</v>
      </c>
      <c r="M392" s="8" t="b">
        <v>1</v>
      </c>
      <c r="N392" s="8" t="s">
        <v>8273</v>
      </c>
      <c r="O392" s="8" t="s">
        <v>8274</v>
      </c>
      <c r="P392" s="26">
        <v>1.1299999999999999</v>
      </c>
      <c r="Q392" s="25">
        <v>66.470588235294116</v>
      </c>
      <c r="R392" s="27">
        <v>42661.132245370376</v>
      </c>
      <c r="S392" s="27">
        <v>42693.916666666672</v>
      </c>
    </row>
    <row r="393" spans="1:19" ht="57.6" x14ac:dyDescent="0.3">
      <c r="A393" s="10">
        <v>3312</v>
      </c>
      <c r="B393" s="29" t="s">
        <v>3312</v>
      </c>
      <c r="C393" s="29" t="s">
        <v>7422</v>
      </c>
      <c r="D393" s="30">
        <v>2500</v>
      </c>
      <c r="E393" s="31">
        <v>2501</v>
      </c>
      <c r="F393" s="10" t="s">
        <v>8218</v>
      </c>
      <c r="G393" s="10" t="s">
        <v>8223</v>
      </c>
      <c r="H393" s="10" t="s">
        <v>8245</v>
      </c>
      <c r="I393" s="10">
        <v>1478901600</v>
      </c>
      <c r="J393" s="10">
        <v>1477077946</v>
      </c>
      <c r="K393" s="10" t="b">
        <v>0</v>
      </c>
      <c r="L393" s="10">
        <v>41</v>
      </c>
      <c r="M393" s="10" t="b">
        <v>1</v>
      </c>
      <c r="N393" s="10" t="s">
        <v>8273</v>
      </c>
      <c r="O393" s="10" t="s">
        <v>8274</v>
      </c>
      <c r="P393" s="32">
        <v>1</v>
      </c>
      <c r="Q393" s="31">
        <v>61</v>
      </c>
      <c r="R393" s="33">
        <v>42664.809560185182</v>
      </c>
      <c r="S393" s="33">
        <v>42685.916666666672</v>
      </c>
    </row>
    <row r="394" spans="1:19" ht="57.6" x14ac:dyDescent="0.3">
      <c r="A394" s="8">
        <v>1302</v>
      </c>
      <c r="B394" s="23" t="s">
        <v>1303</v>
      </c>
      <c r="C394" s="23" t="s">
        <v>5412</v>
      </c>
      <c r="D394" s="24">
        <v>2500</v>
      </c>
      <c r="E394" s="25">
        <v>2500</v>
      </c>
      <c r="F394" s="8" t="s">
        <v>8218</v>
      </c>
      <c r="G394" s="8" t="s">
        <v>8223</v>
      </c>
      <c r="H394" s="8" t="s">
        <v>8245</v>
      </c>
      <c r="I394" s="8">
        <v>1480559011</v>
      </c>
      <c r="J394" s="8">
        <v>1477963411</v>
      </c>
      <c r="K394" s="8" t="b">
        <v>0</v>
      </c>
      <c r="L394" s="8">
        <v>50</v>
      </c>
      <c r="M394" s="8" t="b">
        <v>1</v>
      </c>
      <c r="N394" s="8" t="s">
        <v>8273</v>
      </c>
      <c r="O394" s="8" t="s">
        <v>8274</v>
      </c>
      <c r="P394" s="26">
        <v>1</v>
      </c>
      <c r="Q394" s="25">
        <v>50</v>
      </c>
      <c r="R394" s="27">
        <v>42675.057997685188</v>
      </c>
      <c r="S394" s="27">
        <v>42705.099664351852</v>
      </c>
    </row>
    <row r="395" spans="1:19" ht="57.6" x14ac:dyDescent="0.3">
      <c r="A395" s="10">
        <v>3414</v>
      </c>
      <c r="B395" s="29" t="s">
        <v>3413</v>
      </c>
      <c r="C395" s="29" t="s">
        <v>7524</v>
      </c>
      <c r="D395" s="30">
        <v>3000</v>
      </c>
      <c r="E395" s="31">
        <v>3105</v>
      </c>
      <c r="F395" s="10" t="s">
        <v>8218</v>
      </c>
      <c r="G395" s="10" t="s">
        <v>8223</v>
      </c>
      <c r="H395" s="10" t="s">
        <v>8245</v>
      </c>
      <c r="I395" s="10">
        <v>1480579140</v>
      </c>
      <c r="J395" s="10">
        <v>1478030325</v>
      </c>
      <c r="K395" s="10" t="b">
        <v>0</v>
      </c>
      <c r="L395" s="10">
        <v>44</v>
      </c>
      <c r="M395" s="10" t="b">
        <v>1</v>
      </c>
      <c r="N395" s="10" t="s">
        <v>8273</v>
      </c>
      <c r="O395" s="10" t="s">
        <v>8274</v>
      </c>
      <c r="P395" s="32">
        <v>1.04</v>
      </c>
      <c r="Q395" s="31">
        <v>70.568181818181813</v>
      </c>
      <c r="R395" s="33">
        <v>42675.832465277781</v>
      </c>
      <c r="S395" s="33">
        <v>42705.332638888889</v>
      </c>
    </row>
    <row r="396" spans="1:19" ht="72" x14ac:dyDescent="0.3">
      <c r="A396" s="8">
        <v>531</v>
      </c>
      <c r="B396" s="23" t="s">
        <v>532</v>
      </c>
      <c r="C396" s="23" t="s">
        <v>4641</v>
      </c>
      <c r="D396" s="24">
        <v>4000</v>
      </c>
      <c r="E396" s="25">
        <v>4000</v>
      </c>
      <c r="F396" s="8" t="s">
        <v>8218</v>
      </c>
      <c r="G396" s="8" t="s">
        <v>8223</v>
      </c>
      <c r="H396" s="8" t="s">
        <v>8245</v>
      </c>
      <c r="I396" s="8">
        <v>1481957940</v>
      </c>
      <c r="J396" s="8">
        <v>1478050429</v>
      </c>
      <c r="K396" s="8" t="b">
        <v>0</v>
      </c>
      <c r="L396" s="8">
        <v>31</v>
      </c>
      <c r="M396" s="8" t="b">
        <v>1</v>
      </c>
      <c r="N396" s="8" t="s">
        <v>8273</v>
      </c>
      <c r="O396" s="8" t="s">
        <v>8274</v>
      </c>
      <c r="P396" s="26">
        <v>1</v>
      </c>
      <c r="Q396" s="25">
        <v>129.03225806451613</v>
      </c>
      <c r="R396" s="27">
        <v>42676.065150462964</v>
      </c>
      <c r="S396" s="27">
        <v>42721.290972222225</v>
      </c>
    </row>
    <row r="397" spans="1:19" ht="72" x14ac:dyDescent="0.3">
      <c r="A397" s="10">
        <v>3340</v>
      </c>
      <c r="B397" s="29" t="s">
        <v>3340</v>
      </c>
      <c r="C397" s="29" t="s">
        <v>7450</v>
      </c>
      <c r="D397" s="30">
        <v>3000</v>
      </c>
      <c r="E397" s="31">
        <v>4145</v>
      </c>
      <c r="F397" s="10" t="s">
        <v>8218</v>
      </c>
      <c r="G397" s="10" t="s">
        <v>8223</v>
      </c>
      <c r="H397" s="10" t="s">
        <v>8245</v>
      </c>
      <c r="I397" s="10">
        <v>1481066554</v>
      </c>
      <c r="J397" s="10">
        <v>1478906554</v>
      </c>
      <c r="K397" s="10" t="b">
        <v>0</v>
      </c>
      <c r="L397" s="10">
        <v>38</v>
      </c>
      <c r="M397" s="10" t="b">
        <v>1</v>
      </c>
      <c r="N397" s="10" t="s">
        <v>8273</v>
      </c>
      <c r="O397" s="10" t="s">
        <v>8274</v>
      </c>
      <c r="P397" s="32">
        <v>1.38</v>
      </c>
      <c r="Q397" s="31">
        <v>109.07894736842105</v>
      </c>
      <c r="R397" s="33">
        <v>42685.974004629628</v>
      </c>
      <c r="S397" s="33">
        <v>42710.974004629628</v>
      </c>
    </row>
    <row r="398" spans="1:19" ht="57.6" x14ac:dyDescent="0.3">
      <c r="A398" s="8">
        <v>3494</v>
      </c>
      <c r="B398" s="23" t="s">
        <v>3493</v>
      </c>
      <c r="C398" s="23" t="s">
        <v>7604</v>
      </c>
      <c r="D398" s="24">
        <v>400</v>
      </c>
      <c r="E398" s="25">
        <v>400</v>
      </c>
      <c r="F398" s="8" t="s">
        <v>8218</v>
      </c>
      <c r="G398" s="8" t="s">
        <v>8223</v>
      </c>
      <c r="H398" s="8" t="s">
        <v>8245</v>
      </c>
      <c r="I398" s="8">
        <v>1480140000</v>
      </c>
      <c r="J398" s="8">
        <v>1479186575</v>
      </c>
      <c r="K398" s="8" t="b">
        <v>0</v>
      </c>
      <c r="L398" s="8">
        <v>13</v>
      </c>
      <c r="M398" s="8" t="b">
        <v>1</v>
      </c>
      <c r="N398" s="8" t="s">
        <v>8273</v>
      </c>
      <c r="O398" s="8" t="s">
        <v>8274</v>
      </c>
      <c r="P398" s="26">
        <v>1</v>
      </c>
      <c r="Q398" s="25">
        <v>30.76923076923077</v>
      </c>
      <c r="R398" s="27">
        <v>42689.214988425927</v>
      </c>
      <c r="S398" s="27">
        <v>42700.25</v>
      </c>
    </row>
    <row r="399" spans="1:19" ht="28.8" x14ac:dyDescent="0.3">
      <c r="A399" s="10">
        <v>3370</v>
      </c>
      <c r="B399" s="29" t="s">
        <v>3369</v>
      </c>
      <c r="C399" s="29" t="s">
        <v>7480</v>
      </c>
      <c r="D399" s="30">
        <v>1500</v>
      </c>
      <c r="E399" s="31">
        <v>1766</v>
      </c>
      <c r="F399" s="10" t="s">
        <v>8218</v>
      </c>
      <c r="G399" s="10" t="s">
        <v>8223</v>
      </c>
      <c r="H399" s="10" t="s">
        <v>8245</v>
      </c>
      <c r="I399" s="10">
        <v>1481961600</v>
      </c>
      <c r="J399" s="10">
        <v>1479283285</v>
      </c>
      <c r="K399" s="10" t="b">
        <v>0</v>
      </c>
      <c r="L399" s="10">
        <v>26</v>
      </c>
      <c r="M399" s="10" t="b">
        <v>1</v>
      </c>
      <c r="N399" s="10" t="s">
        <v>8273</v>
      </c>
      <c r="O399" s="10" t="s">
        <v>8274</v>
      </c>
      <c r="P399" s="32">
        <v>1.18</v>
      </c>
      <c r="Q399" s="31">
        <v>67.92307692307692</v>
      </c>
      <c r="R399" s="33">
        <v>42690.334317129629</v>
      </c>
      <c r="S399" s="33">
        <v>42721.333333333328</v>
      </c>
    </row>
    <row r="400" spans="1:19" ht="57.6" x14ac:dyDescent="0.3">
      <c r="A400" s="8">
        <v>2813</v>
      </c>
      <c r="B400" s="23" t="s">
        <v>2813</v>
      </c>
      <c r="C400" s="23" t="s">
        <v>6923</v>
      </c>
      <c r="D400" s="24">
        <v>2800</v>
      </c>
      <c r="E400" s="25">
        <v>3572.12</v>
      </c>
      <c r="F400" s="8" t="s">
        <v>8218</v>
      </c>
      <c r="G400" s="8" t="s">
        <v>8223</v>
      </c>
      <c r="H400" s="8" t="s">
        <v>8245</v>
      </c>
      <c r="I400" s="8">
        <v>1481737761</v>
      </c>
      <c r="J400" s="8">
        <v>1479577761</v>
      </c>
      <c r="K400" s="8" t="b">
        <v>0</v>
      </c>
      <c r="L400" s="8">
        <v>96</v>
      </c>
      <c r="M400" s="8" t="b">
        <v>1</v>
      </c>
      <c r="N400" s="8" t="s">
        <v>8273</v>
      </c>
      <c r="O400" s="8" t="s">
        <v>8274</v>
      </c>
      <c r="P400" s="26">
        <v>1.28</v>
      </c>
      <c r="Q400" s="25">
        <v>37.209583333333335</v>
      </c>
      <c r="R400" s="27">
        <v>42693.742604166662</v>
      </c>
      <c r="S400" s="27">
        <v>42718.742604166662</v>
      </c>
    </row>
    <row r="401" spans="1:19" ht="43.2" x14ac:dyDescent="0.3">
      <c r="A401" s="10">
        <v>2972</v>
      </c>
      <c r="B401" s="29" t="s">
        <v>2972</v>
      </c>
      <c r="C401" s="29" t="s">
        <v>7082</v>
      </c>
      <c r="D401" s="30">
        <v>2000</v>
      </c>
      <c r="E401" s="31">
        <v>2107</v>
      </c>
      <c r="F401" s="10" t="s">
        <v>8218</v>
      </c>
      <c r="G401" s="10" t="s">
        <v>8223</v>
      </c>
      <c r="H401" s="10" t="s">
        <v>8245</v>
      </c>
      <c r="I401" s="10">
        <v>1480899600</v>
      </c>
      <c r="J401" s="10">
        <v>1479609520</v>
      </c>
      <c r="K401" s="10" t="b">
        <v>0</v>
      </c>
      <c r="L401" s="10">
        <v>17</v>
      </c>
      <c r="M401" s="10" t="b">
        <v>1</v>
      </c>
      <c r="N401" s="10" t="s">
        <v>8273</v>
      </c>
      <c r="O401" s="10" t="s">
        <v>8274</v>
      </c>
      <c r="P401" s="32">
        <v>1.05</v>
      </c>
      <c r="Q401" s="31">
        <v>123.94117647058823</v>
      </c>
      <c r="R401" s="33">
        <v>42694.110185185185</v>
      </c>
      <c r="S401" s="33">
        <v>42709.041666666672</v>
      </c>
    </row>
    <row r="402" spans="1:19" ht="57.6" x14ac:dyDescent="0.3">
      <c r="A402" s="8">
        <v>3304</v>
      </c>
      <c r="B402" s="23" t="s">
        <v>3304</v>
      </c>
      <c r="C402" s="23" t="s">
        <v>7414</v>
      </c>
      <c r="D402" s="24">
        <v>15000</v>
      </c>
      <c r="E402" s="25">
        <v>15677.5</v>
      </c>
      <c r="F402" s="8" t="s">
        <v>8218</v>
      </c>
      <c r="G402" s="8" t="s">
        <v>8223</v>
      </c>
      <c r="H402" s="8" t="s">
        <v>8245</v>
      </c>
      <c r="I402" s="8">
        <v>1482418752</v>
      </c>
      <c r="J402" s="8">
        <v>1479826752</v>
      </c>
      <c r="K402" s="8" t="b">
        <v>0</v>
      </c>
      <c r="L402" s="8">
        <v>175</v>
      </c>
      <c r="M402" s="8" t="b">
        <v>1</v>
      </c>
      <c r="N402" s="8" t="s">
        <v>8273</v>
      </c>
      <c r="O402" s="8" t="s">
        <v>8274</v>
      </c>
      <c r="P402" s="26">
        <v>1.05</v>
      </c>
      <c r="Q402" s="25">
        <v>89.585714285714289</v>
      </c>
      <c r="R402" s="27">
        <v>42696.624444444446</v>
      </c>
      <c r="S402" s="27">
        <v>42726.624444444446</v>
      </c>
    </row>
    <row r="403" spans="1:19" ht="57.6" x14ac:dyDescent="0.3">
      <c r="A403" s="10">
        <v>3224</v>
      </c>
      <c r="B403" s="29" t="s">
        <v>3224</v>
      </c>
      <c r="C403" s="29" t="s">
        <v>7334</v>
      </c>
      <c r="D403" s="30">
        <v>30000</v>
      </c>
      <c r="E403" s="31">
        <v>30610</v>
      </c>
      <c r="F403" s="10" t="s">
        <v>8218</v>
      </c>
      <c r="G403" s="10" t="s">
        <v>8223</v>
      </c>
      <c r="H403" s="10" t="s">
        <v>8245</v>
      </c>
      <c r="I403" s="10">
        <v>1484024400</v>
      </c>
      <c r="J403" s="10">
        <v>1479932713</v>
      </c>
      <c r="K403" s="10" t="b">
        <v>1</v>
      </c>
      <c r="L403" s="10">
        <v>216</v>
      </c>
      <c r="M403" s="10" t="b">
        <v>1</v>
      </c>
      <c r="N403" s="10" t="s">
        <v>8273</v>
      </c>
      <c r="O403" s="10" t="s">
        <v>8274</v>
      </c>
      <c r="P403" s="32">
        <v>1.02</v>
      </c>
      <c r="Q403" s="31">
        <v>141.71296296296296</v>
      </c>
      <c r="R403" s="33">
        <v>42697.850844907407</v>
      </c>
      <c r="S403" s="33">
        <v>42745.208333333328</v>
      </c>
    </row>
    <row r="404" spans="1:19" ht="72" x14ac:dyDescent="0.3">
      <c r="A404" s="8">
        <v>3236</v>
      </c>
      <c r="B404" s="23" t="s">
        <v>3236</v>
      </c>
      <c r="C404" s="23" t="s">
        <v>7346</v>
      </c>
      <c r="D404" s="24">
        <v>20000</v>
      </c>
      <c r="E404" s="25">
        <v>20120</v>
      </c>
      <c r="F404" s="8" t="s">
        <v>8218</v>
      </c>
      <c r="G404" s="8" t="s">
        <v>8223</v>
      </c>
      <c r="H404" s="8" t="s">
        <v>8245</v>
      </c>
      <c r="I404" s="8">
        <v>1482962433</v>
      </c>
      <c r="J404" s="8">
        <v>1480370433</v>
      </c>
      <c r="K404" s="8" t="b">
        <v>0</v>
      </c>
      <c r="L404" s="8">
        <v>110</v>
      </c>
      <c r="M404" s="8" t="b">
        <v>1</v>
      </c>
      <c r="N404" s="8" t="s">
        <v>8273</v>
      </c>
      <c r="O404" s="8" t="s">
        <v>8274</v>
      </c>
      <c r="P404" s="26">
        <v>1.01</v>
      </c>
      <c r="Q404" s="25">
        <v>182.90909090909091</v>
      </c>
      <c r="R404" s="27">
        <v>42702.917048611111</v>
      </c>
      <c r="S404" s="27">
        <v>42732.917048611111</v>
      </c>
    </row>
    <row r="405" spans="1:19" ht="57.6" x14ac:dyDescent="0.3">
      <c r="A405" s="10">
        <v>1289</v>
      </c>
      <c r="B405" s="29" t="s">
        <v>1290</v>
      </c>
      <c r="C405" s="29" t="s">
        <v>5399</v>
      </c>
      <c r="D405" s="30">
        <v>1500</v>
      </c>
      <c r="E405" s="31">
        <v>1876</v>
      </c>
      <c r="F405" s="10" t="s">
        <v>8218</v>
      </c>
      <c r="G405" s="10" t="s">
        <v>8223</v>
      </c>
      <c r="H405" s="10" t="s">
        <v>8245</v>
      </c>
      <c r="I405" s="10">
        <v>1483499645</v>
      </c>
      <c r="J405" s="10">
        <v>1480907645</v>
      </c>
      <c r="K405" s="10" t="b">
        <v>0</v>
      </c>
      <c r="L405" s="10">
        <v>52</v>
      </c>
      <c r="M405" s="10" t="b">
        <v>1</v>
      </c>
      <c r="N405" s="10" t="s">
        <v>8273</v>
      </c>
      <c r="O405" s="10" t="s">
        <v>8274</v>
      </c>
      <c r="P405" s="32">
        <v>1.25</v>
      </c>
      <c r="Q405" s="31">
        <v>36.07692307692308</v>
      </c>
      <c r="R405" s="33">
        <v>42709.134780092587</v>
      </c>
      <c r="S405" s="33">
        <v>42739.134780092587</v>
      </c>
    </row>
    <row r="406" spans="1:19" ht="57.6" x14ac:dyDescent="0.3">
      <c r="A406" s="8">
        <v>1284</v>
      </c>
      <c r="B406" s="23" t="s">
        <v>1285</v>
      </c>
      <c r="C406" s="23" t="s">
        <v>5394</v>
      </c>
      <c r="D406" s="24">
        <v>2000</v>
      </c>
      <c r="E406" s="25">
        <v>2020</v>
      </c>
      <c r="F406" s="8" t="s">
        <v>8218</v>
      </c>
      <c r="G406" s="8" t="s">
        <v>8223</v>
      </c>
      <c r="H406" s="8" t="s">
        <v>8245</v>
      </c>
      <c r="I406" s="8">
        <v>1483203540</v>
      </c>
      <c r="J406" s="8">
        <v>1481175482</v>
      </c>
      <c r="K406" s="8" t="b">
        <v>0</v>
      </c>
      <c r="L406" s="8">
        <v>31</v>
      </c>
      <c r="M406" s="8" t="b">
        <v>1</v>
      </c>
      <c r="N406" s="8" t="s">
        <v>8273</v>
      </c>
      <c r="O406" s="8" t="s">
        <v>8274</v>
      </c>
      <c r="P406" s="26">
        <v>1.01</v>
      </c>
      <c r="Q406" s="25">
        <v>65.161290322580641</v>
      </c>
      <c r="R406" s="27">
        <v>42712.23474537037</v>
      </c>
      <c r="S406" s="27">
        <v>42735.707638888889</v>
      </c>
    </row>
    <row r="407" spans="1:19" ht="43.2" x14ac:dyDescent="0.3">
      <c r="A407" s="10">
        <v>3359</v>
      </c>
      <c r="B407" s="29" t="s">
        <v>3358</v>
      </c>
      <c r="C407" s="29" t="s">
        <v>7469</v>
      </c>
      <c r="D407" s="30">
        <v>4000</v>
      </c>
      <c r="E407" s="31">
        <v>4250</v>
      </c>
      <c r="F407" s="10" t="s">
        <v>8218</v>
      </c>
      <c r="G407" s="10" t="s">
        <v>8223</v>
      </c>
      <c r="H407" s="10" t="s">
        <v>8245</v>
      </c>
      <c r="I407" s="10">
        <v>1487985734</v>
      </c>
      <c r="J407" s="10">
        <v>1484097734</v>
      </c>
      <c r="K407" s="10" t="b">
        <v>0</v>
      </c>
      <c r="L407" s="10">
        <v>23</v>
      </c>
      <c r="M407" s="10" t="b">
        <v>1</v>
      </c>
      <c r="N407" s="10" t="s">
        <v>8273</v>
      </c>
      <c r="O407" s="10" t="s">
        <v>8274</v>
      </c>
      <c r="P407" s="32">
        <v>1.06</v>
      </c>
      <c r="Q407" s="31">
        <v>184.78260869565219</v>
      </c>
      <c r="R407" s="33">
        <v>42746.057106481487</v>
      </c>
      <c r="S407" s="33">
        <v>42791.057106481487</v>
      </c>
    </row>
    <row r="408" spans="1:19" ht="57.6" x14ac:dyDescent="0.3">
      <c r="A408" s="8">
        <v>2836</v>
      </c>
      <c r="B408" s="23" t="s">
        <v>2836</v>
      </c>
      <c r="C408" s="23" t="s">
        <v>6946</v>
      </c>
      <c r="D408" s="24">
        <v>450</v>
      </c>
      <c r="E408" s="25">
        <v>485</v>
      </c>
      <c r="F408" s="8" t="s">
        <v>8218</v>
      </c>
      <c r="G408" s="8" t="s">
        <v>8223</v>
      </c>
      <c r="H408" s="8" t="s">
        <v>8245</v>
      </c>
      <c r="I408" s="8">
        <v>1487393940</v>
      </c>
      <c r="J408" s="8">
        <v>1484115418</v>
      </c>
      <c r="K408" s="8" t="b">
        <v>0</v>
      </c>
      <c r="L408" s="8">
        <v>11</v>
      </c>
      <c r="M408" s="8" t="b">
        <v>1</v>
      </c>
      <c r="N408" s="8" t="s">
        <v>8273</v>
      </c>
      <c r="O408" s="8" t="s">
        <v>8274</v>
      </c>
      <c r="P408" s="26">
        <v>1.08</v>
      </c>
      <c r="Q408" s="25">
        <v>44.090909090909093</v>
      </c>
      <c r="R408" s="27">
        <v>42746.261782407411</v>
      </c>
      <c r="S408" s="27">
        <v>42784.207638888889</v>
      </c>
    </row>
    <row r="409" spans="1:19" ht="72" x14ac:dyDescent="0.3">
      <c r="A409" s="10">
        <v>527</v>
      </c>
      <c r="B409" s="29" t="s">
        <v>528</v>
      </c>
      <c r="C409" s="29" t="s">
        <v>4637</v>
      </c>
      <c r="D409" s="30">
        <v>10000</v>
      </c>
      <c r="E409" s="31">
        <v>10085</v>
      </c>
      <c r="F409" s="10" t="s">
        <v>8218</v>
      </c>
      <c r="G409" s="10" t="s">
        <v>8223</v>
      </c>
      <c r="H409" s="10" t="s">
        <v>8245</v>
      </c>
      <c r="I409" s="10">
        <v>1487347500</v>
      </c>
      <c r="J409" s="10">
        <v>1484715366</v>
      </c>
      <c r="K409" s="10" t="b">
        <v>0</v>
      </c>
      <c r="L409" s="10">
        <v>158</v>
      </c>
      <c r="M409" s="10" t="b">
        <v>1</v>
      </c>
      <c r="N409" s="10" t="s">
        <v>8273</v>
      </c>
      <c r="O409" s="10" t="s">
        <v>8274</v>
      </c>
      <c r="P409" s="32">
        <v>1.01</v>
      </c>
      <c r="Q409" s="31">
        <v>63.829113924050631</v>
      </c>
      <c r="R409" s="33">
        <v>42753.205625000002</v>
      </c>
      <c r="S409" s="33">
        <v>42783.670138888891</v>
      </c>
    </row>
    <row r="410" spans="1:19" x14ac:dyDescent="0.3">
      <c r="A410" s="8">
        <v>3285</v>
      </c>
      <c r="B410" s="23" t="s">
        <v>3285</v>
      </c>
      <c r="C410" s="23" t="s">
        <v>7395</v>
      </c>
      <c r="D410" s="24">
        <v>4999</v>
      </c>
      <c r="E410" s="25">
        <v>5604</v>
      </c>
      <c r="F410" s="8" t="s">
        <v>8218</v>
      </c>
      <c r="G410" s="8" t="s">
        <v>8223</v>
      </c>
      <c r="H410" s="8" t="s">
        <v>8245</v>
      </c>
      <c r="I410" s="8">
        <v>1488258000</v>
      </c>
      <c r="J410" s="8">
        <v>1485556626</v>
      </c>
      <c r="K410" s="8" t="b">
        <v>0</v>
      </c>
      <c r="L410" s="8">
        <v>81</v>
      </c>
      <c r="M410" s="8" t="b">
        <v>1</v>
      </c>
      <c r="N410" s="8" t="s">
        <v>8273</v>
      </c>
      <c r="O410" s="8" t="s">
        <v>8274</v>
      </c>
      <c r="P410" s="26">
        <v>1.1200000000000001</v>
      </c>
      <c r="Q410" s="25">
        <v>69.18518518518519</v>
      </c>
      <c r="R410" s="27">
        <v>42762.942430555559</v>
      </c>
      <c r="S410" s="27">
        <v>42794.208333333328</v>
      </c>
    </row>
    <row r="411" spans="1:19" ht="57.6" x14ac:dyDescent="0.3">
      <c r="A411" s="10">
        <v>3233</v>
      </c>
      <c r="B411" s="29" t="s">
        <v>3233</v>
      </c>
      <c r="C411" s="29" t="s">
        <v>7343</v>
      </c>
      <c r="D411" s="30">
        <v>5000</v>
      </c>
      <c r="E411" s="31">
        <v>5940</v>
      </c>
      <c r="F411" s="10" t="s">
        <v>8218</v>
      </c>
      <c r="G411" s="10" t="s">
        <v>8223</v>
      </c>
      <c r="H411" s="10" t="s">
        <v>8245</v>
      </c>
      <c r="I411" s="10">
        <v>1488482355</v>
      </c>
      <c r="J411" s="10">
        <v>1485890355</v>
      </c>
      <c r="K411" s="10" t="b">
        <v>0</v>
      </c>
      <c r="L411" s="10">
        <v>61</v>
      </c>
      <c r="M411" s="10" t="b">
        <v>1</v>
      </c>
      <c r="N411" s="10" t="s">
        <v>8273</v>
      </c>
      <c r="O411" s="10" t="s">
        <v>8274</v>
      </c>
      <c r="P411" s="32">
        <v>1.19</v>
      </c>
      <c r="Q411" s="31">
        <v>97.377049180327873</v>
      </c>
      <c r="R411" s="33">
        <v>42766.805034722223</v>
      </c>
      <c r="S411" s="33">
        <v>42796.805034722223</v>
      </c>
    </row>
    <row r="412" spans="1:19" ht="43.2" x14ac:dyDescent="0.3">
      <c r="A412" s="8">
        <v>3338</v>
      </c>
      <c r="B412" s="23" t="s">
        <v>3338</v>
      </c>
      <c r="C412" s="23" t="s">
        <v>7448</v>
      </c>
      <c r="D412" s="24">
        <v>15000</v>
      </c>
      <c r="E412" s="25">
        <v>15327</v>
      </c>
      <c r="F412" s="8" t="s">
        <v>8218</v>
      </c>
      <c r="G412" s="8" t="s">
        <v>8223</v>
      </c>
      <c r="H412" s="8" t="s">
        <v>8245</v>
      </c>
      <c r="I412" s="8">
        <v>1487944080</v>
      </c>
      <c r="J412" s="8">
        <v>1486129680</v>
      </c>
      <c r="K412" s="8" t="b">
        <v>0</v>
      </c>
      <c r="L412" s="8">
        <v>112</v>
      </c>
      <c r="M412" s="8" t="b">
        <v>1</v>
      </c>
      <c r="N412" s="8" t="s">
        <v>8273</v>
      </c>
      <c r="O412" s="8" t="s">
        <v>8274</v>
      </c>
      <c r="P412" s="26">
        <v>1.02</v>
      </c>
      <c r="Q412" s="25">
        <v>136.84821428571428</v>
      </c>
      <c r="R412" s="27">
        <v>42769.574999999997</v>
      </c>
      <c r="S412" s="27">
        <v>42790.574999999997</v>
      </c>
    </row>
    <row r="413" spans="1:19" ht="28.8" x14ac:dyDescent="0.3">
      <c r="A413" s="47">
        <v>3220</v>
      </c>
      <c r="B413" s="48" t="s">
        <v>3220</v>
      </c>
      <c r="C413" s="48" t="s">
        <v>7330</v>
      </c>
      <c r="D413" s="49">
        <v>15000</v>
      </c>
      <c r="E413" s="50">
        <v>15126</v>
      </c>
      <c r="F413" s="47" t="s">
        <v>8218</v>
      </c>
      <c r="G413" s="47" t="s">
        <v>8223</v>
      </c>
      <c r="H413" s="47" t="s">
        <v>8245</v>
      </c>
      <c r="I413" s="47">
        <v>1489352400</v>
      </c>
      <c r="J413" s="47">
        <v>1486411204</v>
      </c>
      <c r="K413" s="47" t="b">
        <v>1</v>
      </c>
      <c r="L413" s="47">
        <v>59</v>
      </c>
      <c r="M413" s="47" t="b">
        <v>1</v>
      </c>
      <c r="N413" s="47" t="s">
        <v>8273</v>
      </c>
      <c r="O413" s="47" t="s">
        <v>8274</v>
      </c>
      <c r="P413" s="51">
        <v>1.01</v>
      </c>
      <c r="Q413" s="50">
        <v>256.37288135593218</v>
      </c>
      <c r="R413" s="52">
        <v>42772.833379629628</v>
      </c>
      <c r="S413" s="52">
        <v>42806.875</v>
      </c>
    </row>
  </sheetData>
  <conditionalFormatting sqref="F2:F413">
    <cfRule type="cellIs" dxfId="7" priority="1" operator="equal">
      <formula>"failed"</formula>
    </cfRule>
    <cfRule type="cellIs" dxfId="6" priority="2" operator="equal">
      <formula>"canceled"</formula>
    </cfRule>
    <cfRule type="cellIs" dxfId="5" priority="3" operator="equal">
      <formula>"successful"</formula>
    </cfRule>
    <cfRule type="cellIs" dxfId="4" priority="4" operator="equal">
      <formula>"live"</formula>
    </cfRule>
  </conditionalFormatting>
  <conditionalFormatting sqref="P1:P413">
    <cfRule type="colorScale" priority="5">
      <colorScale>
        <cfvo type="min"/>
        <cfvo type="max"/>
        <color rgb="FFC00000"/>
        <color rgb="FF00B0F0"/>
      </colorScale>
    </cfRule>
  </conditionalFormatting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80911-A64A-4ED1-A126-E435A064EB1F}">
  <dimension ref="A1:S251"/>
  <sheetViews>
    <sheetView workbookViewId="0"/>
  </sheetViews>
  <sheetFormatPr defaultRowHeight="14.4" x14ac:dyDescent="0.3"/>
  <cols>
    <col min="2" max="2" width="23.88671875" customWidth="1"/>
    <col min="3" max="3" width="37.44140625" customWidth="1"/>
    <col min="4" max="4" width="12.109375" bestFit="1" customWidth="1"/>
    <col min="5" max="5" width="11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4" max="14" width="15.109375" bestFit="1" customWidth="1"/>
    <col min="15" max="15" width="11.5546875" bestFit="1" customWidth="1"/>
    <col min="16" max="16" width="17.44140625" bestFit="1" customWidth="1"/>
    <col min="17" max="17" width="17.6640625" bestFit="1" customWidth="1"/>
    <col min="18" max="18" width="22.109375" bestFit="1" customWidth="1"/>
    <col min="19" max="19" width="22.88671875" bestFit="1" customWidth="1"/>
  </cols>
  <sheetData>
    <row r="1" spans="1:19" x14ac:dyDescent="0.3">
      <c r="A1" s="35" t="s">
        <v>0</v>
      </c>
      <c r="B1" s="36" t="s">
        <v>1</v>
      </c>
      <c r="C1" s="36" t="s">
        <v>4110</v>
      </c>
      <c r="D1" s="37" t="s">
        <v>8216</v>
      </c>
      <c r="E1" s="38" t="s">
        <v>8217</v>
      </c>
      <c r="F1" s="39" t="s">
        <v>8263</v>
      </c>
      <c r="G1" s="39" t="s">
        <v>8222</v>
      </c>
      <c r="H1" s="39" t="s">
        <v>8244</v>
      </c>
      <c r="I1" s="39" t="s">
        <v>8258</v>
      </c>
      <c r="J1" s="39" t="s">
        <v>8259</v>
      </c>
      <c r="K1" s="39" t="s">
        <v>8260</v>
      </c>
      <c r="L1" s="39" t="s">
        <v>8261</v>
      </c>
      <c r="M1" s="39" t="s">
        <v>8262</v>
      </c>
      <c r="N1" s="39" t="s">
        <v>8317</v>
      </c>
      <c r="O1" s="39" t="s">
        <v>8316</v>
      </c>
      <c r="P1" s="39" t="s">
        <v>8264</v>
      </c>
      <c r="Q1" s="38" t="s">
        <v>8265</v>
      </c>
      <c r="R1" s="40" t="s">
        <v>8323</v>
      </c>
      <c r="S1" s="41" t="s">
        <v>8324</v>
      </c>
    </row>
    <row r="2" spans="1:19" ht="57.6" x14ac:dyDescent="0.3">
      <c r="A2" s="7">
        <v>2870</v>
      </c>
      <c r="B2" s="23" t="s">
        <v>2870</v>
      </c>
      <c r="C2" s="23" t="s">
        <v>6980</v>
      </c>
      <c r="D2" s="24">
        <v>5000</v>
      </c>
      <c r="E2" s="25">
        <v>750</v>
      </c>
      <c r="F2" s="8" t="s">
        <v>8220</v>
      </c>
      <c r="G2" s="8" t="s">
        <v>8223</v>
      </c>
      <c r="H2" s="8" t="s">
        <v>8245</v>
      </c>
      <c r="I2" s="8">
        <v>1400301165</v>
      </c>
      <c r="J2" s="8">
        <v>1397709165</v>
      </c>
      <c r="K2" s="8" t="b">
        <v>0</v>
      </c>
      <c r="L2" s="8">
        <v>9</v>
      </c>
      <c r="M2" s="8" t="b">
        <v>0</v>
      </c>
      <c r="N2" s="8" t="s">
        <v>8273</v>
      </c>
      <c r="O2" s="8" t="s">
        <v>8274</v>
      </c>
      <c r="P2" s="26">
        <v>0.15</v>
      </c>
      <c r="Q2" s="25">
        <v>83.333333333333329</v>
      </c>
      <c r="R2" s="27">
        <v>41746.189409722225</v>
      </c>
      <c r="S2" s="28">
        <v>41776.189409722225</v>
      </c>
    </row>
    <row r="3" spans="1:19" ht="57.6" x14ac:dyDescent="0.3">
      <c r="A3" s="9">
        <v>3983</v>
      </c>
      <c r="B3" s="29" t="s">
        <v>3979</v>
      </c>
      <c r="C3" s="29" t="s">
        <v>8089</v>
      </c>
      <c r="D3" s="30">
        <v>11140</v>
      </c>
      <c r="E3" s="31">
        <v>3877</v>
      </c>
      <c r="F3" s="10" t="s">
        <v>8220</v>
      </c>
      <c r="G3" s="10" t="s">
        <v>8223</v>
      </c>
      <c r="H3" s="10" t="s">
        <v>8245</v>
      </c>
      <c r="I3" s="10">
        <v>1400569140</v>
      </c>
      <c r="J3" s="10">
        <v>1397854356</v>
      </c>
      <c r="K3" s="10" t="b">
        <v>0</v>
      </c>
      <c r="L3" s="10">
        <v>46</v>
      </c>
      <c r="M3" s="10" t="b">
        <v>0</v>
      </c>
      <c r="N3" s="10" t="s">
        <v>8273</v>
      </c>
      <c r="O3" s="10" t="s">
        <v>8274</v>
      </c>
      <c r="P3" s="32">
        <v>0.35</v>
      </c>
      <c r="Q3" s="31">
        <v>84.282608695652172</v>
      </c>
      <c r="R3" s="33">
        <v>41747.86986111111</v>
      </c>
      <c r="S3" s="34">
        <v>41779.290972222225</v>
      </c>
    </row>
    <row r="4" spans="1:19" ht="43.2" x14ac:dyDescent="0.3">
      <c r="A4" s="7">
        <v>4051</v>
      </c>
      <c r="B4" s="23" t="s">
        <v>4047</v>
      </c>
      <c r="C4" s="23" t="s">
        <v>8155</v>
      </c>
      <c r="D4" s="24">
        <v>500</v>
      </c>
      <c r="E4" s="25">
        <v>0</v>
      </c>
      <c r="F4" s="8" t="s">
        <v>8220</v>
      </c>
      <c r="G4" s="8" t="s">
        <v>8223</v>
      </c>
      <c r="H4" s="8" t="s">
        <v>8245</v>
      </c>
      <c r="I4" s="8">
        <v>1399618380</v>
      </c>
      <c r="J4" s="8">
        <v>1399058797</v>
      </c>
      <c r="K4" s="8" t="b">
        <v>0</v>
      </c>
      <c r="L4" s="8">
        <v>0</v>
      </c>
      <c r="M4" s="8" t="b">
        <v>0</v>
      </c>
      <c r="N4" s="8" t="s">
        <v>8273</v>
      </c>
      <c r="O4" s="8" t="s">
        <v>8274</v>
      </c>
      <c r="P4" s="26">
        <v>0</v>
      </c>
      <c r="Q4" s="25">
        <v>0</v>
      </c>
      <c r="R4" s="27">
        <v>41761.810150462967</v>
      </c>
      <c r="S4" s="28">
        <v>41768.286805555559</v>
      </c>
    </row>
    <row r="5" spans="1:19" ht="43.2" x14ac:dyDescent="0.3">
      <c r="A5" s="9">
        <v>4028</v>
      </c>
      <c r="B5" s="29" t="s">
        <v>4024</v>
      </c>
      <c r="C5" s="29" t="s">
        <v>8133</v>
      </c>
      <c r="D5" s="30">
        <v>2000</v>
      </c>
      <c r="E5" s="31">
        <v>561</v>
      </c>
      <c r="F5" s="10" t="s">
        <v>8220</v>
      </c>
      <c r="G5" s="10" t="s">
        <v>8223</v>
      </c>
      <c r="H5" s="10" t="s">
        <v>8245</v>
      </c>
      <c r="I5" s="10">
        <v>1402007500</v>
      </c>
      <c r="J5" s="10">
        <v>1399415500</v>
      </c>
      <c r="K5" s="10" t="b">
        <v>0</v>
      </c>
      <c r="L5" s="10">
        <v>11</v>
      </c>
      <c r="M5" s="10" t="b">
        <v>0</v>
      </c>
      <c r="N5" s="10" t="s">
        <v>8273</v>
      </c>
      <c r="O5" s="10" t="s">
        <v>8274</v>
      </c>
      <c r="P5" s="32">
        <v>0.28000000000000003</v>
      </c>
      <c r="Q5" s="31">
        <v>51</v>
      </c>
      <c r="R5" s="33">
        <v>41765.938657407409</v>
      </c>
      <c r="S5" s="34">
        <v>41795.938657407409</v>
      </c>
    </row>
    <row r="6" spans="1:19" ht="43.2" x14ac:dyDescent="0.3">
      <c r="A6" s="7">
        <v>3843</v>
      </c>
      <c r="B6" s="23" t="s">
        <v>3840</v>
      </c>
      <c r="C6" s="23" t="s">
        <v>7952</v>
      </c>
      <c r="D6" s="24">
        <v>5000</v>
      </c>
      <c r="E6" s="25">
        <v>1065</v>
      </c>
      <c r="F6" s="8" t="s">
        <v>8220</v>
      </c>
      <c r="G6" s="8" t="s">
        <v>8223</v>
      </c>
      <c r="H6" s="8" t="s">
        <v>8245</v>
      </c>
      <c r="I6" s="8">
        <v>1401587064</v>
      </c>
      <c r="J6" s="8">
        <v>1399427064</v>
      </c>
      <c r="K6" s="8" t="b">
        <v>1</v>
      </c>
      <c r="L6" s="8">
        <v>19</v>
      </c>
      <c r="M6" s="8" t="b">
        <v>0</v>
      </c>
      <c r="N6" s="8" t="s">
        <v>8273</v>
      </c>
      <c r="O6" s="8" t="s">
        <v>8274</v>
      </c>
      <c r="P6" s="26">
        <v>0.21</v>
      </c>
      <c r="Q6" s="25">
        <v>56.05263157894737</v>
      </c>
      <c r="R6" s="27">
        <v>41766.072500000002</v>
      </c>
      <c r="S6" s="28">
        <v>41791.072500000002</v>
      </c>
    </row>
    <row r="7" spans="1:19" ht="57.6" x14ac:dyDescent="0.3">
      <c r="A7" s="9">
        <v>3844</v>
      </c>
      <c r="B7" s="29" t="s">
        <v>3841</v>
      </c>
      <c r="C7" s="29" t="s">
        <v>7953</v>
      </c>
      <c r="D7" s="30">
        <v>9800</v>
      </c>
      <c r="E7" s="31">
        <v>4066</v>
      </c>
      <c r="F7" s="10" t="s">
        <v>8220</v>
      </c>
      <c r="G7" s="10" t="s">
        <v>8223</v>
      </c>
      <c r="H7" s="10" t="s">
        <v>8245</v>
      </c>
      <c r="I7" s="10">
        <v>1401778740</v>
      </c>
      <c r="J7" s="10">
        <v>1399474134</v>
      </c>
      <c r="K7" s="10" t="b">
        <v>1</v>
      </c>
      <c r="L7" s="10">
        <v>50</v>
      </c>
      <c r="M7" s="10" t="b">
        <v>0</v>
      </c>
      <c r="N7" s="10" t="s">
        <v>8273</v>
      </c>
      <c r="O7" s="10" t="s">
        <v>8274</v>
      </c>
      <c r="P7" s="32">
        <v>0.41</v>
      </c>
      <c r="Q7" s="31">
        <v>81.319999999999993</v>
      </c>
      <c r="R7" s="33">
        <v>41766.617291666669</v>
      </c>
      <c r="S7" s="34">
        <v>41793.290972222225</v>
      </c>
    </row>
    <row r="8" spans="1:19" ht="57.6" x14ac:dyDescent="0.3">
      <c r="A8" s="7">
        <v>3893</v>
      </c>
      <c r="B8" s="23" t="s">
        <v>3890</v>
      </c>
      <c r="C8" s="23" t="s">
        <v>8001</v>
      </c>
      <c r="D8" s="24">
        <v>50000</v>
      </c>
      <c r="E8" s="25">
        <v>10775</v>
      </c>
      <c r="F8" s="8" t="s">
        <v>8220</v>
      </c>
      <c r="G8" s="8" t="s">
        <v>8223</v>
      </c>
      <c r="H8" s="8" t="s">
        <v>8245</v>
      </c>
      <c r="I8" s="8">
        <v>1404194400</v>
      </c>
      <c r="J8" s="8">
        <v>1400600840</v>
      </c>
      <c r="K8" s="8" t="b">
        <v>0</v>
      </c>
      <c r="L8" s="8">
        <v>84</v>
      </c>
      <c r="M8" s="8" t="b">
        <v>0</v>
      </c>
      <c r="N8" s="8" t="s">
        <v>8273</v>
      </c>
      <c r="O8" s="8" t="s">
        <v>8274</v>
      </c>
      <c r="P8" s="26">
        <v>0.22</v>
      </c>
      <c r="Q8" s="25">
        <v>128.27380952380952</v>
      </c>
      <c r="R8" s="27">
        <v>41779.657870370371</v>
      </c>
      <c r="S8" s="28">
        <v>41821.25</v>
      </c>
    </row>
    <row r="9" spans="1:19" ht="57.6" x14ac:dyDescent="0.3">
      <c r="A9" s="9">
        <v>3841</v>
      </c>
      <c r="B9" s="29" t="s">
        <v>3838</v>
      </c>
      <c r="C9" s="29" t="s">
        <v>7950</v>
      </c>
      <c r="D9" s="30">
        <v>10000</v>
      </c>
      <c r="E9" s="31">
        <v>872</v>
      </c>
      <c r="F9" s="10" t="s">
        <v>8220</v>
      </c>
      <c r="G9" s="10" t="s">
        <v>8223</v>
      </c>
      <c r="H9" s="10" t="s">
        <v>8245</v>
      </c>
      <c r="I9" s="10">
        <v>1405882287</v>
      </c>
      <c r="J9" s="10">
        <v>1400698287</v>
      </c>
      <c r="K9" s="10" t="b">
        <v>1</v>
      </c>
      <c r="L9" s="10">
        <v>34</v>
      </c>
      <c r="M9" s="10" t="b">
        <v>0</v>
      </c>
      <c r="N9" s="10" t="s">
        <v>8273</v>
      </c>
      <c r="O9" s="10" t="s">
        <v>8274</v>
      </c>
      <c r="P9" s="32">
        <v>0.09</v>
      </c>
      <c r="Q9" s="31">
        <v>25.647058823529413</v>
      </c>
      <c r="R9" s="33">
        <v>41780.785729166666</v>
      </c>
      <c r="S9" s="34">
        <v>41840.785729166666</v>
      </c>
    </row>
    <row r="10" spans="1:19" ht="43.2" x14ac:dyDescent="0.3">
      <c r="A10" s="7">
        <v>2852</v>
      </c>
      <c r="B10" s="23" t="s">
        <v>2852</v>
      </c>
      <c r="C10" s="23" t="s">
        <v>6962</v>
      </c>
      <c r="D10" s="24">
        <v>5000</v>
      </c>
      <c r="E10" s="25">
        <v>95</v>
      </c>
      <c r="F10" s="8" t="s">
        <v>8220</v>
      </c>
      <c r="G10" s="8" t="s">
        <v>8223</v>
      </c>
      <c r="H10" s="8" t="s">
        <v>8245</v>
      </c>
      <c r="I10" s="8">
        <v>1403312703</v>
      </c>
      <c r="J10" s="8">
        <v>1400720703</v>
      </c>
      <c r="K10" s="8" t="b">
        <v>0</v>
      </c>
      <c r="L10" s="8">
        <v>6</v>
      </c>
      <c r="M10" s="8" t="b">
        <v>0</v>
      </c>
      <c r="N10" s="8" t="s">
        <v>8273</v>
      </c>
      <c r="O10" s="8" t="s">
        <v>8274</v>
      </c>
      <c r="P10" s="26">
        <v>0.02</v>
      </c>
      <c r="Q10" s="25">
        <v>15.833333333333334</v>
      </c>
      <c r="R10" s="27">
        <v>41781.045173611114</v>
      </c>
      <c r="S10" s="28">
        <v>41811.045173611114</v>
      </c>
    </row>
    <row r="11" spans="1:19" ht="43.2" x14ac:dyDescent="0.3">
      <c r="A11" s="9">
        <v>2862</v>
      </c>
      <c r="B11" s="29" t="s">
        <v>2862</v>
      </c>
      <c r="C11" s="29" t="s">
        <v>6972</v>
      </c>
      <c r="D11" s="30">
        <v>12700</v>
      </c>
      <c r="E11" s="31">
        <v>55</v>
      </c>
      <c r="F11" s="10" t="s">
        <v>8220</v>
      </c>
      <c r="G11" s="10" t="s">
        <v>8223</v>
      </c>
      <c r="H11" s="10" t="s">
        <v>8245</v>
      </c>
      <c r="I11" s="10">
        <v>1403636229</v>
      </c>
      <c r="J11" s="10">
        <v>1401044229</v>
      </c>
      <c r="K11" s="10" t="b">
        <v>0</v>
      </c>
      <c r="L11" s="10">
        <v>3</v>
      </c>
      <c r="M11" s="10" t="b">
        <v>0</v>
      </c>
      <c r="N11" s="10" t="s">
        <v>8273</v>
      </c>
      <c r="O11" s="10" t="s">
        <v>8274</v>
      </c>
      <c r="P11" s="32">
        <v>0</v>
      </c>
      <c r="Q11" s="31">
        <v>18.333333333333332</v>
      </c>
      <c r="R11" s="33">
        <v>41784.789687500001</v>
      </c>
      <c r="S11" s="34">
        <v>41814.789687500001</v>
      </c>
    </row>
    <row r="12" spans="1:19" ht="43.2" x14ac:dyDescent="0.3">
      <c r="A12" s="7">
        <v>3924</v>
      </c>
      <c r="B12" s="23" t="s">
        <v>3921</v>
      </c>
      <c r="C12" s="23" t="s">
        <v>8032</v>
      </c>
      <c r="D12" s="24">
        <v>15000</v>
      </c>
      <c r="E12" s="25">
        <v>2290</v>
      </c>
      <c r="F12" s="8" t="s">
        <v>8220</v>
      </c>
      <c r="G12" s="8" t="s">
        <v>8223</v>
      </c>
      <c r="H12" s="8" t="s">
        <v>8245</v>
      </c>
      <c r="I12" s="8">
        <v>1403823722</v>
      </c>
      <c r="J12" s="8">
        <v>1401231722</v>
      </c>
      <c r="K12" s="8" t="b">
        <v>0</v>
      </c>
      <c r="L12" s="8">
        <v>40</v>
      </c>
      <c r="M12" s="8" t="b">
        <v>0</v>
      </c>
      <c r="N12" s="8" t="s">
        <v>8273</v>
      </c>
      <c r="O12" s="8" t="s">
        <v>8274</v>
      </c>
      <c r="P12" s="26">
        <v>0.15</v>
      </c>
      <c r="Q12" s="25">
        <v>57.25</v>
      </c>
      <c r="R12" s="27">
        <v>41786.959745370368</v>
      </c>
      <c r="S12" s="28">
        <v>41816.959745370368</v>
      </c>
    </row>
    <row r="13" spans="1:19" ht="43.2" x14ac:dyDescent="0.3">
      <c r="A13" s="9">
        <v>3859</v>
      </c>
      <c r="B13" s="29" t="s">
        <v>3856</v>
      </c>
      <c r="C13" s="29" t="s">
        <v>7968</v>
      </c>
      <c r="D13" s="30">
        <v>2500</v>
      </c>
      <c r="E13" s="31">
        <v>1</v>
      </c>
      <c r="F13" s="10" t="s">
        <v>8220</v>
      </c>
      <c r="G13" s="10" t="s">
        <v>8223</v>
      </c>
      <c r="H13" s="10" t="s">
        <v>8245</v>
      </c>
      <c r="I13" s="10">
        <v>1403730000</v>
      </c>
      <c r="J13" s="10">
        <v>1401485207</v>
      </c>
      <c r="K13" s="10" t="b">
        <v>0</v>
      </c>
      <c r="L13" s="10">
        <v>1</v>
      </c>
      <c r="M13" s="10" t="b">
        <v>0</v>
      </c>
      <c r="N13" s="10" t="s">
        <v>8273</v>
      </c>
      <c r="O13" s="10" t="s">
        <v>8274</v>
      </c>
      <c r="P13" s="32">
        <v>0</v>
      </c>
      <c r="Q13" s="31">
        <v>1</v>
      </c>
      <c r="R13" s="33">
        <v>41789.893599537041</v>
      </c>
      <c r="S13" s="34">
        <v>41815.875</v>
      </c>
    </row>
    <row r="14" spans="1:19" ht="57.6" x14ac:dyDescent="0.3">
      <c r="A14" s="7">
        <v>3896</v>
      </c>
      <c r="B14" s="23" t="s">
        <v>3893</v>
      </c>
      <c r="C14" s="23" t="s">
        <v>8004</v>
      </c>
      <c r="D14" s="24">
        <v>1600</v>
      </c>
      <c r="E14" s="25">
        <v>170</v>
      </c>
      <c r="F14" s="8" t="s">
        <v>8220</v>
      </c>
      <c r="G14" s="8" t="s">
        <v>8223</v>
      </c>
      <c r="H14" s="8" t="s">
        <v>8245</v>
      </c>
      <c r="I14" s="8">
        <v>1402979778</v>
      </c>
      <c r="J14" s="8">
        <v>1401770178</v>
      </c>
      <c r="K14" s="8" t="b">
        <v>0</v>
      </c>
      <c r="L14" s="8">
        <v>4</v>
      </c>
      <c r="M14" s="8" t="b">
        <v>0</v>
      </c>
      <c r="N14" s="8" t="s">
        <v>8273</v>
      </c>
      <c r="O14" s="8" t="s">
        <v>8274</v>
      </c>
      <c r="P14" s="26">
        <v>0.11</v>
      </c>
      <c r="Q14" s="25">
        <v>42.5</v>
      </c>
      <c r="R14" s="27">
        <v>41793.191875000004</v>
      </c>
      <c r="S14" s="28">
        <v>41807.191875000004</v>
      </c>
    </row>
    <row r="15" spans="1:19" ht="43.2" x14ac:dyDescent="0.3">
      <c r="A15" s="9">
        <v>3743</v>
      </c>
      <c r="B15" s="29" t="s">
        <v>3740</v>
      </c>
      <c r="C15" s="29" t="s">
        <v>7853</v>
      </c>
      <c r="D15" s="30">
        <v>2200</v>
      </c>
      <c r="E15" s="31">
        <v>0</v>
      </c>
      <c r="F15" s="10" t="s">
        <v>8220</v>
      </c>
      <c r="G15" s="10" t="s">
        <v>8223</v>
      </c>
      <c r="H15" s="10" t="s">
        <v>8245</v>
      </c>
      <c r="I15" s="10">
        <v>1404406964</v>
      </c>
      <c r="J15" s="10">
        <v>1401814964</v>
      </c>
      <c r="K15" s="10" t="b">
        <v>0</v>
      </c>
      <c r="L15" s="10">
        <v>0</v>
      </c>
      <c r="M15" s="10" t="b">
        <v>0</v>
      </c>
      <c r="N15" s="10" t="s">
        <v>8273</v>
      </c>
      <c r="O15" s="10" t="s">
        <v>8274</v>
      </c>
      <c r="P15" s="32">
        <v>0</v>
      </c>
      <c r="Q15" s="31">
        <v>0</v>
      </c>
      <c r="R15" s="33">
        <v>41793.710231481484</v>
      </c>
      <c r="S15" s="34">
        <v>41823.710231481484</v>
      </c>
    </row>
    <row r="16" spans="1:19" ht="57.6" x14ac:dyDescent="0.3">
      <c r="A16" s="7">
        <v>3744</v>
      </c>
      <c r="B16" s="23" t="s">
        <v>3741</v>
      </c>
      <c r="C16" s="23" t="s">
        <v>7854</v>
      </c>
      <c r="D16" s="24">
        <v>1200</v>
      </c>
      <c r="E16" s="25">
        <v>0</v>
      </c>
      <c r="F16" s="8" t="s">
        <v>8220</v>
      </c>
      <c r="G16" s="8" t="s">
        <v>8223</v>
      </c>
      <c r="H16" s="8" t="s">
        <v>8245</v>
      </c>
      <c r="I16" s="8">
        <v>1404532740</v>
      </c>
      <c r="J16" s="8">
        <v>1401823952</v>
      </c>
      <c r="K16" s="8" t="b">
        <v>0</v>
      </c>
      <c r="L16" s="8">
        <v>0</v>
      </c>
      <c r="M16" s="8" t="b">
        <v>0</v>
      </c>
      <c r="N16" s="8" t="s">
        <v>8273</v>
      </c>
      <c r="O16" s="8" t="s">
        <v>8274</v>
      </c>
      <c r="P16" s="26">
        <v>0</v>
      </c>
      <c r="Q16" s="25">
        <v>0</v>
      </c>
      <c r="R16" s="27">
        <v>41793.814259259263</v>
      </c>
      <c r="S16" s="28">
        <v>41825.165972222225</v>
      </c>
    </row>
    <row r="17" spans="1:19" ht="57.6" x14ac:dyDescent="0.3">
      <c r="A17" s="9">
        <v>3980</v>
      </c>
      <c r="B17" s="29" t="s">
        <v>3977</v>
      </c>
      <c r="C17" s="29" t="s">
        <v>8087</v>
      </c>
      <c r="D17" s="30">
        <v>2500</v>
      </c>
      <c r="E17" s="31">
        <v>450</v>
      </c>
      <c r="F17" s="10" t="s">
        <v>8220</v>
      </c>
      <c r="G17" s="10" t="s">
        <v>8223</v>
      </c>
      <c r="H17" s="10" t="s">
        <v>8245</v>
      </c>
      <c r="I17" s="10">
        <v>1404570147</v>
      </c>
      <c r="J17" s="10">
        <v>1401978147</v>
      </c>
      <c r="K17" s="10" t="b">
        <v>0</v>
      </c>
      <c r="L17" s="10">
        <v>7</v>
      </c>
      <c r="M17" s="10" t="b">
        <v>0</v>
      </c>
      <c r="N17" s="10" t="s">
        <v>8273</v>
      </c>
      <c r="O17" s="10" t="s">
        <v>8274</v>
      </c>
      <c r="P17" s="32">
        <v>0.18</v>
      </c>
      <c r="Q17" s="31">
        <v>64.285714285714292</v>
      </c>
      <c r="R17" s="33">
        <v>41795.598923611113</v>
      </c>
      <c r="S17" s="34">
        <v>41825.598923611113</v>
      </c>
    </row>
    <row r="18" spans="1:19" ht="57.6" x14ac:dyDescent="0.3">
      <c r="A18" s="7">
        <v>3966</v>
      </c>
      <c r="B18" s="23" t="s">
        <v>3963</v>
      </c>
      <c r="C18" s="23" t="s">
        <v>8073</v>
      </c>
      <c r="D18" s="24">
        <v>7500</v>
      </c>
      <c r="E18" s="25">
        <v>45</v>
      </c>
      <c r="F18" s="8" t="s">
        <v>8220</v>
      </c>
      <c r="G18" s="8" t="s">
        <v>8223</v>
      </c>
      <c r="H18" s="8" t="s">
        <v>8245</v>
      </c>
      <c r="I18" s="8">
        <v>1406170740</v>
      </c>
      <c r="J18" s="8">
        <v>1402506278</v>
      </c>
      <c r="K18" s="8" t="b">
        <v>0</v>
      </c>
      <c r="L18" s="8">
        <v>2</v>
      </c>
      <c r="M18" s="8" t="b">
        <v>0</v>
      </c>
      <c r="N18" s="8" t="s">
        <v>8273</v>
      </c>
      <c r="O18" s="8" t="s">
        <v>8274</v>
      </c>
      <c r="P18" s="26">
        <v>0.01</v>
      </c>
      <c r="Q18" s="25">
        <v>22.5</v>
      </c>
      <c r="R18" s="27">
        <v>41801.711550925924</v>
      </c>
      <c r="S18" s="28">
        <v>41844.124305555553</v>
      </c>
    </row>
    <row r="19" spans="1:19" ht="43.2" x14ac:dyDescent="0.3">
      <c r="A19" s="9">
        <v>4036</v>
      </c>
      <c r="B19" s="29" t="s">
        <v>4032</v>
      </c>
      <c r="C19" s="29" t="s">
        <v>7438</v>
      </c>
      <c r="D19" s="30">
        <v>6000</v>
      </c>
      <c r="E19" s="31">
        <v>2823</v>
      </c>
      <c r="F19" s="10" t="s">
        <v>8220</v>
      </c>
      <c r="G19" s="10" t="s">
        <v>8223</v>
      </c>
      <c r="H19" s="10" t="s">
        <v>8245</v>
      </c>
      <c r="I19" s="10">
        <v>1404253800</v>
      </c>
      <c r="J19" s="10">
        <v>1402784964</v>
      </c>
      <c r="K19" s="10" t="b">
        <v>0</v>
      </c>
      <c r="L19" s="10">
        <v>17</v>
      </c>
      <c r="M19" s="10" t="b">
        <v>0</v>
      </c>
      <c r="N19" s="10" t="s">
        <v>8273</v>
      </c>
      <c r="O19" s="10" t="s">
        <v>8274</v>
      </c>
      <c r="P19" s="32">
        <v>0.47</v>
      </c>
      <c r="Q19" s="31">
        <v>166.05882352941177</v>
      </c>
      <c r="R19" s="33">
        <v>41804.937083333331</v>
      </c>
      <c r="S19" s="34">
        <v>41821.9375</v>
      </c>
    </row>
    <row r="20" spans="1:19" ht="43.2" x14ac:dyDescent="0.3">
      <c r="A20" s="7">
        <v>3994</v>
      </c>
      <c r="B20" s="23" t="s">
        <v>3990</v>
      </c>
      <c r="C20" s="23" t="s">
        <v>8100</v>
      </c>
      <c r="D20" s="24">
        <v>2000</v>
      </c>
      <c r="E20" s="25">
        <v>5</v>
      </c>
      <c r="F20" s="8" t="s">
        <v>8220</v>
      </c>
      <c r="G20" s="8" t="s">
        <v>8223</v>
      </c>
      <c r="H20" s="8" t="s">
        <v>8245</v>
      </c>
      <c r="I20" s="8">
        <v>1405761690</v>
      </c>
      <c r="J20" s="8">
        <v>1403169690</v>
      </c>
      <c r="K20" s="8" t="b">
        <v>0</v>
      </c>
      <c r="L20" s="8">
        <v>1</v>
      </c>
      <c r="M20" s="8" t="b">
        <v>0</v>
      </c>
      <c r="N20" s="8" t="s">
        <v>8273</v>
      </c>
      <c r="O20" s="8" t="s">
        <v>8274</v>
      </c>
      <c r="P20" s="26">
        <v>0</v>
      </c>
      <c r="Q20" s="25">
        <v>5</v>
      </c>
      <c r="R20" s="27">
        <v>41809.389930555553</v>
      </c>
      <c r="S20" s="28">
        <v>41839.389930555553</v>
      </c>
    </row>
    <row r="21" spans="1:19" ht="57.6" x14ac:dyDescent="0.3">
      <c r="A21" s="9">
        <v>3971</v>
      </c>
      <c r="B21" s="29" t="s">
        <v>3968</v>
      </c>
      <c r="C21" s="29" t="s">
        <v>8078</v>
      </c>
      <c r="D21" s="30">
        <v>14000</v>
      </c>
      <c r="E21" s="31">
        <v>136</v>
      </c>
      <c r="F21" s="10" t="s">
        <v>8220</v>
      </c>
      <c r="G21" s="10" t="s">
        <v>8223</v>
      </c>
      <c r="H21" s="10" t="s">
        <v>8245</v>
      </c>
      <c r="I21" s="10">
        <v>1405947126</v>
      </c>
      <c r="J21" s="10">
        <v>1403355126</v>
      </c>
      <c r="K21" s="10" t="b">
        <v>0</v>
      </c>
      <c r="L21" s="10">
        <v>6</v>
      </c>
      <c r="M21" s="10" t="b">
        <v>0</v>
      </c>
      <c r="N21" s="10" t="s">
        <v>8273</v>
      </c>
      <c r="O21" s="10" t="s">
        <v>8274</v>
      </c>
      <c r="P21" s="32">
        <v>0.01</v>
      </c>
      <c r="Q21" s="31">
        <v>22.666666666666668</v>
      </c>
      <c r="R21" s="33">
        <v>41811.536180555559</v>
      </c>
      <c r="S21" s="34">
        <v>41841.536180555559</v>
      </c>
    </row>
    <row r="22" spans="1:19" ht="57.6" x14ac:dyDescent="0.3">
      <c r="A22" s="7">
        <v>2895</v>
      </c>
      <c r="B22" s="23" t="s">
        <v>2895</v>
      </c>
      <c r="C22" s="23" t="s">
        <v>7005</v>
      </c>
      <c r="D22" s="24">
        <v>500</v>
      </c>
      <c r="E22" s="25">
        <v>23</v>
      </c>
      <c r="F22" s="8" t="s">
        <v>8220</v>
      </c>
      <c r="G22" s="8" t="s">
        <v>8223</v>
      </c>
      <c r="H22" s="8" t="s">
        <v>8245</v>
      </c>
      <c r="I22" s="8">
        <v>1403470800</v>
      </c>
      <c r="J22" s="8">
        <v>1403356792</v>
      </c>
      <c r="K22" s="8" t="b">
        <v>0</v>
      </c>
      <c r="L22" s="8">
        <v>4</v>
      </c>
      <c r="M22" s="8" t="b">
        <v>0</v>
      </c>
      <c r="N22" s="8" t="s">
        <v>8273</v>
      </c>
      <c r="O22" s="8" t="s">
        <v>8274</v>
      </c>
      <c r="P22" s="26">
        <v>0.05</v>
      </c>
      <c r="Q22" s="25">
        <v>5.75</v>
      </c>
      <c r="R22" s="27">
        <v>41811.555462962962</v>
      </c>
      <c r="S22" s="28">
        <v>41812.875</v>
      </c>
    </row>
    <row r="23" spans="1:19" ht="57.6" x14ac:dyDescent="0.3">
      <c r="A23" s="9">
        <v>3958</v>
      </c>
      <c r="B23" s="29" t="s">
        <v>3955</v>
      </c>
      <c r="C23" s="29" t="s">
        <v>8065</v>
      </c>
      <c r="D23" s="30">
        <v>2000</v>
      </c>
      <c r="E23" s="31">
        <v>641</v>
      </c>
      <c r="F23" s="10" t="s">
        <v>8220</v>
      </c>
      <c r="G23" s="10" t="s">
        <v>8223</v>
      </c>
      <c r="H23" s="10" t="s">
        <v>8245</v>
      </c>
      <c r="I23" s="10">
        <v>1406988000</v>
      </c>
      <c r="J23" s="10">
        <v>1403822912</v>
      </c>
      <c r="K23" s="10" t="b">
        <v>0</v>
      </c>
      <c r="L23" s="10">
        <v>16</v>
      </c>
      <c r="M23" s="10" t="b">
        <v>0</v>
      </c>
      <c r="N23" s="10" t="s">
        <v>8273</v>
      </c>
      <c r="O23" s="10" t="s">
        <v>8274</v>
      </c>
      <c r="P23" s="32">
        <v>0.32</v>
      </c>
      <c r="Q23" s="31">
        <v>40.0625</v>
      </c>
      <c r="R23" s="33">
        <v>41816.950370370374</v>
      </c>
      <c r="S23" s="34">
        <v>41853.583333333336</v>
      </c>
    </row>
    <row r="24" spans="1:19" ht="43.2" x14ac:dyDescent="0.3">
      <c r="A24" s="7">
        <v>3925</v>
      </c>
      <c r="B24" s="23" t="s">
        <v>3922</v>
      </c>
      <c r="C24" s="23" t="s">
        <v>8033</v>
      </c>
      <c r="D24" s="24">
        <v>150</v>
      </c>
      <c r="E24" s="25">
        <v>15</v>
      </c>
      <c r="F24" s="8" t="s">
        <v>8220</v>
      </c>
      <c r="G24" s="8" t="s">
        <v>8223</v>
      </c>
      <c r="H24" s="8" t="s">
        <v>8245</v>
      </c>
      <c r="I24" s="8">
        <v>1406753639</v>
      </c>
      <c r="J24" s="8">
        <v>1404161639</v>
      </c>
      <c r="K24" s="8" t="b">
        <v>0</v>
      </c>
      <c r="L24" s="8">
        <v>3</v>
      </c>
      <c r="M24" s="8" t="b">
        <v>0</v>
      </c>
      <c r="N24" s="8" t="s">
        <v>8273</v>
      </c>
      <c r="O24" s="8" t="s">
        <v>8274</v>
      </c>
      <c r="P24" s="26">
        <v>0.1</v>
      </c>
      <c r="Q24" s="25">
        <v>5</v>
      </c>
      <c r="R24" s="27">
        <v>41820.870821759258</v>
      </c>
      <c r="S24" s="28">
        <v>41850.870821759258</v>
      </c>
    </row>
    <row r="25" spans="1:19" ht="43.2" x14ac:dyDescent="0.3">
      <c r="A25" s="9">
        <v>2919</v>
      </c>
      <c r="B25" s="29" t="s">
        <v>2919</v>
      </c>
      <c r="C25" s="29" t="s">
        <v>7029</v>
      </c>
      <c r="D25" s="30">
        <v>600</v>
      </c>
      <c r="E25" s="31">
        <v>51</v>
      </c>
      <c r="F25" s="10" t="s">
        <v>8220</v>
      </c>
      <c r="G25" s="10" t="s">
        <v>8223</v>
      </c>
      <c r="H25" s="10" t="s">
        <v>8245</v>
      </c>
      <c r="I25" s="10">
        <v>1407250329</v>
      </c>
      <c r="J25" s="10">
        <v>1404658329</v>
      </c>
      <c r="K25" s="10" t="b">
        <v>0</v>
      </c>
      <c r="L25" s="10">
        <v>6</v>
      </c>
      <c r="M25" s="10" t="b">
        <v>0</v>
      </c>
      <c r="N25" s="10" t="s">
        <v>8273</v>
      </c>
      <c r="O25" s="10" t="s">
        <v>8274</v>
      </c>
      <c r="P25" s="32">
        <v>0.09</v>
      </c>
      <c r="Q25" s="31">
        <v>8.5</v>
      </c>
      <c r="R25" s="33">
        <v>41826.61954861111</v>
      </c>
      <c r="S25" s="34">
        <v>41856.61954861111</v>
      </c>
    </row>
    <row r="26" spans="1:19" ht="43.2" x14ac:dyDescent="0.3">
      <c r="A26" s="7">
        <v>2913</v>
      </c>
      <c r="B26" s="23" t="s">
        <v>2913</v>
      </c>
      <c r="C26" s="23" t="s">
        <v>7023</v>
      </c>
      <c r="D26" s="24">
        <v>10000</v>
      </c>
      <c r="E26" s="25">
        <v>2</v>
      </c>
      <c r="F26" s="8" t="s">
        <v>8220</v>
      </c>
      <c r="G26" s="8" t="s">
        <v>8223</v>
      </c>
      <c r="H26" s="8" t="s">
        <v>8245</v>
      </c>
      <c r="I26" s="8">
        <v>1410041339</v>
      </c>
      <c r="J26" s="8">
        <v>1404857339</v>
      </c>
      <c r="K26" s="8" t="b">
        <v>0</v>
      </c>
      <c r="L26" s="8">
        <v>2</v>
      </c>
      <c r="M26" s="8" t="b">
        <v>0</v>
      </c>
      <c r="N26" s="8" t="s">
        <v>8273</v>
      </c>
      <c r="O26" s="8" t="s">
        <v>8274</v>
      </c>
      <c r="P26" s="26">
        <v>0</v>
      </c>
      <c r="Q26" s="25">
        <v>1</v>
      </c>
      <c r="R26" s="27">
        <v>41828.922905092593</v>
      </c>
      <c r="S26" s="28">
        <v>41888.922905092593</v>
      </c>
    </row>
    <row r="27" spans="1:19" ht="57.6" x14ac:dyDescent="0.3">
      <c r="A27" s="9">
        <v>3857</v>
      </c>
      <c r="B27" s="29" t="s">
        <v>3854</v>
      </c>
      <c r="C27" s="29" t="s">
        <v>7966</v>
      </c>
      <c r="D27" s="30">
        <v>5000</v>
      </c>
      <c r="E27" s="31">
        <v>260</v>
      </c>
      <c r="F27" s="10" t="s">
        <v>8220</v>
      </c>
      <c r="G27" s="10" t="s">
        <v>8223</v>
      </c>
      <c r="H27" s="10" t="s">
        <v>8245</v>
      </c>
      <c r="I27" s="10">
        <v>1406913120</v>
      </c>
      <c r="J27" s="10">
        <v>1404927690</v>
      </c>
      <c r="K27" s="10" t="b">
        <v>0</v>
      </c>
      <c r="L27" s="10">
        <v>4</v>
      </c>
      <c r="M27" s="10" t="b">
        <v>0</v>
      </c>
      <c r="N27" s="10" t="s">
        <v>8273</v>
      </c>
      <c r="O27" s="10" t="s">
        <v>8274</v>
      </c>
      <c r="P27" s="32">
        <v>0.05</v>
      </c>
      <c r="Q27" s="31">
        <v>65</v>
      </c>
      <c r="R27" s="33">
        <v>41829.73715277778</v>
      </c>
      <c r="S27" s="34">
        <v>41852.716666666667</v>
      </c>
    </row>
    <row r="28" spans="1:19" ht="57.6" x14ac:dyDescent="0.3">
      <c r="A28" s="7">
        <v>2900</v>
      </c>
      <c r="B28" s="23" t="s">
        <v>2900</v>
      </c>
      <c r="C28" s="23" t="s">
        <v>7010</v>
      </c>
      <c r="D28" s="24">
        <v>5500</v>
      </c>
      <c r="E28" s="25">
        <v>3405</v>
      </c>
      <c r="F28" s="8" t="s">
        <v>8220</v>
      </c>
      <c r="G28" s="8" t="s">
        <v>8223</v>
      </c>
      <c r="H28" s="8" t="s">
        <v>8245</v>
      </c>
      <c r="I28" s="8">
        <v>1407562632</v>
      </c>
      <c r="J28" s="8">
        <v>1404970632</v>
      </c>
      <c r="K28" s="8" t="b">
        <v>0</v>
      </c>
      <c r="L28" s="8">
        <v>7</v>
      </c>
      <c r="M28" s="8" t="b">
        <v>0</v>
      </c>
      <c r="N28" s="8" t="s">
        <v>8273</v>
      </c>
      <c r="O28" s="8" t="s">
        <v>8274</v>
      </c>
      <c r="P28" s="26">
        <v>0.62</v>
      </c>
      <c r="Q28" s="25">
        <v>486.42857142857144</v>
      </c>
      <c r="R28" s="27">
        <v>41830.234166666669</v>
      </c>
      <c r="S28" s="28">
        <v>41860.234166666669</v>
      </c>
    </row>
    <row r="29" spans="1:19" ht="57.6" x14ac:dyDescent="0.3">
      <c r="A29" s="9">
        <v>3976</v>
      </c>
      <c r="B29" s="29" t="s">
        <v>3973</v>
      </c>
      <c r="C29" s="29" t="s">
        <v>8083</v>
      </c>
      <c r="D29" s="30">
        <v>1300</v>
      </c>
      <c r="E29" s="31">
        <v>620</v>
      </c>
      <c r="F29" s="10" t="s">
        <v>8220</v>
      </c>
      <c r="G29" s="10" t="s">
        <v>8223</v>
      </c>
      <c r="H29" s="10" t="s">
        <v>8245</v>
      </c>
      <c r="I29" s="10">
        <v>1406876400</v>
      </c>
      <c r="J29" s="10">
        <v>1405024561</v>
      </c>
      <c r="K29" s="10" t="b">
        <v>0</v>
      </c>
      <c r="L29" s="10">
        <v>10</v>
      </c>
      <c r="M29" s="10" t="b">
        <v>0</v>
      </c>
      <c r="N29" s="10" t="s">
        <v>8273</v>
      </c>
      <c r="O29" s="10" t="s">
        <v>8274</v>
      </c>
      <c r="P29" s="32">
        <v>0.48</v>
      </c>
      <c r="Q29" s="31">
        <v>62</v>
      </c>
      <c r="R29" s="33">
        <v>41830.858344907407</v>
      </c>
      <c r="S29" s="34">
        <v>41852.291666666664</v>
      </c>
    </row>
    <row r="30" spans="1:19" ht="57.6" x14ac:dyDescent="0.3">
      <c r="A30" s="7">
        <v>2863</v>
      </c>
      <c r="B30" s="23" t="s">
        <v>2863</v>
      </c>
      <c r="C30" s="23" t="s">
        <v>6973</v>
      </c>
      <c r="D30" s="24">
        <v>50000</v>
      </c>
      <c r="E30" s="25">
        <v>20</v>
      </c>
      <c r="F30" s="8" t="s">
        <v>8220</v>
      </c>
      <c r="G30" s="8" t="s">
        <v>8223</v>
      </c>
      <c r="H30" s="8" t="s">
        <v>8245</v>
      </c>
      <c r="I30" s="8">
        <v>1410279123</v>
      </c>
      <c r="J30" s="8">
        <v>1405095123</v>
      </c>
      <c r="K30" s="8" t="b">
        <v>0</v>
      </c>
      <c r="L30" s="8">
        <v>1</v>
      </c>
      <c r="M30" s="8" t="b">
        <v>0</v>
      </c>
      <c r="N30" s="8" t="s">
        <v>8273</v>
      </c>
      <c r="O30" s="8" t="s">
        <v>8274</v>
      </c>
      <c r="P30" s="26">
        <v>0</v>
      </c>
      <c r="Q30" s="25">
        <v>20</v>
      </c>
      <c r="R30" s="27">
        <v>41831.675034722226</v>
      </c>
      <c r="S30" s="28">
        <v>41891.675034722226</v>
      </c>
    </row>
    <row r="31" spans="1:19" ht="43.2" x14ac:dyDescent="0.3">
      <c r="A31" s="9">
        <v>3745</v>
      </c>
      <c r="B31" s="29" t="s">
        <v>3742</v>
      </c>
      <c r="C31" s="29" t="s">
        <v>7855</v>
      </c>
      <c r="D31" s="30">
        <v>100</v>
      </c>
      <c r="E31" s="31">
        <v>10</v>
      </c>
      <c r="F31" s="10" t="s">
        <v>8220</v>
      </c>
      <c r="G31" s="10" t="s">
        <v>8223</v>
      </c>
      <c r="H31" s="10" t="s">
        <v>8245</v>
      </c>
      <c r="I31" s="10">
        <v>1407689102</v>
      </c>
      <c r="J31" s="10">
        <v>1405097102</v>
      </c>
      <c r="K31" s="10" t="b">
        <v>0</v>
      </c>
      <c r="L31" s="10">
        <v>1</v>
      </c>
      <c r="M31" s="10" t="b">
        <v>0</v>
      </c>
      <c r="N31" s="10" t="s">
        <v>8273</v>
      </c>
      <c r="O31" s="10" t="s">
        <v>8274</v>
      </c>
      <c r="P31" s="32">
        <v>0.1</v>
      </c>
      <c r="Q31" s="31">
        <v>10</v>
      </c>
      <c r="R31" s="33">
        <v>41831.697939814818</v>
      </c>
      <c r="S31" s="34">
        <v>41861.697939814818</v>
      </c>
    </row>
    <row r="32" spans="1:19" ht="57.6" x14ac:dyDescent="0.3">
      <c r="A32" s="7">
        <v>2890</v>
      </c>
      <c r="B32" s="23" t="s">
        <v>2890</v>
      </c>
      <c r="C32" s="23" t="s">
        <v>7000</v>
      </c>
      <c r="D32" s="24">
        <v>2000</v>
      </c>
      <c r="E32" s="25">
        <v>21</v>
      </c>
      <c r="F32" s="8" t="s">
        <v>8220</v>
      </c>
      <c r="G32" s="8" t="s">
        <v>8223</v>
      </c>
      <c r="H32" s="8" t="s">
        <v>8245</v>
      </c>
      <c r="I32" s="8">
        <v>1407553200</v>
      </c>
      <c r="J32" s="8">
        <v>1405100992</v>
      </c>
      <c r="K32" s="8" t="b">
        <v>0</v>
      </c>
      <c r="L32" s="8">
        <v>3</v>
      </c>
      <c r="M32" s="8" t="b">
        <v>0</v>
      </c>
      <c r="N32" s="8" t="s">
        <v>8273</v>
      </c>
      <c r="O32" s="8" t="s">
        <v>8274</v>
      </c>
      <c r="P32" s="26">
        <v>0.01</v>
      </c>
      <c r="Q32" s="25">
        <v>7</v>
      </c>
      <c r="R32" s="27">
        <v>41831.742962962962</v>
      </c>
      <c r="S32" s="28">
        <v>41860.125</v>
      </c>
    </row>
    <row r="33" spans="1:19" ht="57.6" x14ac:dyDescent="0.3">
      <c r="A33" s="9">
        <v>3740</v>
      </c>
      <c r="B33" s="29" t="s">
        <v>3737</v>
      </c>
      <c r="C33" s="29" t="s">
        <v>7850</v>
      </c>
      <c r="D33" s="30">
        <v>2000</v>
      </c>
      <c r="E33" s="31">
        <v>358</v>
      </c>
      <c r="F33" s="10" t="s">
        <v>8220</v>
      </c>
      <c r="G33" s="10" t="s">
        <v>8223</v>
      </c>
      <c r="H33" s="10" t="s">
        <v>8245</v>
      </c>
      <c r="I33" s="10">
        <v>1407808438</v>
      </c>
      <c r="J33" s="10">
        <v>1405217355</v>
      </c>
      <c r="K33" s="10" t="b">
        <v>0</v>
      </c>
      <c r="L33" s="10">
        <v>14</v>
      </c>
      <c r="M33" s="10" t="b">
        <v>0</v>
      </c>
      <c r="N33" s="10" t="s">
        <v>8273</v>
      </c>
      <c r="O33" s="10" t="s">
        <v>8274</v>
      </c>
      <c r="P33" s="32">
        <v>0.18</v>
      </c>
      <c r="Q33" s="31">
        <v>25.571428571428573</v>
      </c>
      <c r="R33" s="33">
        <v>41833.089756944442</v>
      </c>
      <c r="S33" s="34">
        <v>41863.079143518517</v>
      </c>
    </row>
    <row r="34" spans="1:19" ht="57.6" x14ac:dyDescent="0.3">
      <c r="A34" s="7">
        <v>3860</v>
      </c>
      <c r="B34" s="23" t="s">
        <v>3857</v>
      </c>
      <c r="C34" s="23" t="s">
        <v>7969</v>
      </c>
      <c r="D34" s="24">
        <v>6000</v>
      </c>
      <c r="E34" s="25">
        <v>1060</v>
      </c>
      <c r="F34" s="8" t="s">
        <v>8220</v>
      </c>
      <c r="G34" s="8" t="s">
        <v>8223</v>
      </c>
      <c r="H34" s="8" t="s">
        <v>8245</v>
      </c>
      <c r="I34" s="8">
        <v>1407858710</v>
      </c>
      <c r="J34" s="8">
        <v>1405266710</v>
      </c>
      <c r="K34" s="8" t="b">
        <v>0</v>
      </c>
      <c r="L34" s="8">
        <v>13</v>
      </c>
      <c r="M34" s="8" t="b">
        <v>0</v>
      </c>
      <c r="N34" s="8" t="s">
        <v>8273</v>
      </c>
      <c r="O34" s="8" t="s">
        <v>8274</v>
      </c>
      <c r="P34" s="26">
        <v>0.18</v>
      </c>
      <c r="Q34" s="25">
        <v>81.538461538461533</v>
      </c>
      <c r="R34" s="27">
        <v>41833.660995370366</v>
      </c>
      <c r="S34" s="28">
        <v>41863.660995370366</v>
      </c>
    </row>
    <row r="35" spans="1:19" ht="43.2" x14ac:dyDescent="0.3">
      <c r="A35" s="9">
        <v>4065</v>
      </c>
      <c r="B35" s="29" t="s">
        <v>4061</v>
      </c>
      <c r="C35" s="29" t="s">
        <v>8169</v>
      </c>
      <c r="D35" s="30">
        <v>4000</v>
      </c>
      <c r="E35" s="31">
        <v>27</v>
      </c>
      <c r="F35" s="10" t="s">
        <v>8220</v>
      </c>
      <c r="G35" s="10" t="s">
        <v>8223</v>
      </c>
      <c r="H35" s="10" t="s">
        <v>8245</v>
      </c>
      <c r="I35" s="10">
        <v>1407883811</v>
      </c>
      <c r="J35" s="10">
        <v>1405291811</v>
      </c>
      <c r="K35" s="10" t="b">
        <v>0</v>
      </c>
      <c r="L35" s="10">
        <v>4</v>
      </c>
      <c r="M35" s="10" t="b">
        <v>0</v>
      </c>
      <c r="N35" s="10" t="s">
        <v>8273</v>
      </c>
      <c r="O35" s="10" t="s">
        <v>8274</v>
      </c>
      <c r="P35" s="32">
        <v>0.01</v>
      </c>
      <c r="Q35" s="31">
        <v>6.75</v>
      </c>
      <c r="R35" s="33">
        <v>41833.951516203706</v>
      </c>
      <c r="S35" s="34">
        <v>41863.951516203706</v>
      </c>
    </row>
    <row r="36" spans="1:19" ht="57.6" x14ac:dyDescent="0.3">
      <c r="A36" s="7">
        <v>3908</v>
      </c>
      <c r="B36" s="23" t="s">
        <v>3905</v>
      </c>
      <c r="C36" s="23" t="s">
        <v>8016</v>
      </c>
      <c r="D36" s="24">
        <v>750</v>
      </c>
      <c r="E36" s="25">
        <v>65</v>
      </c>
      <c r="F36" s="8" t="s">
        <v>8220</v>
      </c>
      <c r="G36" s="8" t="s">
        <v>8223</v>
      </c>
      <c r="H36" s="8" t="s">
        <v>8245</v>
      </c>
      <c r="I36" s="8">
        <v>1406603696</v>
      </c>
      <c r="J36" s="8">
        <v>1405307696</v>
      </c>
      <c r="K36" s="8" t="b">
        <v>0</v>
      </c>
      <c r="L36" s="8">
        <v>4</v>
      </c>
      <c r="M36" s="8" t="b">
        <v>0</v>
      </c>
      <c r="N36" s="8" t="s">
        <v>8273</v>
      </c>
      <c r="O36" s="8" t="s">
        <v>8274</v>
      </c>
      <c r="P36" s="26">
        <v>0.09</v>
      </c>
      <c r="Q36" s="25">
        <v>16.25</v>
      </c>
      <c r="R36" s="27">
        <v>41834.135370370372</v>
      </c>
      <c r="S36" s="28">
        <v>41849.135370370372</v>
      </c>
    </row>
    <row r="37" spans="1:19" ht="43.2" x14ac:dyDescent="0.3">
      <c r="A37" s="9">
        <v>3999</v>
      </c>
      <c r="B37" s="29" t="s">
        <v>3995</v>
      </c>
      <c r="C37" s="29" t="s">
        <v>8105</v>
      </c>
      <c r="D37" s="30">
        <v>7000</v>
      </c>
      <c r="E37" s="31">
        <v>1156</v>
      </c>
      <c r="F37" s="10" t="s">
        <v>8220</v>
      </c>
      <c r="G37" s="10" t="s">
        <v>8223</v>
      </c>
      <c r="H37" s="10" t="s">
        <v>8245</v>
      </c>
      <c r="I37" s="10">
        <v>1409514709</v>
      </c>
      <c r="J37" s="10">
        <v>1406058798</v>
      </c>
      <c r="K37" s="10" t="b">
        <v>0</v>
      </c>
      <c r="L37" s="10">
        <v>14</v>
      </c>
      <c r="M37" s="10" t="b">
        <v>0</v>
      </c>
      <c r="N37" s="10" t="s">
        <v>8273</v>
      </c>
      <c r="O37" s="10" t="s">
        <v>8274</v>
      </c>
      <c r="P37" s="32">
        <v>0.17</v>
      </c>
      <c r="Q37" s="31">
        <v>82.571428571428569</v>
      </c>
      <c r="R37" s="33">
        <v>41842.828680555554</v>
      </c>
      <c r="S37" s="34">
        <v>41882.827650462961</v>
      </c>
    </row>
    <row r="38" spans="1:19" ht="43.2" x14ac:dyDescent="0.3">
      <c r="A38" s="7">
        <v>3899</v>
      </c>
      <c r="B38" s="23" t="s">
        <v>3896</v>
      </c>
      <c r="C38" s="23" t="s">
        <v>8007</v>
      </c>
      <c r="D38" s="24">
        <v>10000</v>
      </c>
      <c r="E38" s="25">
        <v>125</v>
      </c>
      <c r="F38" s="8" t="s">
        <v>8220</v>
      </c>
      <c r="G38" s="8" t="s">
        <v>8223</v>
      </c>
      <c r="H38" s="8" t="s">
        <v>8245</v>
      </c>
      <c r="I38" s="8">
        <v>1407868561</v>
      </c>
      <c r="J38" s="8">
        <v>1406140561</v>
      </c>
      <c r="K38" s="8" t="b">
        <v>0</v>
      </c>
      <c r="L38" s="8">
        <v>2</v>
      </c>
      <c r="M38" s="8" t="b">
        <v>0</v>
      </c>
      <c r="N38" s="8" t="s">
        <v>8273</v>
      </c>
      <c r="O38" s="8" t="s">
        <v>8274</v>
      </c>
      <c r="P38" s="26">
        <v>0.01</v>
      </c>
      <c r="Q38" s="25">
        <v>62.5</v>
      </c>
      <c r="R38" s="27">
        <v>41843.775011574071</v>
      </c>
      <c r="S38" s="28">
        <v>41863.775011574071</v>
      </c>
    </row>
    <row r="39" spans="1:19" ht="43.2" x14ac:dyDescent="0.3">
      <c r="A39" s="9">
        <v>4007</v>
      </c>
      <c r="B39" s="29" t="s">
        <v>4003</v>
      </c>
      <c r="C39" s="29" t="s">
        <v>8112</v>
      </c>
      <c r="D39" s="30">
        <v>2000</v>
      </c>
      <c r="E39" s="31">
        <v>5</v>
      </c>
      <c r="F39" s="10" t="s">
        <v>8220</v>
      </c>
      <c r="G39" s="10" t="s">
        <v>8223</v>
      </c>
      <c r="H39" s="10" t="s">
        <v>8245</v>
      </c>
      <c r="I39" s="10">
        <v>1409070480</v>
      </c>
      <c r="J39" s="10">
        <v>1406572381</v>
      </c>
      <c r="K39" s="10" t="b">
        <v>0</v>
      </c>
      <c r="L39" s="10">
        <v>1</v>
      </c>
      <c r="M39" s="10" t="b">
        <v>0</v>
      </c>
      <c r="N39" s="10" t="s">
        <v>8273</v>
      </c>
      <c r="O39" s="10" t="s">
        <v>8274</v>
      </c>
      <c r="P39" s="32">
        <v>0</v>
      </c>
      <c r="Q39" s="31">
        <v>5</v>
      </c>
      <c r="R39" s="33">
        <v>41848.772928240738</v>
      </c>
      <c r="S39" s="34">
        <v>41877.686111111114</v>
      </c>
    </row>
    <row r="40" spans="1:19" ht="43.2" x14ac:dyDescent="0.3">
      <c r="A40" s="7">
        <v>3853</v>
      </c>
      <c r="B40" s="23" t="s">
        <v>3850</v>
      </c>
      <c r="C40" s="23" t="s">
        <v>7962</v>
      </c>
      <c r="D40" s="24">
        <v>100000</v>
      </c>
      <c r="E40" s="25">
        <v>26</v>
      </c>
      <c r="F40" s="8" t="s">
        <v>8220</v>
      </c>
      <c r="G40" s="8" t="s">
        <v>8223</v>
      </c>
      <c r="H40" s="8" t="s">
        <v>8245</v>
      </c>
      <c r="I40" s="8">
        <v>1409602178</v>
      </c>
      <c r="J40" s="8">
        <v>1406578178</v>
      </c>
      <c r="K40" s="8" t="b">
        <v>0</v>
      </c>
      <c r="L40" s="8">
        <v>2</v>
      </c>
      <c r="M40" s="8" t="b">
        <v>0</v>
      </c>
      <c r="N40" s="8" t="s">
        <v>8273</v>
      </c>
      <c r="O40" s="8" t="s">
        <v>8274</v>
      </c>
      <c r="P40" s="26">
        <v>0</v>
      </c>
      <c r="Q40" s="25">
        <v>13</v>
      </c>
      <c r="R40" s="27">
        <v>41848.84002314815</v>
      </c>
      <c r="S40" s="28">
        <v>41883.84002314815</v>
      </c>
    </row>
    <row r="41" spans="1:19" ht="43.2" x14ac:dyDescent="0.3">
      <c r="A41" s="9">
        <v>2889</v>
      </c>
      <c r="B41" s="29" t="s">
        <v>2889</v>
      </c>
      <c r="C41" s="29" t="s">
        <v>6999</v>
      </c>
      <c r="D41" s="30">
        <v>3000</v>
      </c>
      <c r="E41" s="31">
        <v>1142</v>
      </c>
      <c r="F41" s="10" t="s">
        <v>8220</v>
      </c>
      <c r="G41" s="10" t="s">
        <v>8223</v>
      </c>
      <c r="H41" s="10" t="s">
        <v>8245</v>
      </c>
      <c r="I41" s="10">
        <v>1409344985</v>
      </c>
      <c r="J41" s="10">
        <v>1406752985</v>
      </c>
      <c r="K41" s="10" t="b">
        <v>0</v>
      </c>
      <c r="L41" s="10">
        <v>14</v>
      </c>
      <c r="M41" s="10" t="b">
        <v>0</v>
      </c>
      <c r="N41" s="10" t="s">
        <v>8273</v>
      </c>
      <c r="O41" s="10" t="s">
        <v>8274</v>
      </c>
      <c r="P41" s="32">
        <v>0.38</v>
      </c>
      <c r="Q41" s="31">
        <v>81.571428571428569</v>
      </c>
      <c r="R41" s="33">
        <v>41850.863252314812</v>
      </c>
      <c r="S41" s="34">
        <v>41880.863252314812</v>
      </c>
    </row>
    <row r="42" spans="1:19" ht="57.6" x14ac:dyDescent="0.3">
      <c r="A42" s="7">
        <v>4017</v>
      </c>
      <c r="B42" s="23" t="s">
        <v>4013</v>
      </c>
      <c r="C42" s="23" t="s">
        <v>8122</v>
      </c>
      <c r="D42" s="24">
        <v>10000</v>
      </c>
      <c r="E42" s="25">
        <v>105</v>
      </c>
      <c r="F42" s="8" t="s">
        <v>8220</v>
      </c>
      <c r="G42" s="8" t="s">
        <v>8223</v>
      </c>
      <c r="H42" s="8" t="s">
        <v>8245</v>
      </c>
      <c r="I42" s="8">
        <v>1409846874</v>
      </c>
      <c r="J42" s="8">
        <v>1407254874</v>
      </c>
      <c r="K42" s="8" t="b">
        <v>0</v>
      </c>
      <c r="L42" s="8">
        <v>2</v>
      </c>
      <c r="M42" s="8" t="b">
        <v>0</v>
      </c>
      <c r="N42" s="8" t="s">
        <v>8273</v>
      </c>
      <c r="O42" s="8" t="s">
        <v>8274</v>
      </c>
      <c r="P42" s="26">
        <v>0.01</v>
      </c>
      <c r="Q42" s="25">
        <v>52.5</v>
      </c>
      <c r="R42" s="27">
        <v>41856.672152777777</v>
      </c>
      <c r="S42" s="28">
        <v>41886.672152777777</v>
      </c>
    </row>
    <row r="43" spans="1:19" ht="57.6" x14ac:dyDescent="0.3">
      <c r="A43" s="9">
        <v>2850</v>
      </c>
      <c r="B43" s="29" t="s">
        <v>2850</v>
      </c>
      <c r="C43" s="29" t="s">
        <v>6960</v>
      </c>
      <c r="D43" s="30">
        <v>8000</v>
      </c>
      <c r="E43" s="31">
        <v>311</v>
      </c>
      <c r="F43" s="10" t="s">
        <v>8220</v>
      </c>
      <c r="G43" s="10" t="s">
        <v>8223</v>
      </c>
      <c r="H43" s="10" t="s">
        <v>8245</v>
      </c>
      <c r="I43" s="10">
        <v>1409962211</v>
      </c>
      <c r="J43" s="10">
        <v>1407370211</v>
      </c>
      <c r="K43" s="10" t="b">
        <v>0</v>
      </c>
      <c r="L43" s="10">
        <v>13</v>
      </c>
      <c r="M43" s="10" t="b">
        <v>0</v>
      </c>
      <c r="N43" s="10" t="s">
        <v>8273</v>
      </c>
      <c r="O43" s="10" t="s">
        <v>8274</v>
      </c>
      <c r="P43" s="32">
        <v>0.04</v>
      </c>
      <c r="Q43" s="31">
        <v>23.923076923076923</v>
      </c>
      <c r="R43" s="33">
        <v>41858.007071759261</v>
      </c>
      <c r="S43" s="34">
        <v>41888.007071759261</v>
      </c>
    </row>
    <row r="44" spans="1:19" ht="57.6" x14ac:dyDescent="0.3">
      <c r="A44" s="7">
        <v>3742</v>
      </c>
      <c r="B44" s="23" t="s">
        <v>3739</v>
      </c>
      <c r="C44" s="23" t="s">
        <v>7852</v>
      </c>
      <c r="D44" s="24">
        <v>5000</v>
      </c>
      <c r="E44" s="25">
        <v>100</v>
      </c>
      <c r="F44" s="8" t="s">
        <v>8220</v>
      </c>
      <c r="G44" s="8" t="s">
        <v>8223</v>
      </c>
      <c r="H44" s="8" t="s">
        <v>8245</v>
      </c>
      <c r="I44" s="8">
        <v>1409980144</v>
      </c>
      <c r="J44" s="8">
        <v>1407388144</v>
      </c>
      <c r="K44" s="8" t="b">
        <v>0</v>
      </c>
      <c r="L44" s="8">
        <v>4</v>
      </c>
      <c r="M44" s="8" t="b">
        <v>0</v>
      </c>
      <c r="N44" s="8" t="s">
        <v>8273</v>
      </c>
      <c r="O44" s="8" t="s">
        <v>8274</v>
      </c>
      <c r="P44" s="26">
        <v>0.02</v>
      </c>
      <c r="Q44" s="25">
        <v>25</v>
      </c>
      <c r="R44" s="27">
        <v>41858.214629629627</v>
      </c>
      <c r="S44" s="28">
        <v>41888.214629629627</v>
      </c>
    </row>
    <row r="45" spans="1:19" ht="43.2" x14ac:dyDescent="0.3">
      <c r="A45" s="9">
        <v>3909</v>
      </c>
      <c r="B45" s="29" t="s">
        <v>3906</v>
      </c>
      <c r="C45" s="29" t="s">
        <v>8017</v>
      </c>
      <c r="D45" s="30">
        <v>60000</v>
      </c>
      <c r="E45" s="31">
        <v>135</v>
      </c>
      <c r="F45" s="10" t="s">
        <v>8220</v>
      </c>
      <c r="G45" s="10" t="s">
        <v>8223</v>
      </c>
      <c r="H45" s="10" t="s">
        <v>8245</v>
      </c>
      <c r="I45" s="10">
        <v>1410424642</v>
      </c>
      <c r="J45" s="10">
        <v>1407832642</v>
      </c>
      <c r="K45" s="10" t="b">
        <v>0</v>
      </c>
      <c r="L45" s="10">
        <v>4</v>
      </c>
      <c r="M45" s="10" t="b">
        <v>0</v>
      </c>
      <c r="N45" s="10" t="s">
        <v>8273</v>
      </c>
      <c r="O45" s="10" t="s">
        <v>8274</v>
      </c>
      <c r="P45" s="32">
        <v>0</v>
      </c>
      <c r="Q45" s="31">
        <v>33.75</v>
      </c>
      <c r="R45" s="33">
        <v>41863.359282407408</v>
      </c>
      <c r="S45" s="34">
        <v>41893.359282407408</v>
      </c>
    </row>
    <row r="46" spans="1:19" ht="57.6" x14ac:dyDescent="0.3">
      <c r="A46" s="7">
        <v>4052</v>
      </c>
      <c r="B46" s="23" t="s">
        <v>4048</v>
      </c>
      <c r="C46" s="23" t="s">
        <v>8156</v>
      </c>
      <c r="D46" s="24">
        <v>3000</v>
      </c>
      <c r="E46" s="25">
        <v>1126</v>
      </c>
      <c r="F46" s="8" t="s">
        <v>8220</v>
      </c>
      <c r="G46" s="8" t="s">
        <v>8223</v>
      </c>
      <c r="H46" s="8" t="s">
        <v>8245</v>
      </c>
      <c r="I46" s="8">
        <v>1413234316</v>
      </c>
      <c r="J46" s="8">
        <v>1408050316</v>
      </c>
      <c r="K46" s="8" t="b">
        <v>0</v>
      </c>
      <c r="L46" s="8">
        <v>13</v>
      </c>
      <c r="M46" s="8" t="b">
        <v>0</v>
      </c>
      <c r="N46" s="8" t="s">
        <v>8273</v>
      </c>
      <c r="O46" s="8" t="s">
        <v>8274</v>
      </c>
      <c r="P46" s="26">
        <v>0.38</v>
      </c>
      <c r="Q46" s="25">
        <v>86.615384615384613</v>
      </c>
      <c r="R46" s="27">
        <v>41865.878657407404</v>
      </c>
      <c r="S46" s="28">
        <v>41925.878657407404</v>
      </c>
    </row>
    <row r="47" spans="1:19" ht="57.6" x14ac:dyDescent="0.3">
      <c r="A47" s="9">
        <v>3892</v>
      </c>
      <c r="B47" s="29" t="s">
        <v>3889</v>
      </c>
      <c r="C47" s="29" t="s">
        <v>8000</v>
      </c>
      <c r="D47" s="30">
        <v>1000</v>
      </c>
      <c r="E47" s="31">
        <v>0</v>
      </c>
      <c r="F47" s="10" t="s">
        <v>8220</v>
      </c>
      <c r="G47" s="10" t="s">
        <v>8223</v>
      </c>
      <c r="H47" s="10" t="s">
        <v>8245</v>
      </c>
      <c r="I47" s="10">
        <v>1408863600</v>
      </c>
      <c r="J47" s="10">
        <v>1408203557</v>
      </c>
      <c r="K47" s="10" t="b">
        <v>0</v>
      </c>
      <c r="L47" s="10">
        <v>0</v>
      </c>
      <c r="M47" s="10" t="b">
        <v>0</v>
      </c>
      <c r="N47" s="10" t="s">
        <v>8273</v>
      </c>
      <c r="O47" s="10" t="s">
        <v>8274</v>
      </c>
      <c r="P47" s="32">
        <v>0</v>
      </c>
      <c r="Q47" s="31">
        <v>0</v>
      </c>
      <c r="R47" s="33">
        <v>41867.652280092596</v>
      </c>
      <c r="S47" s="34">
        <v>41875.291666666664</v>
      </c>
    </row>
    <row r="48" spans="1:19" ht="43.2" x14ac:dyDescent="0.3">
      <c r="A48" s="7">
        <v>2892</v>
      </c>
      <c r="B48" s="23" t="s">
        <v>2892</v>
      </c>
      <c r="C48" s="23" t="s">
        <v>7002</v>
      </c>
      <c r="D48" s="24">
        <v>5500</v>
      </c>
      <c r="E48" s="25">
        <v>500</v>
      </c>
      <c r="F48" s="8" t="s">
        <v>8220</v>
      </c>
      <c r="G48" s="8" t="s">
        <v>8223</v>
      </c>
      <c r="H48" s="8" t="s">
        <v>8245</v>
      </c>
      <c r="I48" s="8">
        <v>1409000400</v>
      </c>
      <c r="J48" s="8">
        <v>1408381704</v>
      </c>
      <c r="K48" s="8" t="b">
        <v>0</v>
      </c>
      <c r="L48" s="8">
        <v>17</v>
      </c>
      <c r="M48" s="8" t="b">
        <v>0</v>
      </c>
      <c r="N48" s="8" t="s">
        <v>8273</v>
      </c>
      <c r="O48" s="8" t="s">
        <v>8274</v>
      </c>
      <c r="P48" s="26">
        <v>0.09</v>
      </c>
      <c r="Q48" s="25">
        <v>29.411764705882351</v>
      </c>
      <c r="R48" s="27">
        <v>41869.714166666665</v>
      </c>
      <c r="S48" s="28">
        <v>41876.875</v>
      </c>
    </row>
    <row r="49" spans="1:19" ht="43.2" x14ac:dyDescent="0.3">
      <c r="A49" s="9">
        <v>4038</v>
      </c>
      <c r="B49" s="29" t="s">
        <v>4034</v>
      </c>
      <c r="C49" s="29" t="s">
        <v>8142</v>
      </c>
      <c r="D49" s="30">
        <v>2500</v>
      </c>
      <c r="E49" s="31">
        <v>301</v>
      </c>
      <c r="F49" s="10" t="s">
        <v>8220</v>
      </c>
      <c r="G49" s="10" t="s">
        <v>8223</v>
      </c>
      <c r="H49" s="10" t="s">
        <v>8245</v>
      </c>
      <c r="I49" s="10">
        <v>1413573010</v>
      </c>
      <c r="J49" s="10">
        <v>1408389010</v>
      </c>
      <c r="K49" s="10" t="b">
        <v>0</v>
      </c>
      <c r="L49" s="10">
        <v>4</v>
      </c>
      <c r="M49" s="10" t="b">
        <v>0</v>
      </c>
      <c r="N49" s="10" t="s">
        <v>8273</v>
      </c>
      <c r="O49" s="10" t="s">
        <v>8274</v>
      </c>
      <c r="P49" s="32">
        <v>0.12</v>
      </c>
      <c r="Q49" s="31">
        <v>75.25</v>
      </c>
      <c r="R49" s="33">
        <v>41869.798726851855</v>
      </c>
      <c r="S49" s="34">
        <v>41929.798726851855</v>
      </c>
    </row>
    <row r="50" spans="1:19" ht="43.2" x14ac:dyDescent="0.3">
      <c r="A50" s="7">
        <v>4005</v>
      </c>
      <c r="B50" s="23" t="s">
        <v>4001</v>
      </c>
      <c r="C50" s="23" t="s">
        <v>8110</v>
      </c>
      <c r="D50" s="24">
        <v>3000</v>
      </c>
      <c r="E50" s="25">
        <v>40</v>
      </c>
      <c r="F50" s="8" t="s">
        <v>8220</v>
      </c>
      <c r="G50" s="8" t="s">
        <v>8223</v>
      </c>
      <c r="H50" s="8" t="s">
        <v>8245</v>
      </c>
      <c r="I50" s="8">
        <v>1413832985</v>
      </c>
      <c r="J50" s="8">
        <v>1408648985</v>
      </c>
      <c r="K50" s="8" t="b">
        <v>0</v>
      </c>
      <c r="L50" s="8">
        <v>2</v>
      </c>
      <c r="M50" s="8" t="b">
        <v>0</v>
      </c>
      <c r="N50" s="8" t="s">
        <v>8273</v>
      </c>
      <c r="O50" s="8" t="s">
        <v>8274</v>
      </c>
      <c r="P50" s="26">
        <v>0.01</v>
      </c>
      <c r="Q50" s="25">
        <v>20</v>
      </c>
      <c r="R50" s="27">
        <v>41872.807696759257</v>
      </c>
      <c r="S50" s="28">
        <v>41932.807696759257</v>
      </c>
    </row>
    <row r="51" spans="1:19" ht="43.2" x14ac:dyDescent="0.3">
      <c r="A51" s="9">
        <v>4021</v>
      </c>
      <c r="B51" s="29" t="s">
        <v>4017</v>
      </c>
      <c r="C51" s="29" t="s">
        <v>8126</v>
      </c>
      <c r="D51" s="30">
        <v>15000</v>
      </c>
      <c r="E51" s="31">
        <v>125</v>
      </c>
      <c r="F51" s="10" t="s">
        <v>8220</v>
      </c>
      <c r="G51" s="10" t="s">
        <v>8223</v>
      </c>
      <c r="H51" s="10" t="s">
        <v>8245</v>
      </c>
      <c r="I51" s="10">
        <v>1414360358</v>
      </c>
      <c r="J51" s="10">
        <v>1409176358</v>
      </c>
      <c r="K51" s="10" t="b">
        <v>0</v>
      </c>
      <c r="L51" s="10">
        <v>2</v>
      </c>
      <c r="M51" s="10" t="b">
        <v>0</v>
      </c>
      <c r="N51" s="10" t="s">
        <v>8273</v>
      </c>
      <c r="O51" s="10" t="s">
        <v>8274</v>
      </c>
      <c r="P51" s="32">
        <v>0.01</v>
      </c>
      <c r="Q51" s="31">
        <v>62.5</v>
      </c>
      <c r="R51" s="33">
        <v>41878.911550925928</v>
      </c>
      <c r="S51" s="34">
        <v>41938.911550925928</v>
      </c>
    </row>
    <row r="52" spans="1:19" ht="57.6" x14ac:dyDescent="0.3">
      <c r="A52" s="7">
        <v>4002</v>
      </c>
      <c r="B52" s="23" t="s">
        <v>3998</v>
      </c>
      <c r="C52" s="23" t="s">
        <v>8108</v>
      </c>
      <c r="D52" s="24">
        <v>1250</v>
      </c>
      <c r="E52" s="25">
        <v>23</v>
      </c>
      <c r="F52" s="8" t="s">
        <v>8220</v>
      </c>
      <c r="G52" s="8" t="s">
        <v>8223</v>
      </c>
      <c r="H52" s="8" t="s">
        <v>8245</v>
      </c>
      <c r="I52" s="8">
        <v>1411779761</v>
      </c>
      <c r="J52" s="8">
        <v>1409187761</v>
      </c>
      <c r="K52" s="8" t="b">
        <v>0</v>
      </c>
      <c r="L52" s="8">
        <v>4</v>
      </c>
      <c r="M52" s="8" t="b">
        <v>0</v>
      </c>
      <c r="N52" s="8" t="s">
        <v>8273</v>
      </c>
      <c r="O52" s="8" t="s">
        <v>8274</v>
      </c>
      <c r="P52" s="26">
        <v>0.02</v>
      </c>
      <c r="Q52" s="25">
        <v>5.75</v>
      </c>
      <c r="R52" s="27">
        <v>41879.043530092589</v>
      </c>
      <c r="S52" s="28">
        <v>41909.043530092589</v>
      </c>
    </row>
    <row r="53" spans="1:19" ht="57.6" x14ac:dyDescent="0.3">
      <c r="A53" s="9">
        <v>3959</v>
      </c>
      <c r="B53" s="29" t="s">
        <v>3956</v>
      </c>
      <c r="C53" s="29" t="s">
        <v>8066</v>
      </c>
      <c r="D53" s="30">
        <v>1200</v>
      </c>
      <c r="E53" s="31">
        <v>292</v>
      </c>
      <c r="F53" s="10" t="s">
        <v>8220</v>
      </c>
      <c r="G53" s="10" t="s">
        <v>8223</v>
      </c>
      <c r="H53" s="10" t="s">
        <v>8245</v>
      </c>
      <c r="I53" s="10">
        <v>1411930556</v>
      </c>
      <c r="J53" s="10">
        <v>1409338556</v>
      </c>
      <c r="K53" s="10" t="b">
        <v>0</v>
      </c>
      <c r="L53" s="10">
        <v>12</v>
      </c>
      <c r="M53" s="10" t="b">
        <v>0</v>
      </c>
      <c r="N53" s="10" t="s">
        <v>8273</v>
      </c>
      <c r="O53" s="10" t="s">
        <v>8274</v>
      </c>
      <c r="P53" s="32">
        <v>0.24</v>
      </c>
      <c r="Q53" s="31">
        <v>24.333333333333332</v>
      </c>
      <c r="R53" s="33">
        <v>41880.788842592592</v>
      </c>
      <c r="S53" s="34">
        <v>41910.788842592592</v>
      </c>
    </row>
    <row r="54" spans="1:19" ht="57.6" x14ac:dyDescent="0.3">
      <c r="A54" s="7">
        <v>4107</v>
      </c>
      <c r="B54" s="23" t="s">
        <v>4103</v>
      </c>
      <c r="C54" s="23" t="s">
        <v>8210</v>
      </c>
      <c r="D54" s="24">
        <v>2000</v>
      </c>
      <c r="E54" s="25">
        <v>41</v>
      </c>
      <c r="F54" s="8" t="s">
        <v>8220</v>
      </c>
      <c r="G54" s="8" t="s">
        <v>8223</v>
      </c>
      <c r="H54" s="8" t="s">
        <v>8245</v>
      </c>
      <c r="I54" s="8">
        <v>1411596001</v>
      </c>
      <c r="J54" s="8">
        <v>1409608801</v>
      </c>
      <c r="K54" s="8" t="b">
        <v>0</v>
      </c>
      <c r="L54" s="8">
        <v>4</v>
      </c>
      <c r="M54" s="8" t="b">
        <v>0</v>
      </c>
      <c r="N54" s="8" t="s">
        <v>8273</v>
      </c>
      <c r="O54" s="8" t="s">
        <v>8274</v>
      </c>
      <c r="P54" s="26">
        <v>0.02</v>
      </c>
      <c r="Q54" s="25">
        <v>10.25</v>
      </c>
      <c r="R54" s="27">
        <v>41883.916678240741</v>
      </c>
      <c r="S54" s="28">
        <v>41906.916678240741</v>
      </c>
    </row>
    <row r="55" spans="1:19" ht="43.2" x14ac:dyDescent="0.3">
      <c r="A55" s="9">
        <v>3846</v>
      </c>
      <c r="B55" s="29" t="s">
        <v>3843</v>
      </c>
      <c r="C55" s="29" t="s">
        <v>7955</v>
      </c>
      <c r="D55" s="30">
        <v>7000</v>
      </c>
      <c r="E55" s="31">
        <v>189</v>
      </c>
      <c r="F55" s="10" t="s">
        <v>8220</v>
      </c>
      <c r="G55" s="10" t="s">
        <v>8223</v>
      </c>
      <c r="H55" s="10" t="s">
        <v>8245</v>
      </c>
      <c r="I55" s="10">
        <v>1412405940</v>
      </c>
      <c r="J55" s="10">
        <v>1409721542</v>
      </c>
      <c r="K55" s="10" t="b">
        <v>1</v>
      </c>
      <c r="L55" s="10">
        <v>8</v>
      </c>
      <c r="M55" s="10" t="b">
        <v>0</v>
      </c>
      <c r="N55" s="10" t="s">
        <v>8273</v>
      </c>
      <c r="O55" s="10" t="s">
        <v>8274</v>
      </c>
      <c r="P55" s="32">
        <v>0.03</v>
      </c>
      <c r="Q55" s="31">
        <v>23.625</v>
      </c>
      <c r="R55" s="33">
        <v>41885.221550925926</v>
      </c>
      <c r="S55" s="34">
        <v>41916.290972222225</v>
      </c>
    </row>
    <row r="56" spans="1:19" ht="43.2" x14ac:dyDescent="0.3">
      <c r="A56" s="7">
        <v>4094</v>
      </c>
      <c r="B56" s="23" t="s">
        <v>4090</v>
      </c>
      <c r="C56" s="23" t="s">
        <v>8197</v>
      </c>
      <c r="D56" s="24">
        <v>2000</v>
      </c>
      <c r="E56" s="25">
        <v>730</v>
      </c>
      <c r="F56" s="8" t="s">
        <v>8220</v>
      </c>
      <c r="G56" s="8" t="s">
        <v>8223</v>
      </c>
      <c r="H56" s="8" t="s">
        <v>8245</v>
      </c>
      <c r="I56" s="8">
        <v>1413953940</v>
      </c>
      <c r="J56" s="8">
        <v>1410141900</v>
      </c>
      <c r="K56" s="8" t="b">
        <v>0</v>
      </c>
      <c r="L56" s="8">
        <v>8</v>
      </c>
      <c r="M56" s="8" t="b">
        <v>0</v>
      </c>
      <c r="N56" s="8" t="s">
        <v>8273</v>
      </c>
      <c r="O56" s="8" t="s">
        <v>8274</v>
      </c>
      <c r="P56" s="26">
        <v>0.37</v>
      </c>
      <c r="Q56" s="25">
        <v>91.25</v>
      </c>
      <c r="R56" s="27">
        <v>41890.086805555555</v>
      </c>
      <c r="S56" s="28">
        <v>41934.207638888889</v>
      </c>
    </row>
    <row r="57" spans="1:19" x14ac:dyDescent="0.3">
      <c r="A57" s="9">
        <v>4004</v>
      </c>
      <c r="B57" s="29" t="s">
        <v>4000</v>
      </c>
      <c r="C57" s="29" t="s">
        <v>8109</v>
      </c>
      <c r="D57" s="30">
        <v>500</v>
      </c>
      <c r="E57" s="31">
        <v>1</v>
      </c>
      <c r="F57" s="10" t="s">
        <v>8220</v>
      </c>
      <c r="G57" s="10" t="s">
        <v>8223</v>
      </c>
      <c r="H57" s="10" t="s">
        <v>8245</v>
      </c>
      <c r="I57" s="10">
        <v>1412740457</v>
      </c>
      <c r="J57" s="10">
        <v>1410148457</v>
      </c>
      <c r="K57" s="10" t="b">
        <v>0</v>
      </c>
      <c r="L57" s="10">
        <v>1</v>
      </c>
      <c r="M57" s="10" t="b">
        <v>0</v>
      </c>
      <c r="N57" s="10" t="s">
        <v>8273</v>
      </c>
      <c r="O57" s="10" t="s">
        <v>8274</v>
      </c>
      <c r="P57" s="32">
        <v>0</v>
      </c>
      <c r="Q57" s="31">
        <v>1</v>
      </c>
      <c r="R57" s="33">
        <v>41890.16269675926</v>
      </c>
      <c r="S57" s="34">
        <v>41920.16269675926</v>
      </c>
    </row>
    <row r="58" spans="1:19" ht="28.8" x14ac:dyDescent="0.3">
      <c r="A58" s="7">
        <v>4035</v>
      </c>
      <c r="B58" s="23" t="s">
        <v>4031</v>
      </c>
      <c r="C58" s="23" t="s">
        <v>8140</v>
      </c>
      <c r="D58" s="24">
        <v>10000</v>
      </c>
      <c r="E58" s="25">
        <v>3685</v>
      </c>
      <c r="F58" s="8" t="s">
        <v>8220</v>
      </c>
      <c r="G58" s="8" t="s">
        <v>8223</v>
      </c>
      <c r="H58" s="8" t="s">
        <v>8245</v>
      </c>
      <c r="I58" s="8">
        <v>1413925887</v>
      </c>
      <c r="J58" s="8">
        <v>1411333887</v>
      </c>
      <c r="K58" s="8" t="b">
        <v>0</v>
      </c>
      <c r="L58" s="8">
        <v>25</v>
      </c>
      <c r="M58" s="8" t="b">
        <v>0</v>
      </c>
      <c r="N58" s="8" t="s">
        <v>8273</v>
      </c>
      <c r="O58" s="8" t="s">
        <v>8274</v>
      </c>
      <c r="P58" s="26">
        <v>0.37</v>
      </c>
      <c r="Q58" s="25">
        <v>147.4</v>
      </c>
      <c r="R58" s="27">
        <v>41903.882951388885</v>
      </c>
      <c r="S58" s="28">
        <v>41933.882951388885</v>
      </c>
    </row>
    <row r="59" spans="1:19" ht="57.6" x14ac:dyDescent="0.3">
      <c r="A59" s="9">
        <v>4046</v>
      </c>
      <c r="B59" s="29" t="s">
        <v>4042</v>
      </c>
      <c r="C59" s="29" t="s">
        <v>8150</v>
      </c>
      <c r="D59" s="30">
        <v>5600</v>
      </c>
      <c r="E59" s="31">
        <v>460</v>
      </c>
      <c r="F59" s="10" t="s">
        <v>8220</v>
      </c>
      <c r="G59" s="10" t="s">
        <v>8223</v>
      </c>
      <c r="H59" s="10" t="s">
        <v>8245</v>
      </c>
      <c r="I59" s="10">
        <v>1413992210</v>
      </c>
      <c r="J59" s="10">
        <v>1411400210</v>
      </c>
      <c r="K59" s="10" t="b">
        <v>0</v>
      </c>
      <c r="L59" s="10">
        <v>12</v>
      </c>
      <c r="M59" s="10" t="b">
        <v>0</v>
      </c>
      <c r="N59" s="10" t="s">
        <v>8273</v>
      </c>
      <c r="O59" s="10" t="s">
        <v>8274</v>
      </c>
      <c r="P59" s="32">
        <v>0.08</v>
      </c>
      <c r="Q59" s="31">
        <v>38.333333333333336</v>
      </c>
      <c r="R59" s="33">
        <v>41904.650578703702</v>
      </c>
      <c r="S59" s="34">
        <v>41934.650578703702</v>
      </c>
    </row>
    <row r="60" spans="1:19" ht="57.6" x14ac:dyDescent="0.3">
      <c r="A60" s="7">
        <v>4050</v>
      </c>
      <c r="B60" s="23" t="s">
        <v>4046</v>
      </c>
      <c r="C60" s="23" t="s">
        <v>8154</v>
      </c>
      <c r="D60" s="24">
        <v>1500</v>
      </c>
      <c r="E60" s="25">
        <v>1</v>
      </c>
      <c r="F60" s="8" t="s">
        <v>8220</v>
      </c>
      <c r="G60" s="8" t="s">
        <v>8223</v>
      </c>
      <c r="H60" s="8" t="s">
        <v>8245</v>
      </c>
      <c r="I60" s="8">
        <v>1414077391</v>
      </c>
      <c r="J60" s="8">
        <v>1411485391</v>
      </c>
      <c r="K60" s="8" t="b">
        <v>0</v>
      </c>
      <c r="L60" s="8">
        <v>1</v>
      </c>
      <c r="M60" s="8" t="b">
        <v>0</v>
      </c>
      <c r="N60" s="8" t="s">
        <v>8273</v>
      </c>
      <c r="O60" s="8" t="s">
        <v>8274</v>
      </c>
      <c r="P60" s="26">
        <v>0</v>
      </c>
      <c r="Q60" s="25">
        <v>1</v>
      </c>
      <c r="R60" s="27">
        <v>41905.636469907404</v>
      </c>
      <c r="S60" s="28">
        <v>41935.636469907404</v>
      </c>
    </row>
    <row r="61" spans="1:19" ht="43.2" x14ac:dyDescent="0.3">
      <c r="A61" s="9">
        <v>4076</v>
      </c>
      <c r="B61" s="29" t="s">
        <v>4072</v>
      </c>
      <c r="C61" s="29" t="s">
        <v>8179</v>
      </c>
      <c r="D61" s="30">
        <v>700</v>
      </c>
      <c r="E61" s="31">
        <v>0</v>
      </c>
      <c r="F61" s="10" t="s">
        <v>8220</v>
      </c>
      <c r="G61" s="10" t="s">
        <v>8223</v>
      </c>
      <c r="H61" s="10" t="s">
        <v>8245</v>
      </c>
      <c r="I61" s="10">
        <v>1413921060</v>
      </c>
      <c r="J61" s="10">
        <v>1411499149</v>
      </c>
      <c r="K61" s="10" t="b">
        <v>0</v>
      </c>
      <c r="L61" s="10">
        <v>0</v>
      </c>
      <c r="M61" s="10" t="b">
        <v>0</v>
      </c>
      <c r="N61" s="10" t="s">
        <v>8273</v>
      </c>
      <c r="O61" s="10" t="s">
        <v>8274</v>
      </c>
      <c r="P61" s="32">
        <v>0</v>
      </c>
      <c r="Q61" s="31">
        <v>0</v>
      </c>
      <c r="R61" s="33">
        <v>41905.795706018522</v>
      </c>
      <c r="S61" s="34">
        <v>41933.82708333333</v>
      </c>
    </row>
    <row r="62" spans="1:19" ht="43.2" x14ac:dyDescent="0.3">
      <c r="A62" s="7">
        <v>3907</v>
      </c>
      <c r="B62" s="23" t="s">
        <v>3904</v>
      </c>
      <c r="C62" s="23" t="s">
        <v>8015</v>
      </c>
      <c r="D62" s="24">
        <v>1000</v>
      </c>
      <c r="E62" s="25">
        <v>153</v>
      </c>
      <c r="F62" s="8" t="s">
        <v>8220</v>
      </c>
      <c r="G62" s="8" t="s">
        <v>8223</v>
      </c>
      <c r="H62" s="8" t="s">
        <v>8245</v>
      </c>
      <c r="I62" s="8">
        <v>1414354080</v>
      </c>
      <c r="J62" s="8">
        <v>1411587606</v>
      </c>
      <c r="K62" s="8" t="b">
        <v>0</v>
      </c>
      <c r="L62" s="8">
        <v>4</v>
      </c>
      <c r="M62" s="8" t="b">
        <v>0</v>
      </c>
      <c r="N62" s="8" t="s">
        <v>8273</v>
      </c>
      <c r="O62" s="8" t="s">
        <v>8274</v>
      </c>
      <c r="P62" s="26">
        <v>0.15</v>
      </c>
      <c r="Q62" s="25">
        <v>38.25</v>
      </c>
      <c r="R62" s="27">
        <v>41906.819513888891</v>
      </c>
      <c r="S62" s="28">
        <v>41938.838888888888</v>
      </c>
    </row>
    <row r="63" spans="1:19" ht="28.8" x14ac:dyDescent="0.3">
      <c r="A63" s="9">
        <v>3861</v>
      </c>
      <c r="B63" s="29" t="s">
        <v>3858</v>
      </c>
      <c r="C63" s="29" t="s">
        <v>7970</v>
      </c>
      <c r="D63" s="30">
        <v>2000</v>
      </c>
      <c r="E63" s="31">
        <v>100</v>
      </c>
      <c r="F63" s="10" t="s">
        <v>8220</v>
      </c>
      <c r="G63" s="10" t="s">
        <v>8223</v>
      </c>
      <c r="H63" s="10" t="s">
        <v>8245</v>
      </c>
      <c r="I63" s="10">
        <v>1415828820</v>
      </c>
      <c r="J63" s="10">
        <v>1412258977</v>
      </c>
      <c r="K63" s="10" t="b">
        <v>0</v>
      </c>
      <c r="L63" s="10">
        <v>1</v>
      </c>
      <c r="M63" s="10" t="b">
        <v>0</v>
      </c>
      <c r="N63" s="10" t="s">
        <v>8273</v>
      </c>
      <c r="O63" s="10" t="s">
        <v>8274</v>
      </c>
      <c r="P63" s="32">
        <v>0.05</v>
      </c>
      <c r="Q63" s="31">
        <v>100</v>
      </c>
      <c r="R63" s="33">
        <v>41914.590011574073</v>
      </c>
      <c r="S63" s="34">
        <v>41955.907638888893</v>
      </c>
    </row>
    <row r="64" spans="1:19" ht="43.2" x14ac:dyDescent="0.3">
      <c r="A64" s="7">
        <v>2881</v>
      </c>
      <c r="B64" s="23" t="s">
        <v>2881</v>
      </c>
      <c r="C64" s="23" t="s">
        <v>6991</v>
      </c>
      <c r="D64" s="24">
        <v>5500</v>
      </c>
      <c r="E64" s="25">
        <v>0</v>
      </c>
      <c r="F64" s="8" t="s">
        <v>8220</v>
      </c>
      <c r="G64" s="8" t="s">
        <v>8223</v>
      </c>
      <c r="H64" s="8" t="s">
        <v>8245</v>
      </c>
      <c r="I64" s="8">
        <v>1417620036</v>
      </c>
      <c r="J64" s="8">
        <v>1412432436</v>
      </c>
      <c r="K64" s="8" t="b">
        <v>0</v>
      </c>
      <c r="L64" s="8">
        <v>0</v>
      </c>
      <c r="M64" s="8" t="b">
        <v>0</v>
      </c>
      <c r="N64" s="8" t="s">
        <v>8273</v>
      </c>
      <c r="O64" s="8" t="s">
        <v>8274</v>
      </c>
      <c r="P64" s="26">
        <v>0</v>
      </c>
      <c r="Q64" s="25">
        <v>0</v>
      </c>
      <c r="R64" s="27">
        <v>41916.597638888888</v>
      </c>
      <c r="S64" s="28">
        <v>41976.639305555553</v>
      </c>
    </row>
    <row r="65" spans="1:19" ht="43.2" x14ac:dyDescent="0.3">
      <c r="A65" s="9">
        <v>4010</v>
      </c>
      <c r="B65" s="29" t="s">
        <v>4006</v>
      </c>
      <c r="C65" s="29" t="s">
        <v>8115</v>
      </c>
      <c r="D65" s="30">
        <v>7200</v>
      </c>
      <c r="E65" s="31">
        <v>1742</v>
      </c>
      <c r="F65" s="10" t="s">
        <v>8220</v>
      </c>
      <c r="G65" s="10" t="s">
        <v>8223</v>
      </c>
      <c r="H65" s="10" t="s">
        <v>8245</v>
      </c>
      <c r="I65" s="10">
        <v>1414348166</v>
      </c>
      <c r="J65" s="10">
        <v>1412879366</v>
      </c>
      <c r="K65" s="10" t="b">
        <v>0</v>
      </c>
      <c r="L65" s="10">
        <v>38</v>
      </c>
      <c r="M65" s="10" t="b">
        <v>0</v>
      </c>
      <c r="N65" s="10" t="s">
        <v>8273</v>
      </c>
      <c r="O65" s="10" t="s">
        <v>8274</v>
      </c>
      <c r="P65" s="32">
        <v>0.24</v>
      </c>
      <c r="Q65" s="31">
        <v>45.842105263157897</v>
      </c>
      <c r="R65" s="33">
        <v>41921.770439814813</v>
      </c>
      <c r="S65" s="34">
        <v>41938.770439814813</v>
      </c>
    </row>
    <row r="66" spans="1:19" ht="57.6" x14ac:dyDescent="0.3">
      <c r="A66" s="7">
        <v>2888</v>
      </c>
      <c r="B66" s="23" t="s">
        <v>2888</v>
      </c>
      <c r="C66" s="23" t="s">
        <v>6998</v>
      </c>
      <c r="D66" s="24">
        <v>30000</v>
      </c>
      <c r="E66" s="25">
        <v>0</v>
      </c>
      <c r="F66" s="8" t="s">
        <v>8220</v>
      </c>
      <c r="G66" s="8" t="s">
        <v>8223</v>
      </c>
      <c r="H66" s="8" t="s">
        <v>8245</v>
      </c>
      <c r="I66" s="8">
        <v>1413608340</v>
      </c>
      <c r="J66" s="8">
        <v>1412945440</v>
      </c>
      <c r="K66" s="8" t="b">
        <v>0</v>
      </c>
      <c r="L66" s="8">
        <v>0</v>
      </c>
      <c r="M66" s="8" t="b">
        <v>0</v>
      </c>
      <c r="N66" s="8" t="s">
        <v>8273</v>
      </c>
      <c r="O66" s="8" t="s">
        <v>8274</v>
      </c>
      <c r="P66" s="26">
        <v>0</v>
      </c>
      <c r="Q66" s="25">
        <v>0</v>
      </c>
      <c r="R66" s="27">
        <v>41922.535185185188</v>
      </c>
      <c r="S66" s="28">
        <v>41930.207638888889</v>
      </c>
    </row>
    <row r="67" spans="1:19" ht="43.2" x14ac:dyDescent="0.3">
      <c r="A67" s="9">
        <v>4100</v>
      </c>
      <c r="B67" s="29" t="s">
        <v>4096</v>
      </c>
      <c r="C67" s="29" t="s">
        <v>8203</v>
      </c>
      <c r="D67" s="30">
        <v>270</v>
      </c>
      <c r="E67" s="31">
        <v>0</v>
      </c>
      <c r="F67" s="10" t="s">
        <v>8220</v>
      </c>
      <c r="G67" s="10" t="s">
        <v>8223</v>
      </c>
      <c r="H67" s="10" t="s">
        <v>8245</v>
      </c>
      <c r="I67" s="10">
        <v>1414205990</v>
      </c>
      <c r="J67" s="10">
        <v>1413341990</v>
      </c>
      <c r="K67" s="10" t="b">
        <v>0</v>
      </c>
      <c r="L67" s="10">
        <v>0</v>
      </c>
      <c r="M67" s="10" t="b">
        <v>0</v>
      </c>
      <c r="N67" s="10" t="s">
        <v>8273</v>
      </c>
      <c r="O67" s="10" t="s">
        <v>8274</v>
      </c>
      <c r="P67" s="32">
        <v>0</v>
      </c>
      <c r="Q67" s="31">
        <v>0</v>
      </c>
      <c r="R67" s="33">
        <v>41927.124884259261</v>
      </c>
      <c r="S67" s="34">
        <v>41937.124884259261</v>
      </c>
    </row>
    <row r="68" spans="1:19" ht="57.6" x14ac:dyDescent="0.3">
      <c r="A68" s="7">
        <v>2909</v>
      </c>
      <c r="B68" s="23" t="s">
        <v>2909</v>
      </c>
      <c r="C68" s="23" t="s">
        <v>7019</v>
      </c>
      <c r="D68" s="24">
        <v>180000</v>
      </c>
      <c r="E68" s="25">
        <v>20</v>
      </c>
      <c r="F68" s="8" t="s">
        <v>8220</v>
      </c>
      <c r="G68" s="8" t="s">
        <v>8223</v>
      </c>
      <c r="H68" s="8" t="s">
        <v>8245</v>
      </c>
      <c r="I68" s="8">
        <v>1416944760</v>
      </c>
      <c r="J68" s="8">
        <v>1413527001</v>
      </c>
      <c r="K68" s="8" t="b">
        <v>0</v>
      </c>
      <c r="L68" s="8">
        <v>1</v>
      </c>
      <c r="M68" s="8" t="b">
        <v>0</v>
      </c>
      <c r="N68" s="8" t="s">
        <v>8273</v>
      </c>
      <c r="O68" s="8" t="s">
        <v>8274</v>
      </c>
      <c r="P68" s="26">
        <v>0</v>
      </c>
      <c r="Q68" s="25">
        <v>20</v>
      </c>
      <c r="R68" s="27">
        <v>41929.266215277778</v>
      </c>
      <c r="S68" s="28">
        <v>41968.823611111111</v>
      </c>
    </row>
    <row r="69" spans="1:19" ht="43.2" x14ac:dyDescent="0.3">
      <c r="A69" s="9">
        <v>3911</v>
      </c>
      <c r="B69" s="29" t="s">
        <v>3908</v>
      </c>
      <c r="C69" s="29" t="s">
        <v>8019</v>
      </c>
      <c r="D69" s="30">
        <v>8000</v>
      </c>
      <c r="E69" s="31">
        <v>2993</v>
      </c>
      <c r="F69" s="10" t="s">
        <v>8220</v>
      </c>
      <c r="G69" s="10" t="s">
        <v>8223</v>
      </c>
      <c r="H69" s="10" t="s">
        <v>8245</v>
      </c>
      <c r="I69" s="10">
        <v>1417033777</v>
      </c>
      <c r="J69" s="10">
        <v>1414438177</v>
      </c>
      <c r="K69" s="10" t="b">
        <v>0</v>
      </c>
      <c r="L69" s="10">
        <v>36</v>
      </c>
      <c r="M69" s="10" t="b">
        <v>0</v>
      </c>
      <c r="N69" s="10" t="s">
        <v>8273</v>
      </c>
      <c r="O69" s="10" t="s">
        <v>8274</v>
      </c>
      <c r="P69" s="32">
        <v>0.37</v>
      </c>
      <c r="Q69" s="31">
        <v>83.138888888888886</v>
      </c>
      <c r="R69" s="33">
        <v>41939.8122337963</v>
      </c>
      <c r="S69" s="34">
        <v>41969.853900462964</v>
      </c>
    </row>
    <row r="70" spans="1:19" ht="72" x14ac:dyDescent="0.3">
      <c r="A70" s="7">
        <v>3941</v>
      </c>
      <c r="B70" s="23" t="s">
        <v>3938</v>
      </c>
      <c r="C70" s="23" t="s">
        <v>8049</v>
      </c>
      <c r="D70" s="24">
        <v>5500</v>
      </c>
      <c r="E70" s="25">
        <v>50</v>
      </c>
      <c r="F70" s="8" t="s">
        <v>8220</v>
      </c>
      <c r="G70" s="8" t="s">
        <v>8223</v>
      </c>
      <c r="H70" s="8" t="s">
        <v>8245</v>
      </c>
      <c r="I70" s="8">
        <v>1416877200</v>
      </c>
      <c r="J70" s="8">
        <v>1414505137</v>
      </c>
      <c r="K70" s="8" t="b">
        <v>0</v>
      </c>
      <c r="L70" s="8">
        <v>2</v>
      </c>
      <c r="M70" s="8" t="b">
        <v>0</v>
      </c>
      <c r="N70" s="8" t="s">
        <v>8273</v>
      </c>
      <c r="O70" s="8" t="s">
        <v>8274</v>
      </c>
      <c r="P70" s="26">
        <v>0.01</v>
      </c>
      <c r="Q70" s="25">
        <v>25</v>
      </c>
      <c r="R70" s="27">
        <v>41940.587233796294</v>
      </c>
      <c r="S70" s="28">
        <v>41968.041666666672</v>
      </c>
    </row>
    <row r="71" spans="1:19" ht="57.6" x14ac:dyDescent="0.3">
      <c r="A71" s="9">
        <v>4031</v>
      </c>
      <c r="B71" s="29" t="s">
        <v>4027</v>
      </c>
      <c r="C71" s="29" t="s">
        <v>8136</v>
      </c>
      <c r="D71" s="30">
        <v>5000</v>
      </c>
      <c r="E71" s="31">
        <v>0</v>
      </c>
      <c r="F71" s="10" t="s">
        <v>8220</v>
      </c>
      <c r="G71" s="10" t="s">
        <v>8223</v>
      </c>
      <c r="H71" s="10" t="s">
        <v>8245</v>
      </c>
      <c r="I71" s="10">
        <v>1418914964</v>
      </c>
      <c r="J71" s="10">
        <v>1414591364</v>
      </c>
      <c r="K71" s="10" t="b">
        <v>0</v>
      </c>
      <c r="L71" s="10">
        <v>0</v>
      </c>
      <c r="M71" s="10" t="b">
        <v>0</v>
      </c>
      <c r="N71" s="10" t="s">
        <v>8273</v>
      </c>
      <c r="O71" s="10" t="s">
        <v>8274</v>
      </c>
      <c r="P71" s="32">
        <v>0</v>
      </c>
      <c r="Q71" s="31">
        <v>0</v>
      </c>
      <c r="R71" s="33">
        <v>41941.585231481484</v>
      </c>
      <c r="S71" s="34">
        <v>41991.626898148148</v>
      </c>
    </row>
    <row r="72" spans="1:19" ht="28.8" x14ac:dyDescent="0.3">
      <c r="A72" s="7">
        <v>2884</v>
      </c>
      <c r="B72" s="23" t="s">
        <v>2884</v>
      </c>
      <c r="C72" s="23" t="s">
        <v>6994</v>
      </c>
      <c r="D72" s="24">
        <v>45000</v>
      </c>
      <c r="E72" s="25">
        <v>185</v>
      </c>
      <c r="F72" s="8" t="s">
        <v>8220</v>
      </c>
      <c r="G72" s="8" t="s">
        <v>8223</v>
      </c>
      <c r="H72" s="8" t="s">
        <v>8245</v>
      </c>
      <c r="I72" s="8">
        <v>1417800435</v>
      </c>
      <c r="J72" s="8">
        <v>1415208435</v>
      </c>
      <c r="K72" s="8" t="b">
        <v>0</v>
      </c>
      <c r="L72" s="8">
        <v>4</v>
      </c>
      <c r="M72" s="8" t="b">
        <v>0</v>
      </c>
      <c r="N72" s="8" t="s">
        <v>8273</v>
      </c>
      <c r="O72" s="8" t="s">
        <v>8274</v>
      </c>
      <c r="P72" s="26">
        <v>0</v>
      </c>
      <c r="Q72" s="25">
        <v>46.25</v>
      </c>
      <c r="R72" s="27">
        <v>41948.727256944447</v>
      </c>
      <c r="S72" s="28">
        <v>41978.727256944447</v>
      </c>
    </row>
    <row r="73" spans="1:19" ht="57.6" x14ac:dyDescent="0.3">
      <c r="A73" s="9">
        <v>2865</v>
      </c>
      <c r="B73" s="29" t="s">
        <v>2865</v>
      </c>
      <c r="C73" s="29" t="s">
        <v>6975</v>
      </c>
      <c r="D73" s="30">
        <v>2888</v>
      </c>
      <c r="E73" s="31">
        <v>0</v>
      </c>
      <c r="F73" s="10" t="s">
        <v>8220</v>
      </c>
      <c r="G73" s="10" t="s">
        <v>8223</v>
      </c>
      <c r="H73" s="10" t="s">
        <v>8245</v>
      </c>
      <c r="I73" s="10">
        <v>1420512259</v>
      </c>
      <c r="J73" s="10">
        <v>1415328259</v>
      </c>
      <c r="K73" s="10" t="b">
        <v>0</v>
      </c>
      <c r="L73" s="10">
        <v>0</v>
      </c>
      <c r="M73" s="10" t="b">
        <v>0</v>
      </c>
      <c r="N73" s="10" t="s">
        <v>8273</v>
      </c>
      <c r="O73" s="10" t="s">
        <v>8274</v>
      </c>
      <c r="P73" s="32">
        <v>0</v>
      </c>
      <c r="Q73" s="31">
        <v>0</v>
      </c>
      <c r="R73" s="33">
        <v>41950.114108796297</v>
      </c>
      <c r="S73" s="34">
        <v>42010.114108796297</v>
      </c>
    </row>
    <row r="74" spans="1:19" ht="43.2" x14ac:dyDescent="0.3">
      <c r="A74" s="7">
        <v>3996</v>
      </c>
      <c r="B74" s="23" t="s">
        <v>3992</v>
      </c>
      <c r="C74" s="23" t="s">
        <v>8102</v>
      </c>
      <c r="D74" s="24">
        <v>3000</v>
      </c>
      <c r="E74" s="25">
        <v>497</v>
      </c>
      <c r="F74" s="8" t="s">
        <v>8220</v>
      </c>
      <c r="G74" s="8" t="s">
        <v>8223</v>
      </c>
      <c r="H74" s="8" t="s">
        <v>8245</v>
      </c>
      <c r="I74" s="8">
        <v>1416499440</v>
      </c>
      <c r="J74" s="8">
        <v>1415341464</v>
      </c>
      <c r="K74" s="8" t="b">
        <v>0</v>
      </c>
      <c r="L74" s="8">
        <v>17</v>
      </c>
      <c r="M74" s="8" t="b">
        <v>0</v>
      </c>
      <c r="N74" s="8" t="s">
        <v>8273</v>
      </c>
      <c r="O74" s="8" t="s">
        <v>8274</v>
      </c>
      <c r="P74" s="26">
        <v>0.17</v>
      </c>
      <c r="Q74" s="25">
        <v>29.235294117647058</v>
      </c>
      <c r="R74" s="27">
        <v>41950.26694444444</v>
      </c>
      <c r="S74" s="28">
        <v>41963.669444444444</v>
      </c>
    </row>
    <row r="75" spans="1:19" ht="28.8" x14ac:dyDescent="0.3">
      <c r="A75" s="9">
        <v>2893</v>
      </c>
      <c r="B75" s="29" t="s">
        <v>2893</v>
      </c>
      <c r="C75" s="29" t="s">
        <v>7003</v>
      </c>
      <c r="D75" s="30">
        <v>5000</v>
      </c>
      <c r="E75" s="31">
        <v>25</v>
      </c>
      <c r="F75" s="10" t="s">
        <v>8220</v>
      </c>
      <c r="G75" s="10" t="s">
        <v>8223</v>
      </c>
      <c r="H75" s="10" t="s">
        <v>8245</v>
      </c>
      <c r="I75" s="10">
        <v>1420768800</v>
      </c>
      <c r="J75" s="10">
        <v>1415644395</v>
      </c>
      <c r="K75" s="10" t="b">
        <v>0</v>
      </c>
      <c r="L75" s="10">
        <v>2</v>
      </c>
      <c r="M75" s="10" t="b">
        <v>0</v>
      </c>
      <c r="N75" s="10" t="s">
        <v>8273</v>
      </c>
      <c r="O75" s="10" t="s">
        <v>8274</v>
      </c>
      <c r="P75" s="32">
        <v>0.01</v>
      </c>
      <c r="Q75" s="31">
        <v>12.5</v>
      </c>
      <c r="R75" s="33">
        <v>41953.773090277777</v>
      </c>
      <c r="S75" s="34">
        <v>42013.083333333328</v>
      </c>
    </row>
    <row r="76" spans="1:19" ht="43.2" x14ac:dyDescent="0.3">
      <c r="A76" s="7">
        <v>3940</v>
      </c>
      <c r="B76" s="23" t="s">
        <v>3937</v>
      </c>
      <c r="C76" s="23" t="s">
        <v>8048</v>
      </c>
      <c r="D76" s="24">
        <v>5000</v>
      </c>
      <c r="E76" s="25">
        <v>11</v>
      </c>
      <c r="F76" s="8" t="s">
        <v>8220</v>
      </c>
      <c r="G76" s="8" t="s">
        <v>8223</v>
      </c>
      <c r="H76" s="8" t="s">
        <v>8245</v>
      </c>
      <c r="I76" s="8">
        <v>1420199351</v>
      </c>
      <c r="J76" s="8">
        <v>1416311351</v>
      </c>
      <c r="K76" s="8" t="b">
        <v>0</v>
      </c>
      <c r="L76" s="8">
        <v>2</v>
      </c>
      <c r="M76" s="8" t="b">
        <v>0</v>
      </c>
      <c r="N76" s="8" t="s">
        <v>8273</v>
      </c>
      <c r="O76" s="8" t="s">
        <v>8274</v>
      </c>
      <c r="P76" s="26">
        <v>0</v>
      </c>
      <c r="Q76" s="25">
        <v>5.5</v>
      </c>
      <c r="R76" s="27">
        <v>41961.492488425924</v>
      </c>
      <c r="S76" s="28">
        <v>42006.492488425924</v>
      </c>
    </row>
    <row r="77" spans="1:19" ht="43.2" x14ac:dyDescent="0.3">
      <c r="A77" s="9">
        <v>2871</v>
      </c>
      <c r="B77" s="29" t="s">
        <v>2871</v>
      </c>
      <c r="C77" s="29" t="s">
        <v>6981</v>
      </c>
      <c r="D77" s="30">
        <v>10000</v>
      </c>
      <c r="E77" s="31">
        <v>467</v>
      </c>
      <c r="F77" s="10" t="s">
        <v>8220</v>
      </c>
      <c r="G77" s="10" t="s">
        <v>8223</v>
      </c>
      <c r="H77" s="10" t="s">
        <v>8245</v>
      </c>
      <c r="I77" s="10">
        <v>1419183813</v>
      </c>
      <c r="J77" s="10">
        <v>1417455813</v>
      </c>
      <c r="K77" s="10" t="b">
        <v>0</v>
      </c>
      <c r="L77" s="10">
        <v>13</v>
      </c>
      <c r="M77" s="10" t="b">
        <v>0</v>
      </c>
      <c r="N77" s="10" t="s">
        <v>8273</v>
      </c>
      <c r="O77" s="10" t="s">
        <v>8274</v>
      </c>
      <c r="P77" s="32">
        <v>0.05</v>
      </c>
      <c r="Q77" s="31">
        <v>35.92307692307692</v>
      </c>
      <c r="R77" s="33">
        <v>41974.738576388889</v>
      </c>
      <c r="S77" s="34">
        <v>41994.738576388889</v>
      </c>
    </row>
    <row r="78" spans="1:19" ht="28.8" x14ac:dyDescent="0.3">
      <c r="A78" s="7">
        <v>3850</v>
      </c>
      <c r="B78" s="23" t="s">
        <v>3847</v>
      </c>
      <c r="C78" s="23" t="s">
        <v>7959</v>
      </c>
      <c r="D78" s="24">
        <v>1000</v>
      </c>
      <c r="E78" s="25">
        <v>38</v>
      </c>
      <c r="F78" s="8" t="s">
        <v>8220</v>
      </c>
      <c r="G78" s="8" t="s">
        <v>8223</v>
      </c>
      <c r="H78" s="8" t="s">
        <v>8245</v>
      </c>
      <c r="I78" s="8">
        <v>1420081143</v>
      </c>
      <c r="J78" s="8">
        <v>1417489143</v>
      </c>
      <c r="K78" s="8" t="b">
        <v>1</v>
      </c>
      <c r="L78" s="8">
        <v>4</v>
      </c>
      <c r="M78" s="8" t="b">
        <v>0</v>
      </c>
      <c r="N78" s="8" t="s">
        <v>8273</v>
      </c>
      <c r="O78" s="8" t="s">
        <v>8274</v>
      </c>
      <c r="P78" s="26">
        <v>0.04</v>
      </c>
      <c r="Q78" s="25">
        <v>9.5</v>
      </c>
      <c r="R78" s="27">
        <v>41975.124340277776</v>
      </c>
      <c r="S78" s="28">
        <v>42005.124340277776</v>
      </c>
    </row>
    <row r="79" spans="1:19" ht="57.6" x14ac:dyDescent="0.3">
      <c r="A79" s="9">
        <v>3978</v>
      </c>
      <c r="B79" s="29" t="s">
        <v>3975</v>
      </c>
      <c r="C79" s="29" t="s">
        <v>8085</v>
      </c>
      <c r="D79" s="30">
        <v>2000</v>
      </c>
      <c r="E79" s="31">
        <v>214</v>
      </c>
      <c r="F79" s="10" t="s">
        <v>8220</v>
      </c>
      <c r="G79" s="10" t="s">
        <v>8223</v>
      </c>
      <c r="H79" s="10" t="s">
        <v>8245</v>
      </c>
      <c r="I79" s="10">
        <v>1422717953</v>
      </c>
      <c r="J79" s="10">
        <v>1417533953</v>
      </c>
      <c r="K79" s="10" t="b">
        <v>0</v>
      </c>
      <c r="L79" s="10">
        <v>8</v>
      </c>
      <c r="M79" s="10" t="b">
        <v>0</v>
      </c>
      <c r="N79" s="10" t="s">
        <v>8273</v>
      </c>
      <c r="O79" s="10" t="s">
        <v>8274</v>
      </c>
      <c r="P79" s="32">
        <v>0.11</v>
      </c>
      <c r="Q79" s="31">
        <v>26.75</v>
      </c>
      <c r="R79" s="33">
        <v>41975.642974537041</v>
      </c>
      <c r="S79" s="34">
        <v>42035.642974537041</v>
      </c>
    </row>
    <row r="80" spans="1:19" ht="43.2" x14ac:dyDescent="0.3">
      <c r="A80" s="7">
        <v>3889</v>
      </c>
      <c r="B80" s="23" t="s">
        <v>3886</v>
      </c>
      <c r="C80" s="23" t="s">
        <v>7997</v>
      </c>
      <c r="D80" s="24">
        <v>8000</v>
      </c>
      <c r="E80" s="25">
        <v>118</v>
      </c>
      <c r="F80" s="8" t="s">
        <v>8220</v>
      </c>
      <c r="G80" s="8" t="s">
        <v>8223</v>
      </c>
      <c r="H80" s="8" t="s">
        <v>8245</v>
      </c>
      <c r="I80" s="8">
        <v>1420413960</v>
      </c>
      <c r="J80" s="8">
        <v>1417651630</v>
      </c>
      <c r="K80" s="8" t="b">
        <v>0</v>
      </c>
      <c r="L80" s="8">
        <v>9</v>
      </c>
      <c r="M80" s="8" t="b">
        <v>0</v>
      </c>
      <c r="N80" s="8" t="s">
        <v>8273</v>
      </c>
      <c r="O80" s="8" t="s">
        <v>8274</v>
      </c>
      <c r="P80" s="26">
        <v>0.01</v>
      </c>
      <c r="Q80" s="25">
        <v>13.111111111111111</v>
      </c>
      <c r="R80" s="27">
        <v>41977.004976851851</v>
      </c>
      <c r="S80" s="28">
        <v>42008.976388888885</v>
      </c>
    </row>
    <row r="81" spans="1:19" ht="43.2" x14ac:dyDescent="0.3">
      <c r="A81" s="9">
        <v>3972</v>
      </c>
      <c r="B81" s="29" t="s">
        <v>3969</v>
      </c>
      <c r="C81" s="29" t="s">
        <v>8079</v>
      </c>
      <c r="D81" s="30">
        <v>1000</v>
      </c>
      <c r="E81" s="31">
        <v>211</v>
      </c>
      <c r="F81" s="10" t="s">
        <v>8220</v>
      </c>
      <c r="G81" s="10" t="s">
        <v>8223</v>
      </c>
      <c r="H81" s="10" t="s">
        <v>8245</v>
      </c>
      <c r="I81" s="10">
        <v>1423186634</v>
      </c>
      <c r="J81" s="10">
        <v>1418002634</v>
      </c>
      <c r="K81" s="10" t="b">
        <v>0</v>
      </c>
      <c r="L81" s="10">
        <v>8</v>
      </c>
      <c r="M81" s="10" t="b">
        <v>0</v>
      </c>
      <c r="N81" s="10" t="s">
        <v>8273</v>
      </c>
      <c r="O81" s="10" t="s">
        <v>8274</v>
      </c>
      <c r="P81" s="32">
        <v>0.21</v>
      </c>
      <c r="Q81" s="31">
        <v>26.375</v>
      </c>
      <c r="R81" s="33">
        <v>41981.067523148144</v>
      </c>
      <c r="S81" s="34">
        <v>42041.067523148144</v>
      </c>
    </row>
    <row r="82" spans="1:19" ht="43.2" x14ac:dyDescent="0.3">
      <c r="A82" s="7">
        <v>2901</v>
      </c>
      <c r="B82" s="23" t="s">
        <v>2901</v>
      </c>
      <c r="C82" s="23" t="s">
        <v>7011</v>
      </c>
      <c r="D82" s="24">
        <v>750</v>
      </c>
      <c r="E82" s="25">
        <v>6</v>
      </c>
      <c r="F82" s="8" t="s">
        <v>8220</v>
      </c>
      <c r="G82" s="8" t="s">
        <v>8223</v>
      </c>
      <c r="H82" s="8" t="s">
        <v>8245</v>
      </c>
      <c r="I82" s="8">
        <v>1423345339</v>
      </c>
      <c r="J82" s="8">
        <v>1418161339</v>
      </c>
      <c r="K82" s="8" t="b">
        <v>0</v>
      </c>
      <c r="L82" s="8">
        <v>2</v>
      </c>
      <c r="M82" s="8" t="b">
        <v>0</v>
      </c>
      <c r="N82" s="8" t="s">
        <v>8273</v>
      </c>
      <c r="O82" s="8" t="s">
        <v>8274</v>
      </c>
      <c r="P82" s="26">
        <v>0.01</v>
      </c>
      <c r="Q82" s="25">
        <v>3</v>
      </c>
      <c r="R82" s="27">
        <v>41982.904386574075</v>
      </c>
      <c r="S82" s="28">
        <v>42042.904386574075</v>
      </c>
    </row>
    <row r="83" spans="1:19" ht="43.2" x14ac:dyDescent="0.3">
      <c r="A83" s="9">
        <v>3731</v>
      </c>
      <c r="B83" s="29" t="s">
        <v>3728</v>
      </c>
      <c r="C83" s="29" t="s">
        <v>7841</v>
      </c>
      <c r="D83" s="30">
        <v>5500</v>
      </c>
      <c r="E83" s="31">
        <v>620</v>
      </c>
      <c r="F83" s="10" t="s">
        <v>8220</v>
      </c>
      <c r="G83" s="10" t="s">
        <v>8223</v>
      </c>
      <c r="H83" s="10" t="s">
        <v>8245</v>
      </c>
      <c r="I83" s="10">
        <v>1420860180</v>
      </c>
      <c r="J83" s="10">
        <v>1418234646</v>
      </c>
      <c r="K83" s="10" t="b">
        <v>0</v>
      </c>
      <c r="L83" s="10">
        <v>12</v>
      </c>
      <c r="M83" s="10" t="b">
        <v>0</v>
      </c>
      <c r="N83" s="10" t="s">
        <v>8273</v>
      </c>
      <c r="O83" s="10" t="s">
        <v>8274</v>
      </c>
      <c r="P83" s="32">
        <v>0.11</v>
      </c>
      <c r="Q83" s="31">
        <v>51.666666666666664</v>
      </c>
      <c r="R83" s="33">
        <v>41983.752847222218</v>
      </c>
      <c r="S83" s="34">
        <v>42014.140972222223</v>
      </c>
    </row>
    <row r="84" spans="1:19" ht="57.6" x14ac:dyDescent="0.3">
      <c r="A84" s="7">
        <v>2887</v>
      </c>
      <c r="B84" s="23" t="s">
        <v>2887</v>
      </c>
      <c r="C84" s="23" t="s">
        <v>6997</v>
      </c>
      <c r="D84" s="24">
        <v>3000</v>
      </c>
      <c r="E84" s="25">
        <v>5</v>
      </c>
      <c r="F84" s="8" t="s">
        <v>8220</v>
      </c>
      <c r="G84" s="8" t="s">
        <v>8223</v>
      </c>
      <c r="H84" s="8" t="s">
        <v>8245</v>
      </c>
      <c r="I84" s="8">
        <v>1420971324</v>
      </c>
      <c r="J84" s="8">
        <v>1418379324</v>
      </c>
      <c r="K84" s="8" t="b">
        <v>0</v>
      </c>
      <c r="L84" s="8">
        <v>1</v>
      </c>
      <c r="M84" s="8" t="b">
        <v>0</v>
      </c>
      <c r="N84" s="8" t="s">
        <v>8273</v>
      </c>
      <c r="O84" s="8" t="s">
        <v>8274</v>
      </c>
      <c r="P84" s="26">
        <v>0</v>
      </c>
      <c r="Q84" s="25">
        <v>5</v>
      </c>
      <c r="R84" s="27">
        <v>41985.427361111113</v>
      </c>
      <c r="S84" s="28">
        <v>42015.427361111113</v>
      </c>
    </row>
    <row r="85" spans="1:19" ht="57.6" x14ac:dyDescent="0.3">
      <c r="A85" s="9">
        <v>4091</v>
      </c>
      <c r="B85" s="29" t="s">
        <v>4087</v>
      </c>
      <c r="C85" s="29" t="s">
        <v>8194</v>
      </c>
      <c r="D85" s="30">
        <v>1600</v>
      </c>
      <c r="E85" s="31">
        <v>204</v>
      </c>
      <c r="F85" s="10" t="s">
        <v>8220</v>
      </c>
      <c r="G85" s="10" t="s">
        <v>8223</v>
      </c>
      <c r="H85" s="10" t="s">
        <v>8245</v>
      </c>
      <c r="I85" s="10">
        <v>1421410151</v>
      </c>
      <c r="J85" s="10">
        <v>1418818151</v>
      </c>
      <c r="K85" s="10" t="b">
        <v>0</v>
      </c>
      <c r="L85" s="10">
        <v>8</v>
      </c>
      <c r="M85" s="10" t="b">
        <v>0</v>
      </c>
      <c r="N85" s="10" t="s">
        <v>8273</v>
      </c>
      <c r="O85" s="10" t="s">
        <v>8274</v>
      </c>
      <c r="P85" s="32">
        <v>0.13</v>
      </c>
      <c r="Q85" s="31">
        <v>25.5</v>
      </c>
      <c r="R85" s="33">
        <v>41990.506377314814</v>
      </c>
      <c r="S85" s="34">
        <v>42020.506377314814</v>
      </c>
    </row>
    <row r="86" spans="1:19" ht="28.8" x14ac:dyDescent="0.3">
      <c r="A86" s="7">
        <v>4022</v>
      </c>
      <c r="B86" s="23" t="s">
        <v>4018</v>
      </c>
      <c r="C86" s="23" t="s">
        <v>8127</v>
      </c>
      <c r="D86" s="24">
        <v>18000</v>
      </c>
      <c r="E86" s="25">
        <v>12521</v>
      </c>
      <c r="F86" s="8" t="s">
        <v>8220</v>
      </c>
      <c r="G86" s="8" t="s">
        <v>8223</v>
      </c>
      <c r="H86" s="8" t="s">
        <v>8245</v>
      </c>
      <c r="I86" s="8">
        <v>1422759240</v>
      </c>
      <c r="J86" s="8">
        <v>1418824867</v>
      </c>
      <c r="K86" s="8" t="b">
        <v>0</v>
      </c>
      <c r="L86" s="8">
        <v>197</v>
      </c>
      <c r="M86" s="8" t="b">
        <v>0</v>
      </c>
      <c r="N86" s="8" t="s">
        <v>8273</v>
      </c>
      <c r="O86" s="8" t="s">
        <v>8274</v>
      </c>
      <c r="P86" s="26">
        <v>0.7</v>
      </c>
      <c r="Q86" s="25">
        <v>63.558375634517766</v>
      </c>
      <c r="R86" s="27">
        <v>41990.584108796291</v>
      </c>
      <c r="S86" s="28">
        <v>42036.120833333334</v>
      </c>
    </row>
    <row r="87" spans="1:19" ht="43.2" x14ac:dyDescent="0.3">
      <c r="A87" s="9">
        <v>4047</v>
      </c>
      <c r="B87" s="29" t="s">
        <v>4043</v>
      </c>
      <c r="C87" s="29" t="s">
        <v>8151</v>
      </c>
      <c r="D87" s="30">
        <v>5000</v>
      </c>
      <c r="E87" s="31">
        <v>110</v>
      </c>
      <c r="F87" s="10" t="s">
        <v>8220</v>
      </c>
      <c r="G87" s="10" t="s">
        <v>8223</v>
      </c>
      <c r="H87" s="10" t="s">
        <v>8245</v>
      </c>
      <c r="I87" s="10">
        <v>1420938000</v>
      </c>
      <c r="J87" s="10">
        <v>1418862743</v>
      </c>
      <c r="K87" s="10" t="b">
        <v>0</v>
      </c>
      <c r="L87" s="10">
        <v>4</v>
      </c>
      <c r="M87" s="10" t="b">
        <v>0</v>
      </c>
      <c r="N87" s="10" t="s">
        <v>8273</v>
      </c>
      <c r="O87" s="10" t="s">
        <v>8274</v>
      </c>
      <c r="P87" s="32">
        <v>0.02</v>
      </c>
      <c r="Q87" s="31">
        <v>27.5</v>
      </c>
      <c r="R87" s="33">
        <v>41991.022488425922</v>
      </c>
      <c r="S87" s="34">
        <v>42015.041666666672</v>
      </c>
    </row>
    <row r="88" spans="1:19" ht="43.2" x14ac:dyDescent="0.3">
      <c r="A88" s="7">
        <v>4042</v>
      </c>
      <c r="B88" s="23" t="s">
        <v>4038</v>
      </c>
      <c r="C88" s="23" t="s">
        <v>8146</v>
      </c>
      <c r="D88" s="24">
        <v>10000</v>
      </c>
      <c r="E88" s="25">
        <v>21</v>
      </c>
      <c r="F88" s="8" t="s">
        <v>8220</v>
      </c>
      <c r="G88" s="8" t="s">
        <v>8223</v>
      </c>
      <c r="H88" s="8" t="s">
        <v>8245</v>
      </c>
      <c r="I88" s="8">
        <v>1421781360</v>
      </c>
      <c r="J88" s="8">
        <v>1419213664</v>
      </c>
      <c r="K88" s="8" t="b">
        <v>0</v>
      </c>
      <c r="L88" s="8">
        <v>3</v>
      </c>
      <c r="M88" s="8" t="b">
        <v>0</v>
      </c>
      <c r="N88" s="8" t="s">
        <v>8273</v>
      </c>
      <c r="O88" s="8" t="s">
        <v>8274</v>
      </c>
      <c r="P88" s="26">
        <v>0</v>
      </c>
      <c r="Q88" s="25">
        <v>7</v>
      </c>
      <c r="R88" s="27">
        <v>41995.084074074075</v>
      </c>
      <c r="S88" s="28">
        <v>42024.802777777775</v>
      </c>
    </row>
    <row r="89" spans="1:19" ht="57.6" x14ac:dyDescent="0.3">
      <c r="A89" s="9">
        <v>2873</v>
      </c>
      <c r="B89" s="29" t="s">
        <v>2873</v>
      </c>
      <c r="C89" s="29" t="s">
        <v>6983</v>
      </c>
      <c r="D89" s="30">
        <v>2500</v>
      </c>
      <c r="E89" s="31">
        <v>953</v>
      </c>
      <c r="F89" s="10" t="s">
        <v>8220</v>
      </c>
      <c r="G89" s="10" t="s">
        <v>8223</v>
      </c>
      <c r="H89" s="10" t="s">
        <v>8245</v>
      </c>
      <c r="I89" s="10">
        <v>1422473831</v>
      </c>
      <c r="J89" s="10">
        <v>1419881831</v>
      </c>
      <c r="K89" s="10" t="b">
        <v>0</v>
      </c>
      <c r="L89" s="10">
        <v>8</v>
      </c>
      <c r="M89" s="10" t="b">
        <v>0</v>
      </c>
      <c r="N89" s="10" t="s">
        <v>8273</v>
      </c>
      <c r="O89" s="10" t="s">
        <v>8274</v>
      </c>
      <c r="P89" s="32">
        <v>0.38</v>
      </c>
      <c r="Q89" s="31">
        <v>119.125</v>
      </c>
      <c r="R89" s="33">
        <v>42002.817488425921</v>
      </c>
      <c r="S89" s="34">
        <v>42032.817488425921</v>
      </c>
    </row>
    <row r="90" spans="1:19" ht="43.2" x14ac:dyDescent="0.3">
      <c r="A90" s="7">
        <v>4003</v>
      </c>
      <c r="B90" s="23" t="s">
        <v>3999</v>
      </c>
      <c r="C90" s="23" t="s">
        <v>8071</v>
      </c>
      <c r="D90" s="24">
        <v>2000</v>
      </c>
      <c r="E90" s="25">
        <v>201</v>
      </c>
      <c r="F90" s="8" t="s">
        <v>8220</v>
      </c>
      <c r="G90" s="8" t="s">
        <v>8223</v>
      </c>
      <c r="H90" s="8" t="s">
        <v>8245</v>
      </c>
      <c r="I90" s="8">
        <v>1424009147</v>
      </c>
      <c r="J90" s="8">
        <v>1421417147</v>
      </c>
      <c r="K90" s="8" t="b">
        <v>0</v>
      </c>
      <c r="L90" s="8">
        <v>2</v>
      </c>
      <c r="M90" s="8" t="b">
        <v>0</v>
      </c>
      <c r="N90" s="8" t="s">
        <v>8273</v>
      </c>
      <c r="O90" s="8" t="s">
        <v>8274</v>
      </c>
      <c r="P90" s="26">
        <v>0.1</v>
      </c>
      <c r="Q90" s="25">
        <v>100.5</v>
      </c>
      <c r="R90" s="27">
        <v>42020.587349537032</v>
      </c>
      <c r="S90" s="28">
        <v>42050.587349537032</v>
      </c>
    </row>
    <row r="91" spans="1:19" ht="57.6" x14ac:dyDescent="0.3">
      <c r="A91" s="9">
        <v>3922</v>
      </c>
      <c r="B91" s="29" t="s">
        <v>3919</v>
      </c>
      <c r="C91" s="29" t="s">
        <v>8030</v>
      </c>
      <c r="D91" s="30">
        <v>750</v>
      </c>
      <c r="E91" s="31">
        <v>61</v>
      </c>
      <c r="F91" s="10" t="s">
        <v>8220</v>
      </c>
      <c r="G91" s="10" t="s">
        <v>8223</v>
      </c>
      <c r="H91" s="10" t="s">
        <v>8245</v>
      </c>
      <c r="I91" s="10">
        <v>1425337200</v>
      </c>
      <c r="J91" s="10">
        <v>1421432810</v>
      </c>
      <c r="K91" s="10" t="b">
        <v>0</v>
      </c>
      <c r="L91" s="10">
        <v>6</v>
      </c>
      <c r="M91" s="10" t="b">
        <v>0</v>
      </c>
      <c r="N91" s="10" t="s">
        <v>8273</v>
      </c>
      <c r="O91" s="10" t="s">
        <v>8274</v>
      </c>
      <c r="P91" s="32">
        <v>0.08</v>
      </c>
      <c r="Q91" s="31">
        <v>10.166666666666666</v>
      </c>
      <c r="R91" s="33">
        <v>42020.768634259264</v>
      </c>
      <c r="S91" s="34">
        <v>42065.958333333328</v>
      </c>
    </row>
    <row r="92" spans="1:19" ht="57.6" x14ac:dyDescent="0.3">
      <c r="A92" s="7">
        <v>4013</v>
      </c>
      <c r="B92" s="23" t="s">
        <v>4009</v>
      </c>
      <c r="C92" s="23" t="s">
        <v>8118</v>
      </c>
      <c r="D92" s="24">
        <v>2000</v>
      </c>
      <c r="E92" s="25">
        <v>26</v>
      </c>
      <c r="F92" s="8" t="s">
        <v>8220</v>
      </c>
      <c r="G92" s="8" t="s">
        <v>8223</v>
      </c>
      <c r="H92" s="8" t="s">
        <v>8245</v>
      </c>
      <c r="I92" s="8">
        <v>1424070823</v>
      </c>
      <c r="J92" s="8">
        <v>1421478823</v>
      </c>
      <c r="K92" s="8" t="b">
        <v>0</v>
      </c>
      <c r="L92" s="8">
        <v>2</v>
      </c>
      <c r="M92" s="8" t="b">
        <v>0</v>
      </c>
      <c r="N92" s="8" t="s">
        <v>8273</v>
      </c>
      <c r="O92" s="8" t="s">
        <v>8274</v>
      </c>
      <c r="P92" s="26">
        <v>0.01</v>
      </c>
      <c r="Q92" s="25">
        <v>13</v>
      </c>
      <c r="R92" s="27">
        <v>42021.301192129627</v>
      </c>
      <c r="S92" s="28">
        <v>42051.301192129627</v>
      </c>
    </row>
    <row r="93" spans="1:19" ht="43.2" x14ac:dyDescent="0.3">
      <c r="A93" s="9">
        <v>4111</v>
      </c>
      <c r="B93" s="29" t="s">
        <v>4107</v>
      </c>
      <c r="C93" s="29" t="s">
        <v>8214</v>
      </c>
      <c r="D93" s="30">
        <v>3000</v>
      </c>
      <c r="E93" s="31">
        <v>94</v>
      </c>
      <c r="F93" s="10" t="s">
        <v>8220</v>
      </c>
      <c r="G93" s="10" t="s">
        <v>8223</v>
      </c>
      <c r="H93" s="10" t="s">
        <v>8245</v>
      </c>
      <c r="I93" s="10">
        <v>1424747740</v>
      </c>
      <c r="J93" s="10">
        <v>1422155740</v>
      </c>
      <c r="K93" s="10" t="b">
        <v>0</v>
      </c>
      <c r="L93" s="10">
        <v>6</v>
      </c>
      <c r="M93" s="10" t="b">
        <v>0</v>
      </c>
      <c r="N93" s="10" t="s">
        <v>8273</v>
      </c>
      <c r="O93" s="10" t="s">
        <v>8274</v>
      </c>
      <c r="P93" s="32">
        <v>0.03</v>
      </c>
      <c r="Q93" s="31">
        <v>15.666666666666666</v>
      </c>
      <c r="R93" s="33">
        <v>42029.135879629626</v>
      </c>
      <c r="S93" s="34">
        <v>42059.135879629626</v>
      </c>
    </row>
    <row r="94" spans="1:19" ht="43.2" x14ac:dyDescent="0.3">
      <c r="A94" s="7">
        <v>4070</v>
      </c>
      <c r="B94" s="23" t="s">
        <v>4066</v>
      </c>
      <c r="C94" s="23" t="s">
        <v>8173</v>
      </c>
      <c r="D94" s="24">
        <v>1000</v>
      </c>
      <c r="E94" s="25">
        <v>165</v>
      </c>
      <c r="F94" s="8" t="s">
        <v>8220</v>
      </c>
      <c r="G94" s="8" t="s">
        <v>8223</v>
      </c>
      <c r="H94" s="8" t="s">
        <v>8245</v>
      </c>
      <c r="I94" s="8">
        <v>1425178800</v>
      </c>
      <c r="J94" s="8">
        <v>1422374420</v>
      </c>
      <c r="K94" s="8" t="b">
        <v>0</v>
      </c>
      <c r="L94" s="8">
        <v>6</v>
      </c>
      <c r="M94" s="8" t="b">
        <v>0</v>
      </c>
      <c r="N94" s="8" t="s">
        <v>8273</v>
      </c>
      <c r="O94" s="8" t="s">
        <v>8274</v>
      </c>
      <c r="P94" s="26">
        <v>0.17</v>
      </c>
      <c r="Q94" s="25">
        <v>27.5</v>
      </c>
      <c r="R94" s="27">
        <v>42031.666898148149</v>
      </c>
      <c r="S94" s="28">
        <v>42064.125</v>
      </c>
    </row>
    <row r="95" spans="1:19" ht="28.8" x14ac:dyDescent="0.3">
      <c r="A95" s="9">
        <v>3946</v>
      </c>
      <c r="B95" s="29" t="s">
        <v>3943</v>
      </c>
      <c r="C95" s="29" t="s">
        <v>8054</v>
      </c>
      <c r="D95" s="30">
        <v>6000</v>
      </c>
      <c r="E95" s="31">
        <v>195</v>
      </c>
      <c r="F95" s="10" t="s">
        <v>8220</v>
      </c>
      <c r="G95" s="10" t="s">
        <v>8223</v>
      </c>
      <c r="H95" s="10" t="s">
        <v>8245</v>
      </c>
      <c r="I95" s="10">
        <v>1425110400</v>
      </c>
      <c r="J95" s="10">
        <v>1422388822</v>
      </c>
      <c r="K95" s="10" t="b">
        <v>0</v>
      </c>
      <c r="L95" s="10">
        <v>5</v>
      </c>
      <c r="M95" s="10" t="b">
        <v>0</v>
      </c>
      <c r="N95" s="10" t="s">
        <v>8273</v>
      </c>
      <c r="O95" s="10" t="s">
        <v>8274</v>
      </c>
      <c r="P95" s="32">
        <v>0.03</v>
      </c>
      <c r="Q95" s="31">
        <v>39</v>
      </c>
      <c r="R95" s="33">
        <v>42031.833587962959</v>
      </c>
      <c r="S95" s="34">
        <v>42063.333333333328</v>
      </c>
    </row>
    <row r="96" spans="1:19" ht="57.6" x14ac:dyDescent="0.3">
      <c r="A96" s="7">
        <v>3895</v>
      </c>
      <c r="B96" s="23" t="s">
        <v>3892</v>
      </c>
      <c r="C96" s="23" t="s">
        <v>8003</v>
      </c>
      <c r="D96" s="24">
        <v>1000</v>
      </c>
      <c r="E96" s="25">
        <v>50</v>
      </c>
      <c r="F96" s="8" t="s">
        <v>8220</v>
      </c>
      <c r="G96" s="8" t="s">
        <v>8223</v>
      </c>
      <c r="H96" s="8" t="s">
        <v>8245</v>
      </c>
      <c r="I96" s="8">
        <v>1425103218</v>
      </c>
      <c r="J96" s="8">
        <v>1422424818</v>
      </c>
      <c r="K96" s="8" t="b">
        <v>0</v>
      </c>
      <c r="L96" s="8">
        <v>1</v>
      </c>
      <c r="M96" s="8" t="b">
        <v>0</v>
      </c>
      <c r="N96" s="8" t="s">
        <v>8273</v>
      </c>
      <c r="O96" s="8" t="s">
        <v>8274</v>
      </c>
      <c r="P96" s="26">
        <v>0.05</v>
      </c>
      <c r="Q96" s="25">
        <v>50</v>
      </c>
      <c r="R96" s="27">
        <v>42032.250208333338</v>
      </c>
      <c r="S96" s="28">
        <v>42063.250208333338</v>
      </c>
    </row>
    <row r="97" spans="1:19" ht="28.8" x14ac:dyDescent="0.3">
      <c r="A97" s="9">
        <v>2894</v>
      </c>
      <c r="B97" s="29" t="s">
        <v>2894</v>
      </c>
      <c r="C97" s="29" t="s">
        <v>7004</v>
      </c>
      <c r="D97" s="30">
        <v>50000</v>
      </c>
      <c r="E97" s="31">
        <v>0</v>
      </c>
      <c r="F97" s="10" t="s">
        <v>8220</v>
      </c>
      <c r="G97" s="10" t="s">
        <v>8223</v>
      </c>
      <c r="H97" s="10" t="s">
        <v>8245</v>
      </c>
      <c r="I97" s="10">
        <v>1428100815</v>
      </c>
      <c r="J97" s="10">
        <v>1422920415</v>
      </c>
      <c r="K97" s="10" t="b">
        <v>0</v>
      </c>
      <c r="L97" s="10">
        <v>0</v>
      </c>
      <c r="M97" s="10" t="b">
        <v>0</v>
      </c>
      <c r="N97" s="10" t="s">
        <v>8273</v>
      </c>
      <c r="O97" s="10" t="s">
        <v>8274</v>
      </c>
      <c r="P97" s="32">
        <v>0</v>
      </c>
      <c r="Q97" s="31">
        <v>0</v>
      </c>
      <c r="R97" s="33">
        <v>42037.986284722225</v>
      </c>
      <c r="S97" s="34">
        <v>42097.944618055553</v>
      </c>
    </row>
    <row r="98" spans="1:19" ht="43.2" x14ac:dyDescent="0.3">
      <c r="A98" s="7">
        <v>4092</v>
      </c>
      <c r="B98" s="23" t="s">
        <v>4088</v>
      </c>
      <c r="C98" s="23" t="s">
        <v>8195</v>
      </c>
      <c r="D98" s="24">
        <v>110000</v>
      </c>
      <c r="E98" s="25">
        <v>20</v>
      </c>
      <c r="F98" s="8" t="s">
        <v>8220</v>
      </c>
      <c r="G98" s="8" t="s">
        <v>8223</v>
      </c>
      <c r="H98" s="8" t="s">
        <v>8245</v>
      </c>
      <c r="I98" s="8">
        <v>1428205247</v>
      </c>
      <c r="J98" s="8">
        <v>1423024847</v>
      </c>
      <c r="K98" s="8" t="b">
        <v>0</v>
      </c>
      <c r="L98" s="8">
        <v>1</v>
      </c>
      <c r="M98" s="8" t="b">
        <v>0</v>
      </c>
      <c r="N98" s="8" t="s">
        <v>8273</v>
      </c>
      <c r="O98" s="8" t="s">
        <v>8274</v>
      </c>
      <c r="P98" s="26">
        <v>0</v>
      </c>
      <c r="Q98" s="25">
        <v>20</v>
      </c>
      <c r="R98" s="27">
        <v>42039.194988425923</v>
      </c>
      <c r="S98" s="28">
        <v>42099.153321759266</v>
      </c>
    </row>
    <row r="99" spans="1:19" ht="57.6" x14ac:dyDescent="0.3">
      <c r="A99" s="9">
        <v>3729</v>
      </c>
      <c r="B99" s="29" t="s">
        <v>3726</v>
      </c>
      <c r="C99" s="29" t="s">
        <v>7839</v>
      </c>
      <c r="D99" s="30">
        <v>5000</v>
      </c>
      <c r="E99" s="31">
        <v>362</v>
      </c>
      <c r="F99" s="10" t="s">
        <v>8220</v>
      </c>
      <c r="G99" s="10" t="s">
        <v>8223</v>
      </c>
      <c r="H99" s="10" t="s">
        <v>8245</v>
      </c>
      <c r="I99" s="10">
        <v>1427082912</v>
      </c>
      <c r="J99" s="10">
        <v>1423198512</v>
      </c>
      <c r="K99" s="10" t="b">
        <v>0</v>
      </c>
      <c r="L99" s="10">
        <v>5</v>
      </c>
      <c r="M99" s="10" t="b">
        <v>0</v>
      </c>
      <c r="N99" s="10" t="s">
        <v>8273</v>
      </c>
      <c r="O99" s="10" t="s">
        <v>8274</v>
      </c>
      <c r="P99" s="32">
        <v>7.0000000000000007E-2</v>
      </c>
      <c r="Q99" s="31">
        <v>72.400000000000006</v>
      </c>
      <c r="R99" s="33">
        <v>42041.205000000002</v>
      </c>
      <c r="S99" s="34">
        <v>42086.16333333333</v>
      </c>
    </row>
    <row r="100" spans="1:19" ht="43.2" x14ac:dyDescent="0.3">
      <c r="A100" s="7">
        <v>4081</v>
      </c>
      <c r="B100" s="23" t="s">
        <v>4077</v>
      </c>
      <c r="C100" s="23" t="s">
        <v>8184</v>
      </c>
      <c r="D100" s="24">
        <v>2224</v>
      </c>
      <c r="E100" s="25">
        <v>350</v>
      </c>
      <c r="F100" s="8" t="s">
        <v>8220</v>
      </c>
      <c r="G100" s="8" t="s">
        <v>8223</v>
      </c>
      <c r="H100" s="8" t="s">
        <v>8245</v>
      </c>
      <c r="I100" s="8">
        <v>1425819425</v>
      </c>
      <c r="J100" s="8">
        <v>1423231025</v>
      </c>
      <c r="K100" s="8" t="b">
        <v>0</v>
      </c>
      <c r="L100" s="8">
        <v>12</v>
      </c>
      <c r="M100" s="8" t="b">
        <v>0</v>
      </c>
      <c r="N100" s="8" t="s">
        <v>8273</v>
      </c>
      <c r="O100" s="8" t="s">
        <v>8274</v>
      </c>
      <c r="P100" s="26">
        <v>0.16</v>
      </c>
      <c r="Q100" s="25">
        <v>29.166666666666668</v>
      </c>
      <c r="R100" s="27">
        <v>42041.581307870365</v>
      </c>
      <c r="S100" s="28">
        <v>42071.539641203708</v>
      </c>
    </row>
    <row r="101" spans="1:19" ht="57.6" x14ac:dyDescent="0.3">
      <c r="A101" s="9">
        <v>3856</v>
      </c>
      <c r="B101" s="29" t="s">
        <v>3853</v>
      </c>
      <c r="C101" s="29" t="s">
        <v>7965</v>
      </c>
      <c r="D101" s="30">
        <v>5000</v>
      </c>
      <c r="E101" s="31">
        <v>1</v>
      </c>
      <c r="F101" s="10" t="s">
        <v>8220</v>
      </c>
      <c r="G101" s="10" t="s">
        <v>8223</v>
      </c>
      <c r="H101" s="10" t="s">
        <v>8245</v>
      </c>
      <c r="I101" s="10">
        <v>1425833403</v>
      </c>
      <c r="J101" s="10">
        <v>1423245003</v>
      </c>
      <c r="K101" s="10" t="b">
        <v>0</v>
      </c>
      <c r="L101" s="10">
        <v>1</v>
      </c>
      <c r="M101" s="10" t="b">
        <v>0</v>
      </c>
      <c r="N101" s="10" t="s">
        <v>8273</v>
      </c>
      <c r="O101" s="10" t="s">
        <v>8274</v>
      </c>
      <c r="P101" s="32">
        <v>0</v>
      </c>
      <c r="Q101" s="31">
        <v>1</v>
      </c>
      <c r="R101" s="33">
        <v>42041.743090277778</v>
      </c>
      <c r="S101" s="34">
        <v>42071.701423611114</v>
      </c>
    </row>
    <row r="102" spans="1:19" ht="28.8" x14ac:dyDescent="0.3">
      <c r="A102" s="7">
        <v>2885</v>
      </c>
      <c r="B102" s="23" t="s">
        <v>2885</v>
      </c>
      <c r="C102" s="23" t="s">
        <v>6995</v>
      </c>
      <c r="D102" s="24">
        <v>400</v>
      </c>
      <c r="E102" s="25">
        <v>130</v>
      </c>
      <c r="F102" s="8" t="s">
        <v>8220</v>
      </c>
      <c r="G102" s="8" t="s">
        <v>8223</v>
      </c>
      <c r="H102" s="8" t="s">
        <v>8245</v>
      </c>
      <c r="I102" s="8">
        <v>1426294201</v>
      </c>
      <c r="J102" s="8">
        <v>1423705801</v>
      </c>
      <c r="K102" s="8" t="b">
        <v>0</v>
      </c>
      <c r="L102" s="8">
        <v>5</v>
      </c>
      <c r="M102" s="8" t="b">
        <v>0</v>
      </c>
      <c r="N102" s="8" t="s">
        <v>8273</v>
      </c>
      <c r="O102" s="8" t="s">
        <v>8274</v>
      </c>
      <c r="P102" s="26">
        <v>0.33</v>
      </c>
      <c r="Q102" s="25">
        <v>26</v>
      </c>
      <c r="R102" s="27">
        <v>42047.07640046296</v>
      </c>
      <c r="S102" s="28">
        <v>42077.034733796296</v>
      </c>
    </row>
    <row r="103" spans="1:19" ht="43.2" x14ac:dyDescent="0.3">
      <c r="A103" s="9">
        <v>4106</v>
      </c>
      <c r="B103" s="29" t="s">
        <v>4102</v>
      </c>
      <c r="C103" s="29" t="s">
        <v>8209</v>
      </c>
      <c r="D103" s="30">
        <v>5000</v>
      </c>
      <c r="E103" s="31">
        <v>3530</v>
      </c>
      <c r="F103" s="10" t="s">
        <v>8220</v>
      </c>
      <c r="G103" s="10" t="s">
        <v>8223</v>
      </c>
      <c r="H103" s="10" t="s">
        <v>8245</v>
      </c>
      <c r="I103" s="10">
        <v>1427936400</v>
      </c>
      <c r="J103" s="10">
        <v>1424221866</v>
      </c>
      <c r="K103" s="10" t="b">
        <v>0</v>
      </c>
      <c r="L103" s="10">
        <v>33</v>
      </c>
      <c r="M103" s="10" t="b">
        <v>0</v>
      </c>
      <c r="N103" s="10" t="s">
        <v>8273</v>
      </c>
      <c r="O103" s="10" t="s">
        <v>8274</v>
      </c>
      <c r="P103" s="32">
        <v>0.71</v>
      </c>
      <c r="Q103" s="31">
        <v>106.96969696969697</v>
      </c>
      <c r="R103" s="33">
        <v>42053.049375000002</v>
      </c>
      <c r="S103" s="34">
        <v>42096.041666666672</v>
      </c>
    </row>
    <row r="104" spans="1:19" ht="43.2" x14ac:dyDescent="0.3">
      <c r="A104" s="7">
        <v>3964</v>
      </c>
      <c r="B104" s="23" t="s">
        <v>3961</v>
      </c>
      <c r="C104" s="23" t="s">
        <v>8071</v>
      </c>
      <c r="D104" s="24">
        <v>2000</v>
      </c>
      <c r="E104" s="25">
        <v>126</v>
      </c>
      <c r="F104" s="8" t="s">
        <v>8220</v>
      </c>
      <c r="G104" s="8" t="s">
        <v>8223</v>
      </c>
      <c r="H104" s="8" t="s">
        <v>8245</v>
      </c>
      <c r="I104" s="8">
        <v>1429460386</v>
      </c>
      <c r="J104" s="8">
        <v>1424279986</v>
      </c>
      <c r="K104" s="8" t="b">
        <v>0</v>
      </c>
      <c r="L104" s="8">
        <v>3</v>
      </c>
      <c r="M104" s="8" t="b">
        <v>0</v>
      </c>
      <c r="N104" s="8" t="s">
        <v>8273</v>
      </c>
      <c r="O104" s="8" t="s">
        <v>8274</v>
      </c>
      <c r="P104" s="26">
        <v>0.06</v>
      </c>
      <c r="Q104" s="25">
        <v>42</v>
      </c>
      <c r="R104" s="27">
        <v>42053.722060185188</v>
      </c>
      <c r="S104" s="28">
        <v>42113.680393518516</v>
      </c>
    </row>
    <row r="105" spans="1:19" ht="28.8" x14ac:dyDescent="0.3">
      <c r="A105" s="9">
        <v>3891</v>
      </c>
      <c r="B105" s="29" t="s">
        <v>3888</v>
      </c>
      <c r="C105" s="29" t="s">
        <v>7999</v>
      </c>
      <c r="D105" s="30">
        <v>800</v>
      </c>
      <c r="E105" s="31">
        <v>260</v>
      </c>
      <c r="F105" s="10" t="s">
        <v>8220</v>
      </c>
      <c r="G105" s="10" t="s">
        <v>8223</v>
      </c>
      <c r="H105" s="10" t="s">
        <v>8245</v>
      </c>
      <c r="I105" s="10">
        <v>1427086740</v>
      </c>
      <c r="J105" s="10">
        <v>1424488244</v>
      </c>
      <c r="K105" s="10" t="b">
        <v>0</v>
      </c>
      <c r="L105" s="10">
        <v>7</v>
      </c>
      <c r="M105" s="10" t="b">
        <v>0</v>
      </c>
      <c r="N105" s="10" t="s">
        <v>8273</v>
      </c>
      <c r="O105" s="10" t="s">
        <v>8274</v>
      </c>
      <c r="P105" s="32">
        <v>0.33</v>
      </c>
      <c r="Q105" s="31">
        <v>37.142857142857146</v>
      </c>
      <c r="R105" s="33">
        <v>42056.1324537037</v>
      </c>
      <c r="S105" s="34">
        <v>42086.207638888889</v>
      </c>
    </row>
    <row r="106" spans="1:19" ht="43.2" x14ac:dyDescent="0.3">
      <c r="A106" s="7">
        <v>4020</v>
      </c>
      <c r="B106" s="23" t="s">
        <v>4016</v>
      </c>
      <c r="C106" s="23" t="s">
        <v>8125</v>
      </c>
      <c r="D106" s="24">
        <v>600</v>
      </c>
      <c r="E106" s="25">
        <v>100</v>
      </c>
      <c r="F106" s="8" t="s">
        <v>8220</v>
      </c>
      <c r="G106" s="8" t="s">
        <v>8223</v>
      </c>
      <c r="H106" s="8" t="s">
        <v>8245</v>
      </c>
      <c r="I106" s="8">
        <v>1427168099</v>
      </c>
      <c r="J106" s="8">
        <v>1424579699</v>
      </c>
      <c r="K106" s="8" t="b">
        <v>0</v>
      </c>
      <c r="L106" s="8">
        <v>3</v>
      </c>
      <c r="M106" s="8" t="b">
        <v>0</v>
      </c>
      <c r="N106" s="8" t="s">
        <v>8273</v>
      </c>
      <c r="O106" s="8" t="s">
        <v>8274</v>
      </c>
      <c r="P106" s="26">
        <v>0.17</v>
      </c>
      <c r="Q106" s="25">
        <v>33.333333333333336</v>
      </c>
      <c r="R106" s="27">
        <v>42057.190960648149</v>
      </c>
      <c r="S106" s="28">
        <v>42087.149293981478</v>
      </c>
    </row>
    <row r="107" spans="1:19" ht="57.6" x14ac:dyDescent="0.3">
      <c r="A107" s="9">
        <v>4085</v>
      </c>
      <c r="B107" s="29" t="s">
        <v>4081</v>
      </c>
      <c r="C107" s="29" t="s">
        <v>8188</v>
      </c>
      <c r="D107" s="30">
        <v>3500</v>
      </c>
      <c r="E107" s="31">
        <v>10</v>
      </c>
      <c r="F107" s="10" t="s">
        <v>8220</v>
      </c>
      <c r="G107" s="10" t="s">
        <v>8223</v>
      </c>
      <c r="H107" s="10" t="s">
        <v>8245</v>
      </c>
      <c r="I107" s="10">
        <v>1427169540</v>
      </c>
      <c r="J107" s="10">
        <v>1424701775</v>
      </c>
      <c r="K107" s="10" t="b">
        <v>0</v>
      </c>
      <c r="L107" s="10">
        <v>1</v>
      </c>
      <c r="M107" s="10" t="b">
        <v>0</v>
      </c>
      <c r="N107" s="10" t="s">
        <v>8273</v>
      </c>
      <c r="O107" s="10" t="s">
        <v>8274</v>
      </c>
      <c r="P107" s="32">
        <v>0</v>
      </c>
      <c r="Q107" s="31">
        <v>10</v>
      </c>
      <c r="R107" s="33">
        <v>42058.603877314818</v>
      </c>
      <c r="S107" s="34">
        <v>42087.165972222225</v>
      </c>
    </row>
    <row r="108" spans="1:19" ht="43.2" x14ac:dyDescent="0.3">
      <c r="A108" s="7">
        <v>3912</v>
      </c>
      <c r="B108" s="23" t="s">
        <v>3909</v>
      </c>
      <c r="C108" s="23" t="s">
        <v>8020</v>
      </c>
      <c r="D108" s="24">
        <v>15000</v>
      </c>
      <c r="E108" s="25">
        <v>1</v>
      </c>
      <c r="F108" s="8" t="s">
        <v>8220</v>
      </c>
      <c r="G108" s="8" t="s">
        <v>8223</v>
      </c>
      <c r="H108" s="8" t="s">
        <v>8245</v>
      </c>
      <c r="I108" s="8">
        <v>1429936500</v>
      </c>
      <c r="J108" s="8">
        <v>1424759330</v>
      </c>
      <c r="K108" s="8" t="b">
        <v>0</v>
      </c>
      <c r="L108" s="8">
        <v>1</v>
      </c>
      <c r="M108" s="8" t="b">
        <v>0</v>
      </c>
      <c r="N108" s="8" t="s">
        <v>8273</v>
      </c>
      <c r="O108" s="8" t="s">
        <v>8274</v>
      </c>
      <c r="P108" s="26">
        <v>0</v>
      </c>
      <c r="Q108" s="25">
        <v>1</v>
      </c>
      <c r="R108" s="27">
        <v>42059.270023148143</v>
      </c>
      <c r="S108" s="28">
        <v>42119.190972222219</v>
      </c>
    </row>
    <row r="109" spans="1:19" ht="72" x14ac:dyDescent="0.3">
      <c r="A109" s="9">
        <v>3855</v>
      </c>
      <c r="B109" s="29" t="s">
        <v>3852</v>
      </c>
      <c r="C109" s="29" t="s">
        <v>7964</v>
      </c>
      <c r="D109" s="30">
        <v>1000</v>
      </c>
      <c r="E109" s="31">
        <v>25</v>
      </c>
      <c r="F109" s="10" t="s">
        <v>8220</v>
      </c>
      <c r="G109" s="10" t="s">
        <v>8223</v>
      </c>
      <c r="H109" s="10" t="s">
        <v>8245</v>
      </c>
      <c r="I109" s="10">
        <v>1427408271</v>
      </c>
      <c r="J109" s="10">
        <v>1424819871</v>
      </c>
      <c r="K109" s="10" t="b">
        <v>0</v>
      </c>
      <c r="L109" s="10">
        <v>1</v>
      </c>
      <c r="M109" s="10" t="b">
        <v>0</v>
      </c>
      <c r="N109" s="10" t="s">
        <v>8273</v>
      </c>
      <c r="O109" s="10" t="s">
        <v>8274</v>
      </c>
      <c r="P109" s="32">
        <v>0.03</v>
      </c>
      <c r="Q109" s="31">
        <v>25</v>
      </c>
      <c r="R109" s="33">
        <v>42059.970729166671</v>
      </c>
      <c r="S109" s="34">
        <v>42089.929062499999</v>
      </c>
    </row>
    <row r="110" spans="1:19" ht="43.2" x14ac:dyDescent="0.3">
      <c r="A110" s="7">
        <v>3998</v>
      </c>
      <c r="B110" s="23" t="s">
        <v>3994</v>
      </c>
      <c r="C110" s="23" t="s">
        <v>8104</v>
      </c>
      <c r="D110" s="24">
        <v>1250</v>
      </c>
      <c r="E110" s="25">
        <v>715</v>
      </c>
      <c r="F110" s="8" t="s">
        <v>8220</v>
      </c>
      <c r="G110" s="8" t="s">
        <v>8223</v>
      </c>
      <c r="H110" s="8" t="s">
        <v>8245</v>
      </c>
      <c r="I110" s="8">
        <v>1427580426</v>
      </c>
      <c r="J110" s="8">
        <v>1424992026</v>
      </c>
      <c r="K110" s="8" t="b">
        <v>0</v>
      </c>
      <c r="L110" s="8">
        <v>12</v>
      </c>
      <c r="M110" s="8" t="b">
        <v>0</v>
      </c>
      <c r="N110" s="8" t="s">
        <v>8273</v>
      </c>
      <c r="O110" s="8" t="s">
        <v>8274</v>
      </c>
      <c r="P110" s="26">
        <v>0.56999999999999995</v>
      </c>
      <c r="Q110" s="25">
        <v>59.583333333333336</v>
      </c>
      <c r="R110" s="27">
        <v>42061.963263888887</v>
      </c>
      <c r="S110" s="28">
        <v>42091.921597222223</v>
      </c>
    </row>
    <row r="111" spans="1:19" ht="43.2" x14ac:dyDescent="0.3">
      <c r="A111" s="9">
        <v>3852</v>
      </c>
      <c r="B111" s="29" t="s">
        <v>3849</v>
      </c>
      <c r="C111" s="29" t="s">
        <v>7961</v>
      </c>
      <c r="D111" s="30">
        <v>10000</v>
      </c>
      <c r="E111" s="31">
        <v>20</v>
      </c>
      <c r="F111" s="10" t="s">
        <v>8220</v>
      </c>
      <c r="G111" s="10" t="s">
        <v>8223</v>
      </c>
      <c r="H111" s="10" t="s">
        <v>8245</v>
      </c>
      <c r="I111" s="10">
        <v>1427427276</v>
      </c>
      <c r="J111" s="10">
        <v>1425270876</v>
      </c>
      <c r="K111" s="10" t="b">
        <v>0</v>
      </c>
      <c r="L111" s="10">
        <v>2</v>
      </c>
      <c r="M111" s="10" t="b">
        <v>0</v>
      </c>
      <c r="N111" s="10" t="s">
        <v>8273</v>
      </c>
      <c r="O111" s="10" t="s">
        <v>8274</v>
      </c>
      <c r="P111" s="32">
        <v>0</v>
      </c>
      <c r="Q111" s="31">
        <v>10</v>
      </c>
      <c r="R111" s="33">
        <v>42065.190694444449</v>
      </c>
      <c r="S111" s="34">
        <v>42090.149027777778</v>
      </c>
    </row>
    <row r="112" spans="1:19" ht="57.6" x14ac:dyDescent="0.3">
      <c r="A112" s="7">
        <v>4034</v>
      </c>
      <c r="B112" s="23" t="s">
        <v>4030</v>
      </c>
      <c r="C112" s="23" t="s">
        <v>8139</v>
      </c>
      <c r="D112" s="24">
        <v>13500</v>
      </c>
      <c r="E112" s="25">
        <v>200</v>
      </c>
      <c r="F112" s="8" t="s">
        <v>8220</v>
      </c>
      <c r="G112" s="8" t="s">
        <v>8223</v>
      </c>
      <c r="H112" s="8" t="s">
        <v>8245</v>
      </c>
      <c r="I112" s="8">
        <v>1428097450</v>
      </c>
      <c r="J112" s="8">
        <v>1425509050</v>
      </c>
      <c r="K112" s="8" t="b">
        <v>0</v>
      </c>
      <c r="L112" s="8">
        <v>2</v>
      </c>
      <c r="M112" s="8" t="b">
        <v>0</v>
      </c>
      <c r="N112" s="8" t="s">
        <v>8273</v>
      </c>
      <c r="O112" s="8" t="s">
        <v>8274</v>
      </c>
      <c r="P112" s="26">
        <v>0.01</v>
      </c>
      <c r="Q112" s="25">
        <v>100</v>
      </c>
      <c r="R112" s="27">
        <v>42067.947337962964</v>
      </c>
      <c r="S112" s="28">
        <v>42097.905671296292</v>
      </c>
    </row>
    <row r="113" spans="1:19" ht="57.6" x14ac:dyDescent="0.3">
      <c r="A113" s="9">
        <v>4044</v>
      </c>
      <c r="B113" s="29" t="s">
        <v>4040</v>
      </c>
      <c r="C113" s="29" t="s">
        <v>8148</v>
      </c>
      <c r="D113" s="30">
        <v>600</v>
      </c>
      <c r="E113" s="31">
        <v>225</v>
      </c>
      <c r="F113" s="10" t="s">
        <v>8220</v>
      </c>
      <c r="G113" s="10" t="s">
        <v>8223</v>
      </c>
      <c r="H113" s="10" t="s">
        <v>8245</v>
      </c>
      <c r="I113" s="10">
        <v>1428642000</v>
      </c>
      <c r="J113" s="10">
        <v>1426050982</v>
      </c>
      <c r="K113" s="10" t="b">
        <v>0</v>
      </c>
      <c r="L113" s="10">
        <v>4</v>
      </c>
      <c r="M113" s="10" t="b">
        <v>0</v>
      </c>
      <c r="N113" s="10" t="s">
        <v>8273</v>
      </c>
      <c r="O113" s="10" t="s">
        <v>8274</v>
      </c>
      <c r="P113" s="32">
        <v>0.38</v>
      </c>
      <c r="Q113" s="31">
        <v>56.25</v>
      </c>
      <c r="R113" s="33">
        <v>42074.219699074078</v>
      </c>
      <c r="S113" s="34">
        <v>42104.208333333328</v>
      </c>
    </row>
    <row r="114" spans="1:19" ht="43.2" x14ac:dyDescent="0.3">
      <c r="A114" s="7">
        <v>4073</v>
      </c>
      <c r="B114" s="23" t="s">
        <v>4069</v>
      </c>
      <c r="C114" s="23" t="s">
        <v>8176</v>
      </c>
      <c r="D114" s="24">
        <v>3500</v>
      </c>
      <c r="E114" s="25">
        <v>37</v>
      </c>
      <c r="F114" s="8" t="s">
        <v>8220</v>
      </c>
      <c r="G114" s="8" t="s">
        <v>8223</v>
      </c>
      <c r="H114" s="8" t="s">
        <v>8245</v>
      </c>
      <c r="I114" s="8">
        <v>1431144000</v>
      </c>
      <c r="J114" s="8">
        <v>1426407426</v>
      </c>
      <c r="K114" s="8" t="b">
        <v>0</v>
      </c>
      <c r="L114" s="8">
        <v>2</v>
      </c>
      <c r="M114" s="8" t="b">
        <v>0</v>
      </c>
      <c r="N114" s="8" t="s">
        <v>8273</v>
      </c>
      <c r="O114" s="8" t="s">
        <v>8274</v>
      </c>
      <c r="P114" s="26">
        <v>0.01</v>
      </c>
      <c r="Q114" s="25">
        <v>18.5</v>
      </c>
      <c r="R114" s="27">
        <v>42078.34520833334</v>
      </c>
      <c r="S114" s="28">
        <v>42133.166666666672</v>
      </c>
    </row>
    <row r="115" spans="1:19" ht="57.6" x14ac:dyDescent="0.3">
      <c r="A115" s="9">
        <v>3734</v>
      </c>
      <c r="B115" s="29" t="s">
        <v>3731</v>
      </c>
      <c r="C115" s="29" t="s">
        <v>7844</v>
      </c>
      <c r="D115" s="30">
        <v>1500</v>
      </c>
      <c r="E115" s="31">
        <v>427</v>
      </c>
      <c r="F115" s="10" t="s">
        <v>8220</v>
      </c>
      <c r="G115" s="10" t="s">
        <v>8223</v>
      </c>
      <c r="H115" s="10" t="s">
        <v>8245</v>
      </c>
      <c r="I115" s="10">
        <v>1432589896</v>
      </c>
      <c r="J115" s="10">
        <v>1427405896</v>
      </c>
      <c r="K115" s="10" t="b">
        <v>0</v>
      </c>
      <c r="L115" s="10">
        <v>7</v>
      </c>
      <c r="M115" s="10" t="b">
        <v>0</v>
      </c>
      <c r="N115" s="10" t="s">
        <v>8273</v>
      </c>
      <c r="O115" s="10" t="s">
        <v>8274</v>
      </c>
      <c r="P115" s="32">
        <v>0.28000000000000003</v>
      </c>
      <c r="Q115" s="31">
        <v>61</v>
      </c>
      <c r="R115" s="33">
        <v>42089.901574074072</v>
      </c>
      <c r="S115" s="34">
        <v>42149.901574074072</v>
      </c>
    </row>
    <row r="116" spans="1:19" ht="28.8" x14ac:dyDescent="0.3">
      <c r="A116" s="7">
        <v>3904</v>
      </c>
      <c r="B116" s="23" t="s">
        <v>3901</v>
      </c>
      <c r="C116" s="23" t="s">
        <v>8012</v>
      </c>
      <c r="D116" s="24">
        <v>10000</v>
      </c>
      <c r="E116" s="25">
        <v>3</v>
      </c>
      <c r="F116" s="8" t="s">
        <v>8220</v>
      </c>
      <c r="G116" s="8" t="s">
        <v>8223</v>
      </c>
      <c r="H116" s="8" t="s">
        <v>8245</v>
      </c>
      <c r="I116" s="8">
        <v>1429074240</v>
      </c>
      <c r="J116" s="8">
        <v>1427866200</v>
      </c>
      <c r="K116" s="8" t="b">
        <v>0</v>
      </c>
      <c r="L116" s="8">
        <v>2</v>
      </c>
      <c r="M116" s="8" t="b">
        <v>0</v>
      </c>
      <c r="N116" s="8" t="s">
        <v>8273</v>
      </c>
      <c r="O116" s="8" t="s">
        <v>8274</v>
      </c>
      <c r="P116" s="26">
        <v>0</v>
      </c>
      <c r="Q116" s="25">
        <v>1.5</v>
      </c>
      <c r="R116" s="27">
        <v>42095.229166666672</v>
      </c>
      <c r="S116" s="28">
        <v>42109.211111111115</v>
      </c>
    </row>
    <row r="117" spans="1:19" ht="43.2" x14ac:dyDescent="0.3">
      <c r="A117" s="9">
        <v>2845</v>
      </c>
      <c r="B117" s="29" t="s">
        <v>2845</v>
      </c>
      <c r="C117" s="29" t="s">
        <v>6955</v>
      </c>
      <c r="D117" s="30">
        <v>7500</v>
      </c>
      <c r="E117" s="31">
        <v>2366</v>
      </c>
      <c r="F117" s="10" t="s">
        <v>8220</v>
      </c>
      <c r="G117" s="10" t="s">
        <v>8223</v>
      </c>
      <c r="H117" s="10" t="s">
        <v>8245</v>
      </c>
      <c r="I117" s="10">
        <v>1433723033</v>
      </c>
      <c r="J117" s="10">
        <v>1428539033</v>
      </c>
      <c r="K117" s="10" t="b">
        <v>0</v>
      </c>
      <c r="L117" s="10">
        <v>39</v>
      </c>
      <c r="M117" s="10" t="b">
        <v>0</v>
      </c>
      <c r="N117" s="10" t="s">
        <v>8273</v>
      </c>
      <c r="O117" s="10" t="s">
        <v>8274</v>
      </c>
      <c r="P117" s="32">
        <v>0.32</v>
      </c>
      <c r="Q117" s="31">
        <v>60.666666666666664</v>
      </c>
      <c r="R117" s="33">
        <v>42103.016585648147</v>
      </c>
      <c r="S117" s="34">
        <v>42163.016585648147</v>
      </c>
    </row>
    <row r="118" spans="1:19" ht="43.2" x14ac:dyDescent="0.3">
      <c r="A118" s="7">
        <v>3733</v>
      </c>
      <c r="B118" s="23" t="s">
        <v>3730</v>
      </c>
      <c r="C118" s="23" t="s">
        <v>7843</v>
      </c>
      <c r="D118" s="24">
        <v>1500</v>
      </c>
      <c r="E118" s="25">
        <v>0</v>
      </c>
      <c r="F118" s="8" t="s">
        <v>8220</v>
      </c>
      <c r="G118" s="8" t="s">
        <v>8223</v>
      </c>
      <c r="H118" s="8" t="s">
        <v>8245</v>
      </c>
      <c r="I118" s="8">
        <v>1429396200</v>
      </c>
      <c r="J118" s="8">
        <v>1428539708</v>
      </c>
      <c r="K118" s="8" t="b">
        <v>0</v>
      </c>
      <c r="L118" s="8">
        <v>0</v>
      </c>
      <c r="M118" s="8" t="b">
        <v>0</v>
      </c>
      <c r="N118" s="8" t="s">
        <v>8273</v>
      </c>
      <c r="O118" s="8" t="s">
        <v>8274</v>
      </c>
      <c r="P118" s="26">
        <v>0</v>
      </c>
      <c r="Q118" s="25">
        <v>0</v>
      </c>
      <c r="R118" s="27">
        <v>42103.024398148147</v>
      </c>
      <c r="S118" s="28">
        <v>42112.9375</v>
      </c>
    </row>
    <row r="119" spans="1:19" ht="28.8" x14ac:dyDescent="0.3">
      <c r="A119" s="9">
        <v>3854</v>
      </c>
      <c r="B119" s="29" t="s">
        <v>3851</v>
      </c>
      <c r="C119" s="29" t="s">
        <v>7963</v>
      </c>
      <c r="D119" s="30">
        <v>11000</v>
      </c>
      <c r="E119" s="31">
        <v>1788</v>
      </c>
      <c r="F119" s="10" t="s">
        <v>8220</v>
      </c>
      <c r="G119" s="10" t="s">
        <v>8223</v>
      </c>
      <c r="H119" s="10" t="s">
        <v>8245</v>
      </c>
      <c r="I119" s="10">
        <v>1431206058</v>
      </c>
      <c r="J119" s="10">
        <v>1428614058</v>
      </c>
      <c r="K119" s="10" t="b">
        <v>0</v>
      </c>
      <c r="L119" s="10">
        <v>20</v>
      </c>
      <c r="M119" s="10" t="b">
        <v>0</v>
      </c>
      <c r="N119" s="10" t="s">
        <v>8273</v>
      </c>
      <c r="O119" s="10" t="s">
        <v>8274</v>
      </c>
      <c r="P119" s="32">
        <v>0.16</v>
      </c>
      <c r="Q119" s="31">
        <v>89.4</v>
      </c>
      <c r="R119" s="33">
        <v>42103.884930555556</v>
      </c>
      <c r="S119" s="34">
        <v>42133.884930555556</v>
      </c>
    </row>
    <row r="120" spans="1:19" ht="43.2" x14ac:dyDescent="0.3">
      <c r="A120" s="7">
        <v>3993</v>
      </c>
      <c r="B120" s="23" t="s">
        <v>3989</v>
      </c>
      <c r="C120" s="23" t="s">
        <v>8099</v>
      </c>
      <c r="D120" s="24">
        <v>50000</v>
      </c>
      <c r="E120" s="25">
        <v>3</v>
      </c>
      <c r="F120" s="8" t="s">
        <v>8220</v>
      </c>
      <c r="G120" s="8" t="s">
        <v>8223</v>
      </c>
      <c r="H120" s="8" t="s">
        <v>8245</v>
      </c>
      <c r="I120" s="8">
        <v>1431549912</v>
      </c>
      <c r="J120" s="8">
        <v>1428957912</v>
      </c>
      <c r="K120" s="8" t="b">
        <v>0</v>
      </c>
      <c r="L120" s="8">
        <v>1</v>
      </c>
      <c r="M120" s="8" t="b">
        <v>0</v>
      </c>
      <c r="N120" s="8" t="s">
        <v>8273</v>
      </c>
      <c r="O120" s="8" t="s">
        <v>8274</v>
      </c>
      <c r="P120" s="26">
        <v>0</v>
      </c>
      <c r="Q120" s="25">
        <v>3</v>
      </c>
      <c r="R120" s="27">
        <v>42107.864722222221</v>
      </c>
      <c r="S120" s="28">
        <v>42137.864722222221</v>
      </c>
    </row>
    <row r="121" spans="1:19" ht="57.6" x14ac:dyDescent="0.3">
      <c r="A121" s="9">
        <v>2846</v>
      </c>
      <c r="B121" s="29" t="s">
        <v>2846</v>
      </c>
      <c r="C121" s="29" t="s">
        <v>6956</v>
      </c>
      <c r="D121" s="30">
        <v>8000</v>
      </c>
      <c r="E121" s="31">
        <v>0</v>
      </c>
      <c r="F121" s="10" t="s">
        <v>8220</v>
      </c>
      <c r="G121" s="10" t="s">
        <v>8223</v>
      </c>
      <c r="H121" s="10" t="s">
        <v>8245</v>
      </c>
      <c r="I121" s="10">
        <v>1432917394</v>
      </c>
      <c r="J121" s="10">
        <v>1429029394</v>
      </c>
      <c r="K121" s="10" t="b">
        <v>0</v>
      </c>
      <c r="L121" s="10">
        <v>0</v>
      </c>
      <c r="M121" s="10" t="b">
        <v>0</v>
      </c>
      <c r="N121" s="10" t="s">
        <v>8273</v>
      </c>
      <c r="O121" s="10" t="s">
        <v>8274</v>
      </c>
      <c r="P121" s="32">
        <v>0</v>
      </c>
      <c r="Q121" s="31">
        <v>0</v>
      </c>
      <c r="R121" s="33">
        <v>42108.692060185189</v>
      </c>
      <c r="S121" s="34">
        <v>42153.692060185189</v>
      </c>
    </row>
    <row r="122" spans="1:19" ht="57.6" x14ac:dyDescent="0.3">
      <c r="A122" s="7">
        <v>3945</v>
      </c>
      <c r="B122" s="23" t="s">
        <v>3942</v>
      </c>
      <c r="C122" s="23" t="s">
        <v>8053</v>
      </c>
      <c r="D122" s="24">
        <v>2000</v>
      </c>
      <c r="E122" s="25">
        <v>5</v>
      </c>
      <c r="F122" s="8" t="s">
        <v>8220</v>
      </c>
      <c r="G122" s="8" t="s">
        <v>8223</v>
      </c>
      <c r="H122" s="8" t="s">
        <v>8245</v>
      </c>
      <c r="I122" s="8">
        <v>1431717268</v>
      </c>
      <c r="J122" s="8">
        <v>1429125268</v>
      </c>
      <c r="K122" s="8" t="b">
        <v>0</v>
      </c>
      <c r="L122" s="8">
        <v>1</v>
      </c>
      <c r="M122" s="8" t="b">
        <v>0</v>
      </c>
      <c r="N122" s="8" t="s">
        <v>8273</v>
      </c>
      <c r="O122" s="8" t="s">
        <v>8274</v>
      </c>
      <c r="P122" s="26">
        <v>0</v>
      </c>
      <c r="Q122" s="25">
        <v>5</v>
      </c>
      <c r="R122" s="27">
        <v>42109.801712962959</v>
      </c>
      <c r="S122" s="28">
        <v>42139.801712962959</v>
      </c>
    </row>
    <row r="123" spans="1:19" ht="43.2" x14ac:dyDescent="0.3">
      <c r="A123" s="9">
        <v>3942</v>
      </c>
      <c r="B123" s="29" t="s">
        <v>3939</v>
      </c>
      <c r="C123" s="29" t="s">
        <v>8050</v>
      </c>
      <c r="D123" s="30">
        <v>1200</v>
      </c>
      <c r="E123" s="31">
        <v>0</v>
      </c>
      <c r="F123" s="10" t="s">
        <v>8220</v>
      </c>
      <c r="G123" s="10" t="s">
        <v>8223</v>
      </c>
      <c r="H123" s="10" t="s">
        <v>8245</v>
      </c>
      <c r="I123" s="10">
        <v>1434490914</v>
      </c>
      <c r="J123" s="10">
        <v>1429306914</v>
      </c>
      <c r="K123" s="10" t="b">
        <v>0</v>
      </c>
      <c r="L123" s="10">
        <v>0</v>
      </c>
      <c r="M123" s="10" t="b">
        <v>0</v>
      </c>
      <c r="N123" s="10" t="s">
        <v>8273</v>
      </c>
      <c r="O123" s="10" t="s">
        <v>8274</v>
      </c>
      <c r="P123" s="32">
        <v>0</v>
      </c>
      <c r="Q123" s="31">
        <v>0</v>
      </c>
      <c r="R123" s="33">
        <v>42111.904097222221</v>
      </c>
      <c r="S123" s="34">
        <v>42171.904097222221</v>
      </c>
    </row>
    <row r="124" spans="1:19" ht="43.2" x14ac:dyDescent="0.3">
      <c r="A124" s="7">
        <v>2872</v>
      </c>
      <c r="B124" s="23" t="s">
        <v>2872</v>
      </c>
      <c r="C124" s="23" t="s">
        <v>6982</v>
      </c>
      <c r="D124" s="24">
        <v>3000</v>
      </c>
      <c r="E124" s="25">
        <v>0</v>
      </c>
      <c r="F124" s="8" t="s">
        <v>8220</v>
      </c>
      <c r="G124" s="8" t="s">
        <v>8223</v>
      </c>
      <c r="H124" s="8" t="s">
        <v>8245</v>
      </c>
      <c r="I124" s="8">
        <v>1434768438</v>
      </c>
      <c r="J124" s="8">
        <v>1429584438</v>
      </c>
      <c r="K124" s="8" t="b">
        <v>0</v>
      </c>
      <c r="L124" s="8">
        <v>0</v>
      </c>
      <c r="M124" s="8" t="b">
        <v>0</v>
      </c>
      <c r="N124" s="8" t="s">
        <v>8273</v>
      </c>
      <c r="O124" s="8" t="s">
        <v>8274</v>
      </c>
      <c r="P124" s="26">
        <v>0</v>
      </c>
      <c r="Q124" s="25">
        <v>0</v>
      </c>
      <c r="R124" s="27">
        <v>42115.11618055556</v>
      </c>
      <c r="S124" s="28">
        <v>42175.11618055556</v>
      </c>
    </row>
    <row r="125" spans="1:19" ht="57.6" x14ac:dyDescent="0.3">
      <c r="A125" s="9">
        <v>4089</v>
      </c>
      <c r="B125" s="29" t="s">
        <v>4085</v>
      </c>
      <c r="C125" s="29" t="s">
        <v>8192</v>
      </c>
      <c r="D125" s="30">
        <v>5000</v>
      </c>
      <c r="E125" s="31">
        <v>240</v>
      </c>
      <c r="F125" s="10" t="s">
        <v>8220</v>
      </c>
      <c r="G125" s="10" t="s">
        <v>8223</v>
      </c>
      <c r="H125" s="10" t="s">
        <v>8245</v>
      </c>
      <c r="I125" s="10">
        <v>1433093700</v>
      </c>
      <c r="J125" s="10">
        <v>1430242488</v>
      </c>
      <c r="K125" s="10" t="b">
        <v>0</v>
      </c>
      <c r="L125" s="10">
        <v>8</v>
      </c>
      <c r="M125" s="10" t="b">
        <v>0</v>
      </c>
      <c r="N125" s="10" t="s">
        <v>8273</v>
      </c>
      <c r="O125" s="10" t="s">
        <v>8274</v>
      </c>
      <c r="P125" s="32">
        <v>0.05</v>
      </c>
      <c r="Q125" s="31">
        <v>30</v>
      </c>
      <c r="R125" s="33">
        <v>42122.732499999998</v>
      </c>
      <c r="S125" s="34">
        <v>42155.732638888891</v>
      </c>
    </row>
    <row r="126" spans="1:19" ht="57.6" x14ac:dyDescent="0.3">
      <c r="A126" s="7">
        <v>2848</v>
      </c>
      <c r="B126" s="23" t="s">
        <v>2848</v>
      </c>
      <c r="C126" s="23" t="s">
        <v>6958</v>
      </c>
      <c r="D126" s="24">
        <v>35000</v>
      </c>
      <c r="E126" s="25">
        <v>70</v>
      </c>
      <c r="F126" s="8" t="s">
        <v>8220</v>
      </c>
      <c r="G126" s="8" t="s">
        <v>8223</v>
      </c>
      <c r="H126" s="8" t="s">
        <v>8245</v>
      </c>
      <c r="I126" s="8">
        <v>1432913659</v>
      </c>
      <c r="J126" s="8">
        <v>1430321659</v>
      </c>
      <c r="K126" s="8" t="b">
        <v>0</v>
      </c>
      <c r="L126" s="8">
        <v>3</v>
      </c>
      <c r="M126" s="8" t="b">
        <v>0</v>
      </c>
      <c r="N126" s="8" t="s">
        <v>8273</v>
      </c>
      <c r="O126" s="8" t="s">
        <v>8274</v>
      </c>
      <c r="P126" s="26">
        <v>0</v>
      </c>
      <c r="Q126" s="25">
        <v>23.333333333333332</v>
      </c>
      <c r="R126" s="27">
        <v>42123.648831018523</v>
      </c>
      <c r="S126" s="28">
        <v>42153.648831018523</v>
      </c>
    </row>
    <row r="127" spans="1:19" ht="43.2" x14ac:dyDescent="0.3">
      <c r="A127" s="9">
        <v>3991</v>
      </c>
      <c r="B127" s="29" t="s">
        <v>3987</v>
      </c>
      <c r="C127" s="29" t="s">
        <v>8097</v>
      </c>
      <c r="D127" s="30">
        <v>500</v>
      </c>
      <c r="E127" s="31">
        <v>100</v>
      </c>
      <c r="F127" s="10" t="s">
        <v>8220</v>
      </c>
      <c r="G127" s="10" t="s">
        <v>8223</v>
      </c>
      <c r="H127" s="10" t="s">
        <v>8245</v>
      </c>
      <c r="I127" s="10">
        <v>1433086082</v>
      </c>
      <c r="J127" s="10">
        <v>1430494082</v>
      </c>
      <c r="K127" s="10" t="b">
        <v>0</v>
      </c>
      <c r="L127" s="10">
        <v>1</v>
      </c>
      <c r="M127" s="10" t="b">
        <v>0</v>
      </c>
      <c r="N127" s="10" t="s">
        <v>8273</v>
      </c>
      <c r="O127" s="10" t="s">
        <v>8274</v>
      </c>
      <c r="P127" s="32">
        <v>0.2</v>
      </c>
      <c r="Q127" s="31">
        <v>100</v>
      </c>
      <c r="R127" s="33">
        <v>42125.644467592589</v>
      </c>
      <c r="S127" s="34">
        <v>42155.644467592589</v>
      </c>
    </row>
    <row r="128" spans="1:19" ht="43.2" x14ac:dyDescent="0.3">
      <c r="A128" s="7">
        <v>3900</v>
      </c>
      <c r="B128" s="23" t="s">
        <v>3897</v>
      </c>
      <c r="C128" s="23" t="s">
        <v>8008</v>
      </c>
      <c r="D128" s="24">
        <v>2500</v>
      </c>
      <c r="E128" s="25">
        <v>135</v>
      </c>
      <c r="F128" s="8" t="s">
        <v>8220</v>
      </c>
      <c r="G128" s="8" t="s">
        <v>8223</v>
      </c>
      <c r="H128" s="8" t="s">
        <v>8245</v>
      </c>
      <c r="I128" s="8">
        <v>1433988791</v>
      </c>
      <c r="J128" s="8">
        <v>1431396791</v>
      </c>
      <c r="K128" s="8" t="b">
        <v>0</v>
      </c>
      <c r="L128" s="8">
        <v>5</v>
      </c>
      <c r="M128" s="8" t="b">
        <v>0</v>
      </c>
      <c r="N128" s="8" t="s">
        <v>8273</v>
      </c>
      <c r="O128" s="8" t="s">
        <v>8274</v>
      </c>
      <c r="P128" s="26">
        <v>0.05</v>
      </c>
      <c r="Q128" s="25">
        <v>27</v>
      </c>
      <c r="R128" s="27">
        <v>42136.092488425929</v>
      </c>
      <c r="S128" s="28">
        <v>42166.092488425929</v>
      </c>
    </row>
    <row r="129" spans="1:19" ht="57.6" x14ac:dyDescent="0.3">
      <c r="A129" s="9">
        <v>2911</v>
      </c>
      <c r="B129" s="29" t="s">
        <v>2911</v>
      </c>
      <c r="C129" s="29" t="s">
        <v>7021</v>
      </c>
      <c r="D129" s="30">
        <v>1800</v>
      </c>
      <c r="E129" s="31">
        <v>657</v>
      </c>
      <c r="F129" s="10" t="s">
        <v>8220</v>
      </c>
      <c r="G129" s="10" t="s">
        <v>8223</v>
      </c>
      <c r="H129" s="10" t="s">
        <v>8245</v>
      </c>
      <c r="I129" s="10">
        <v>1435429626</v>
      </c>
      <c r="J129" s="10">
        <v>1431973626</v>
      </c>
      <c r="K129" s="10" t="b">
        <v>0</v>
      </c>
      <c r="L129" s="10">
        <v>14</v>
      </c>
      <c r="M129" s="10" t="b">
        <v>0</v>
      </c>
      <c r="N129" s="10" t="s">
        <v>8273</v>
      </c>
      <c r="O129" s="10" t="s">
        <v>8274</v>
      </c>
      <c r="P129" s="32">
        <v>0.37</v>
      </c>
      <c r="Q129" s="31">
        <v>46.928571428571431</v>
      </c>
      <c r="R129" s="33">
        <v>42142.768819444449</v>
      </c>
      <c r="S129" s="34">
        <v>42182.768819444449</v>
      </c>
    </row>
    <row r="130" spans="1:19" ht="43.2" x14ac:dyDescent="0.3">
      <c r="A130" s="7">
        <v>4040</v>
      </c>
      <c r="B130" s="23" t="s">
        <v>4036</v>
      </c>
      <c r="C130" s="23" t="s">
        <v>8144</v>
      </c>
      <c r="D130" s="24">
        <v>8000</v>
      </c>
      <c r="E130" s="25">
        <v>2500</v>
      </c>
      <c r="F130" s="8" t="s">
        <v>8220</v>
      </c>
      <c r="G130" s="8" t="s">
        <v>8223</v>
      </c>
      <c r="H130" s="8" t="s">
        <v>8245</v>
      </c>
      <c r="I130" s="8">
        <v>1437188400</v>
      </c>
      <c r="J130" s="8">
        <v>1432100004</v>
      </c>
      <c r="K130" s="8" t="b">
        <v>0</v>
      </c>
      <c r="L130" s="8">
        <v>2</v>
      </c>
      <c r="M130" s="8" t="b">
        <v>0</v>
      </c>
      <c r="N130" s="8" t="s">
        <v>8273</v>
      </c>
      <c r="O130" s="8" t="s">
        <v>8274</v>
      </c>
      <c r="P130" s="26">
        <v>0.31</v>
      </c>
      <c r="Q130" s="25">
        <v>1250</v>
      </c>
      <c r="R130" s="27">
        <v>42144.231527777782</v>
      </c>
      <c r="S130" s="28">
        <v>42203.125</v>
      </c>
    </row>
    <row r="131" spans="1:19" ht="43.2" x14ac:dyDescent="0.3">
      <c r="A131" s="9">
        <v>3938</v>
      </c>
      <c r="B131" s="29" t="s">
        <v>3935</v>
      </c>
      <c r="C131" s="29" t="s">
        <v>8046</v>
      </c>
      <c r="D131" s="30">
        <v>3255</v>
      </c>
      <c r="E131" s="31">
        <v>397</v>
      </c>
      <c r="F131" s="10" t="s">
        <v>8220</v>
      </c>
      <c r="G131" s="10" t="s">
        <v>8223</v>
      </c>
      <c r="H131" s="10" t="s">
        <v>8245</v>
      </c>
      <c r="I131" s="10">
        <v>1435441454</v>
      </c>
      <c r="J131" s="10">
        <v>1432763054</v>
      </c>
      <c r="K131" s="10" t="b">
        <v>0</v>
      </c>
      <c r="L131" s="10">
        <v>5</v>
      </c>
      <c r="M131" s="10" t="b">
        <v>0</v>
      </c>
      <c r="N131" s="10" t="s">
        <v>8273</v>
      </c>
      <c r="O131" s="10" t="s">
        <v>8274</v>
      </c>
      <c r="P131" s="32">
        <v>0.12</v>
      </c>
      <c r="Q131" s="31">
        <v>79.400000000000006</v>
      </c>
      <c r="R131" s="33">
        <v>42151.905717592599</v>
      </c>
      <c r="S131" s="34">
        <v>42182.905717592599</v>
      </c>
    </row>
    <row r="132" spans="1:19" ht="43.2" x14ac:dyDescent="0.3">
      <c r="A132" s="7">
        <v>3847</v>
      </c>
      <c r="B132" s="23" t="s">
        <v>3844</v>
      </c>
      <c r="C132" s="23" t="s">
        <v>7956</v>
      </c>
      <c r="D132" s="24">
        <v>10500</v>
      </c>
      <c r="E132" s="25">
        <v>1697</v>
      </c>
      <c r="F132" s="8" t="s">
        <v>8220</v>
      </c>
      <c r="G132" s="8" t="s">
        <v>8223</v>
      </c>
      <c r="H132" s="8" t="s">
        <v>8245</v>
      </c>
      <c r="I132" s="8">
        <v>1437283391</v>
      </c>
      <c r="J132" s="8">
        <v>1433395391</v>
      </c>
      <c r="K132" s="8" t="b">
        <v>1</v>
      </c>
      <c r="L132" s="8">
        <v>9</v>
      </c>
      <c r="M132" s="8" t="b">
        <v>0</v>
      </c>
      <c r="N132" s="8" t="s">
        <v>8273</v>
      </c>
      <c r="O132" s="8" t="s">
        <v>8274</v>
      </c>
      <c r="P132" s="26">
        <v>0.16</v>
      </c>
      <c r="Q132" s="25">
        <v>188.55555555555554</v>
      </c>
      <c r="R132" s="27">
        <v>42159.224432870367</v>
      </c>
      <c r="S132" s="28">
        <v>42204.224432870367</v>
      </c>
    </row>
    <row r="133" spans="1:19" ht="43.2" x14ac:dyDescent="0.3">
      <c r="A133" s="9">
        <v>2856</v>
      </c>
      <c r="B133" s="29" t="s">
        <v>2856</v>
      </c>
      <c r="C133" s="29" t="s">
        <v>6966</v>
      </c>
      <c r="D133" s="30">
        <v>3000</v>
      </c>
      <c r="E133" s="31">
        <v>146</v>
      </c>
      <c r="F133" s="10" t="s">
        <v>8220</v>
      </c>
      <c r="G133" s="10" t="s">
        <v>8223</v>
      </c>
      <c r="H133" s="10" t="s">
        <v>8245</v>
      </c>
      <c r="I133" s="10">
        <v>1439069640</v>
      </c>
      <c r="J133" s="10">
        <v>1433897647</v>
      </c>
      <c r="K133" s="10" t="b">
        <v>0</v>
      </c>
      <c r="L133" s="10">
        <v>6</v>
      </c>
      <c r="M133" s="10" t="b">
        <v>0</v>
      </c>
      <c r="N133" s="10" t="s">
        <v>8273</v>
      </c>
      <c r="O133" s="10" t="s">
        <v>8274</v>
      </c>
      <c r="P133" s="32">
        <v>0.05</v>
      </c>
      <c r="Q133" s="31">
        <v>24.333333333333332</v>
      </c>
      <c r="R133" s="33">
        <v>42165.037581018521</v>
      </c>
      <c r="S133" s="34">
        <v>42224.898611111115</v>
      </c>
    </row>
    <row r="134" spans="1:19" ht="57.6" x14ac:dyDescent="0.3">
      <c r="A134" s="7">
        <v>4049</v>
      </c>
      <c r="B134" s="23" t="s">
        <v>4045</v>
      </c>
      <c r="C134" s="23" t="s">
        <v>8153</v>
      </c>
      <c r="D134" s="24">
        <v>20000</v>
      </c>
      <c r="E134" s="25">
        <v>16</v>
      </c>
      <c r="F134" s="8" t="s">
        <v>8220</v>
      </c>
      <c r="G134" s="8" t="s">
        <v>8223</v>
      </c>
      <c r="H134" s="8" t="s">
        <v>8245</v>
      </c>
      <c r="I134" s="8">
        <v>1436914815</v>
      </c>
      <c r="J134" s="8">
        <v>1434322815</v>
      </c>
      <c r="K134" s="8" t="b">
        <v>0</v>
      </c>
      <c r="L134" s="8">
        <v>1</v>
      </c>
      <c r="M134" s="8" t="b">
        <v>0</v>
      </c>
      <c r="N134" s="8" t="s">
        <v>8273</v>
      </c>
      <c r="O134" s="8" t="s">
        <v>8274</v>
      </c>
      <c r="P134" s="26">
        <v>0</v>
      </c>
      <c r="Q134" s="25">
        <v>16</v>
      </c>
      <c r="R134" s="27">
        <v>42169.958506944444</v>
      </c>
      <c r="S134" s="28">
        <v>42199.958506944444</v>
      </c>
    </row>
    <row r="135" spans="1:19" ht="57.6" x14ac:dyDescent="0.3">
      <c r="A135" s="9">
        <v>2876</v>
      </c>
      <c r="B135" s="29" t="s">
        <v>2876</v>
      </c>
      <c r="C135" s="29" t="s">
        <v>6986</v>
      </c>
      <c r="D135" s="30">
        <v>150000</v>
      </c>
      <c r="E135" s="31">
        <v>0</v>
      </c>
      <c r="F135" s="10" t="s">
        <v>8220</v>
      </c>
      <c r="G135" s="10" t="s">
        <v>8223</v>
      </c>
      <c r="H135" s="10" t="s">
        <v>8245</v>
      </c>
      <c r="I135" s="10">
        <v>1437069079</v>
      </c>
      <c r="J135" s="10">
        <v>1434477079</v>
      </c>
      <c r="K135" s="10" t="b">
        <v>0</v>
      </c>
      <c r="L135" s="10">
        <v>0</v>
      </c>
      <c r="M135" s="10" t="b">
        <v>0</v>
      </c>
      <c r="N135" s="10" t="s">
        <v>8273</v>
      </c>
      <c r="O135" s="10" t="s">
        <v>8274</v>
      </c>
      <c r="P135" s="32">
        <v>0</v>
      </c>
      <c r="Q135" s="31">
        <v>0</v>
      </c>
      <c r="R135" s="33">
        <v>42171.743969907402</v>
      </c>
      <c r="S135" s="34">
        <v>42201.743969907402</v>
      </c>
    </row>
    <row r="136" spans="1:19" ht="57.6" x14ac:dyDescent="0.3">
      <c r="A136" s="7">
        <v>3890</v>
      </c>
      <c r="B136" s="23" t="s">
        <v>3887</v>
      </c>
      <c r="C136" s="23" t="s">
        <v>7998</v>
      </c>
      <c r="D136" s="24">
        <v>15000</v>
      </c>
      <c r="E136" s="25">
        <v>2524</v>
      </c>
      <c r="F136" s="8" t="s">
        <v>8220</v>
      </c>
      <c r="G136" s="8" t="s">
        <v>8223</v>
      </c>
      <c r="H136" s="8" t="s">
        <v>8245</v>
      </c>
      <c r="I136" s="8">
        <v>1439662344</v>
      </c>
      <c r="J136" s="8">
        <v>1434478344</v>
      </c>
      <c r="K136" s="8" t="b">
        <v>0</v>
      </c>
      <c r="L136" s="8">
        <v>8</v>
      </c>
      <c r="M136" s="8" t="b">
        <v>0</v>
      </c>
      <c r="N136" s="8" t="s">
        <v>8273</v>
      </c>
      <c r="O136" s="8" t="s">
        <v>8274</v>
      </c>
      <c r="P136" s="26">
        <v>0.17</v>
      </c>
      <c r="Q136" s="25">
        <v>315.5</v>
      </c>
      <c r="R136" s="27">
        <v>42171.758611111116</v>
      </c>
      <c r="S136" s="28">
        <v>42231.758611111116</v>
      </c>
    </row>
    <row r="137" spans="1:19" ht="57.6" x14ac:dyDescent="0.3">
      <c r="A137" s="9">
        <v>4015</v>
      </c>
      <c r="B137" s="29" t="s">
        <v>4011</v>
      </c>
      <c r="C137" s="29" t="s">
        <v>8120</v>
      </c>
      <c r="D137" s="30">
        <v>7000</v>
      </c>
      <c r="E137" s="31">
        <v>1</v>
      </c>
      <c r="F137" s="10" t="s">
        <v>8220</v>
      </c>
      <c r="G137" s="10" t="s">
        <v>8223</v>
      </c>
      <c r="H137" s="10" t="s">
        <v>8245</v>
      </c>
      <c r="I137" s="10">
        <v>1437331463</v>
      </c>
      <c r="J137" s="10">
        <v>1434739463</v>
      </c>
      <c r="K137" s="10" t="b">
        <v>0</v>
      </c>
      <c r="L137" s="10">
        <v>1</v>
      </c>
      <c r="M137" s="10" t="b">
        <v>0</v>
      </c>
      <c r="N137" s="10" t="s">
        <v>8273</v>
      </c>
      <c r="O137" s="10" t="s">
        <v>8274</v>
      </c>
      <c r="P137" s="32">
        <v>0</v>
      </c>
      <c r="Q137" s="31">
        <v>1</v>
      </c>
      <c r="R137" s="33">
        <v>42174.780821759254</v>
      </c>
      <c r="S137" s="34">
        <v>42204.780821759254</v>
      </c>
    </row>
    <row r="138" spans="1:19" ht="57.6" x14ac:dyDescent="0.3">
      <c r="A138" s="7">
        <v>3903</v>
      </c>
      <c r="B138" s="23" t="s">
        <v>3900</v>
      </c>
      <c r="C138" s="23" t="s">
        <v>8011</v>
      </c>
      <c r="D138" s="24">
        <v>1500</v>
      </c>
      <c r="E138" s="25">
        <v>0</v>
      </c>
      <c r="F138" s="8" t="s">
        <v>8220</v>
      </c>
      <c r="G138" s="8" t="s">
        <v>8223</v>
      </c>
      <c r="H138" s="8" t="s">
        <v>8245</v>
      </c>
      <c r="I138" s="8">
        <v>1439581080</v>
      </c>
      <c r="J138" s="8">
        <v>1435709765</v>
      </c>
      <c r="K138" s="8" t="b">
        <v>0</v>
      </c>
      <c r="L138" s="8">
        <v>0</v>
      </c>
      <c r="M138" s="8" t="b">
        <v>0</v>
      </c>
      <c r="N138" s="8" t="s">
        <v>8273</v>
      </c>
      <c r="O138" s="8" t="s">
        <v>8274</v>
      </c>
      <c r="P138" s="26">
        <v>0</v>
      </c>
      <c r="Q138" s="25">
        <v>0</v>
      </c>
      <c r="R138" s="27">
        <v>42186.01116898148</v>
      </c>
      <c r="S138" s="28">
        <v>42230.818055555559</v>
      </c>
    </row>
    <row r="139" spans="1:19" ht="43.2" x14ac:dyDescent="0.3">
      <c r="A139" s="9">
        <v>4103</v>
      </c>
      <c r="B139" s="29" t="s">
        <v>4099</v>
      </c>
      <c r="C139" s="29" t="s">
        <v>8206</v>
      </c>
      <c r="D139" s="30">
        <v>1000</v>
      </c>
      <c r="E139" s="31">
        <v>100</v>
      </c>
      <c r="F139" s="10" t="s">
        <v>8220</v>
      </c>
      <c r="G139" s="10" t="s">
        <v>8223</v>
      </c>
      <c r="H139" s="10" t="s">
        <v>8245</v>
      </c>
      <c r="I139" s="10">
        <v>1440613920</v>
      </c>
      <c r="J139" s="10">
        <v>1435953566</v>
      </c>
      <c r="K139" s="10" t="b">
        <v>0</v>
      </c>
      <c r="L139" s="10">
        <v>6</v>
      </c>
      <c r="M139" s="10" t="b">
        <v>0</v>
      </c>
      <c r="N139" s="10" t="s">
        <v>8273</v>
      </c>
      <c r="O139" s="10" t="s">
        <v>8274</v>
      </c>
      <c r="P139" s="32">
        <v>0.1</v>
      </c>
      <c r="Q139" s="31">
        <v>16.666666666666668</v>
      </c>
      <c r="R139" s="33">
        <v>42188.83293981482</v>
      </c>
      <c r="S139" s="34">
        <v>42242.772222222222</v>
      </c>
    </row>
    <row r="140" spans="1:19" ht="57.6" x14ac:dyDescent="0.3">
      <c r="A140" s="7">
        <v>2880</v>
      </c>
      <c r="B140" s="23" t="s">
        <v>2880</v>
      </c>
      <c r="C140" s="23" t="s">
        <v>6990</v>
      </c>
      <c r="D140" s="24">
        <v>12000</v>
      </c>
      <c r="E140" s="25">
        <v>2800</v>
      </c>
      <c r="F140" s="8" t="s">
        <v>8220</v>
      </c>
      <c r="G140" s="8" t="s">
        <v>8223</v>
      </c>
      <c r="H140" s="8" t="s">
        <v>8245</v>
      </c>
      <c r="I140" s="8">
        <v>1440090300</v>
      </c>
      <c r="J140" s="8">
        <v>1436305452</v>
      </c>
      <c r="K140" s="8" t="b">
        <v>0</v>
      </c>
      <c r="L140" s="8">
        <v>29</v>
      </c>
      <c r="M140" s="8" t="b">
        <v>0</v>
      </c>
      <c r="N140" s="8" t="s">
        <v>8273</v>
      </c>
      <c r="O140" s="8" t="s">
        <v>8274</v>
      </c>
      <c r="P140" s="26">
        <v>0.23</v>
      </c>
      <c r="Q140" s="25">
        <v>96.551724137931032</v>
      </c>
      <c r="R140" s="27">
        <v>42192.905694444446</v>
      </c>
      <c r="S140" s="28">
        <v>42236.711805555555</v>
      </c>
    </row>
    <row r="141" spans="1:19" ht="57.6" x14ac:dyDescent="0.3">
      <c r="A141" s="9">
        <v>2903</v>
      </c>
      <c r="B141" s="29" t="s">
        <v>2903</v>
      </c>
      <c r="C141" s="29" t="s">
        <v>7013</v>
      </c>
      <c r="D141" s="30">
        <v>5000</v>
      </c>
      <c r="E141" s="31">
        <v>39</v>
      </c>
      <c r="F141" s="10" t="s">
        <v>8220</v>
      </c>
      <c r="G141" s="10" t="s">
        <v>8223</v>
      </c>
      <c r="H141" s="10" t="s">
        <v>8245</v>
      </c>
      <c r="I141" s="10">
        <v>1441771218</v>
      </c>
      <c r="J141" s="10">
        <v>1436587218</v>
      </c>
      <c r="K141" s="10" t="b">
        <v>0</v>
      </c>
      <c r="L141" s="10">
        <v>4</v>
      </c>
      <c r="M141" s="10" t="b">
        <v>0</v>
      </c>
      <c r="N141" s="10" t="s">
        <v>8273</v>
      </c>
      <c r="O141" s="10" t="s">
        <v>8274</v>
      </c>
      <c r="P141" s="32">
        <v>0.01</v>
      </c>
      <c r="Q141" s="31">
        <v>9.75</v>
      </c>
      <c r="R141" s="33">
        <v>42196.166874999995</v>
      </c>
      <c r="S141" s="34">
        <v>42256.166874999995</v>
      </c>
    </row>
    <row r="142" spans="1:19" ht="57.6" x14ac:dyDescent="0.3">
      <c r="A142" s="7">
        <v>2906</v>
      </c>
      <c r="B142" s="23" t="s">
        <v>2906</v>
      </c>
      <c r="C142" s="23" t="s">
        <v>7016</v>
      </c>
      <c r="D142" s="24">
        <v>6000</v>
      </c>
      <c r="E142" s="25">
        <v>565</v>
      </c>
      <c r="F142" s="8" t="s">
        <v>8220</v>
      </c>
      <c r="G142" s="8" t="s">
        <v>8223</v>
      </c>
      <c r="H142" s="8" t="s">
        <v>8245</v>
      </c>
      <c r="I142" s="8">
        <v>1438390800</v>
      </c>
      <c r="J142" s="8">
        <v>1436888066</v>
      </c>
      <c r="K142" s="8" t="b">
        <v>0</v>
      </c>
      <c r="L142" s="8">
        <v>7</v>
      </c>
      <c r="M142" s="8" t="b">
        <v>0</v>
      </c>
      <c r="N142" s="8" t="s">
        <v>8273</v>
      </c>
      <c r="O142" s="8" t="s">
        <v>8274</v>
      </c>
      <c r="P142" s="26">
        <v>0.09</v>
      </c>
      <c r="Q142" s="25">
        <v>80.714285714285708</v>
      </c>
      <c r="R142" s="27">
        <v>42199.648912037039</v>
      </c>
      <c r="S142" s="28">
        <v>42217.041666666672</v>
      </c>
    </row>
    <row r="143" spans="1:19" ht="43.2" x14ac:dyDescent="0.3">
      <c r="A143" s="9">
        <v>3730</v>
      </c>
      <c r="B143" s="29" t="s">
        <v>3727</v>
      </c>
      <c r="C143" s="29" t="s">
        <v>7840</v>
      </c>
      <c r="D143" s="30">
        <v>1000</v>
      </c>
      <c r="E143" s="31">
        <v>100</v>
      </c>
      <c r="F143" s="10" t="s">
        <v>8220</v>
      </c>
      <c r="G143" s="10" t="s">
        <v>8223</v>
      </c>
      <c r="H143" s="10" t="s">
        <v>8245</v>
      </c>
      <c r="I143" s="10">
        <v>1439828159</v>
      </c>
      <c r="J143" s="10">
        <v>1437236159</v>
      </c>
      <c r="K143" s="10" t="b">
        <v>0</v>
      </c>
      <c r="L143" s="10">
        <v>1</v>
      </c>
      <c r="M143" s="10" t="b">
        <v>0</v>
      </c>
      <c r="N143" s="10" t="s">
        <v>8273</v>
      </c>
      <c r="O143" s="10" t="s">
        <v>8274</v>
      </c>
      <c r="P143" s="32">
        <v>0.1</v>
      </c>
      <c r="Q143" s="31">
        <v>100</v>
      </c>
      <c r="R143" s="33">
        <v>42203.677766203706</v>
      </c>
      <c r="S143" s="34">
        <v>42233.677766203706</v>
      </c>
    </row>
    <row r="144" spans="1:19" ht="43.2" x14ac:dyDescent="0.3">
      <c r="A144" s="7">
        <v>3728</v>
      </c>
      <c r="B144" s="23" t="s">
        <v>3725</v>
      </c>
      <c r="C144" s="23" t="s">
        <v>7838</v>
      </c>
      <c r="D144" s="24">
        <v>20000</v>
      </c>
      <c r="E144" s="25">
        <v>1862</v>
      </c>
      <c r="F144" s="8" t="s">
        <v>8220</v>
      </c>
      <c r="G144" s="8" t="s">
        <v>8223</v>
      </c>
      <c r="H144" s="8" t="s">
        <v>8245</v>
      </c>
      <c r="I144" s="8">
        <v>1439957176</v>
      </c>
      <c r="J144" s="8">
        <v>1437365176</v>
      </c>
      <c r="K144" s="8" t="b">
        <v>0</v>
      </c>
      <c r="L144" s="8">
        <v>31</v>
      </c>
      <c r="M144" s="8" t="b">
        <v>0</v>
      </c>
      <c r="N144" s="8" t="s">
        <v>8273</v>
      </c>
      <c r="O144" s="8" t="s">
        <v>8274</v>
      </c>
      <c r="P144" s="26">
        <v>0.09</v>
      </c>
      <c r="Q144" s="25">
        <v>60.064516129032256</v>
      </c>
      <c r="R144" s="27">
        <v>42205.171018518522</v>
      </c>
      <c r="S144" s="28">
        <v>42235.171018518522</v>
      </c>
    </row>
    <row r="145" spans="1:19" ht="43.2" x14ac:dyDescent="0.3">
      <c r="A145" s="9">
        <v>4090</v>
      </c>
      <c r="B145" s="29" t="s">
        <v>4086</v>
      </c>
      <c r="C145" s="29" t="s">
        <v>8193</v>
      </c>
      <c r="D145" s="30">
        <v>1000</v>
      </c>
      <c r="E145" s="31">
        <v>32</v>
      </c>
      <c r="F145" s="10" t="s">
        <v>8220</v>
      </c>
      <c r="G145" s="10" t="s">
        <v>8223</v>
      </c>
      <c r="H145" s="10" t="s">
        <v>8245</v>
      </c>
      <c r="I145" s="10">
        <v>1438959600</v>
      </c>
      <c r="J145" s="10">
        <v>1437754137</v>
      </c>
      <c r="K145" s="10" t="b">
        <v>0</v>
      </c>
      <c r="L145" s="10">
        <v>3</v>
      </c>
      <c r="M145" s="10" t="b">
        <v>0</v>
      </c>
      <c r="N145" s="10" t="s">
        <v>8273</v>
      </c>
      <c r="O145" s="10" t="s">
        <v>8274</v>
      </c>
      <c r="P145" s="32">
        <v>0.03</v>
      </c>
      <c r="Q145" s="31">
        <v>10.666666666666666</v>
      </c>
      <c r="R145" s="33">
        <v>42209.67288194444</v>
      </c>
      <c r="S145" s="34">
        <v>42223.625</v>
      </c>
    </row>
    <row r="146" spans="1:19" ht="43.2" x14ac:dyDescent="0.3">
      <c r="A146" s="7">
        <v>2902</v>
      </c>
      <c r="B146" s="23" t="s">
        <v>2902</v>
      </c>
      <c r="C146" s="23" t="s">
        <v>7012</v>
      </c>
      <c r="D146" s="24">
        <v>150000</v>
      </c>
      <c r="E146" s="25">
        <v>25</v>
      </c>
      <c r="F146" s="8" t="s">
        <v>8220</v>
      </c>
      <c r="G146" s="8" t="s">
        <v>8223</v>
      </c>
      <c r="H146" s="8" t="s">
        <v>8245</v>
      </c>
      <c r="I146" s="8">
        <v>1440412396</v>
      </c>
      <c r="J146" s="8">
        <v>1437820396</v>
      </c>
      <c r="K146" s="8" t="b">
        <v>0</v>
      </c>
      <c r="L146" s="8">
        <v>1</v>
      </c>
      <c r="M146" s="8" t="b">
        <v>0</v>
      </c>
      <c r="N146" s="8" t="s">
        <v>8273</v>
      </c>
      <c r="O146" s="8" t="s">
        <v>8274</v>
      </c>
      <c r="P146" s="26">
        <v>0</v>
      </c>
      <c r="Q146" s="25">
        <v>25</v>
      </c>
      <c r="R146" s="27">
        <v>42210.439768518518</v>
      </c>
      <c r="S146" s="28">
        <v>42240.439768518518</v>
      </c>
    </row>
    <row r="147" spans="1:19" ht="57.6" x14ac:dyDescent="0.3">
      <c r="A147" s="9">
        <v>3944</v>
      </c>
      <c r="B147" s="29" t="s">
        <v>3941</v>
      </c>
      <c r="C147" s="29" t="s">
        <v>8052</v>
      </c>
      <c r="D147" s="30">
        <v>5000</v>
      </c>
      <c r="E147" s="31">
        <v>0</v>
      </c>
      <c r="F147" s="10" t="s">
        <v>8220</v>
      </c>
      <c r="G147" s="10" t="s">
        <v>8223</v>
      </c>
      <c r="H147" s="10" t="s">
        <v>8245</v>
      </c>
      <c r="I147" s="10">
        <v>1440690875</v>
      </c>
      <c r="J147" s="10">
        <v>1438098875</v>
      </c>
      <c r="K147" s="10" t="b">
        <v>0</v>
      </c>
      <c r="L147" s="10">
        <v>0</v>
      </c>
      <c r="M147" s="10" t="b">
        <v>0</v>
      </c>
      <c r="N147" s="10" t="s">
        <v>8273</v>
      </c>
      <c r="O147" s="10" t="s">
        <v>8274</v>
      </c>
      <c r="P147" s="32">
        <v>0</v>
      </c>
      <c r="Q147" s="31">
        <v>0</v>
      </c>
      <c r="R147" s="33">
        <v>42213.662905092591</v>
      </c>
      <c r="S147" s="34">
        <v>42243.662905092591</v>
      </c>
    </row>
    <row r="148" spans="1:19" ht="57.6" x14ac:dyDescent="0.3">
      <c r="A148" s="7">
        <v>4024</v>
      </c>
      <c r="B148" s="23" t="s">
        <v>4020</v>
      </c>
      <c r="C148" s="23" t="s">
        <v>8129</v>
      </c>
      <c r="D148" s="24">
        <v>800</v>
      </c>
      <c r="E148" s="25">
        <v>10</v>
      </c>
      <c r="F148" s="8" t="s">
        <v>8220</v>
      </c>
      <c r="G148" s="8" t="s">
        <v>8223</v>
      </c>
      <c r="H148" s="8" t="s">
        <v>8245</v>
      </c>
      <c r="I148" s="8">
        <v>1441037097</v>
      </c>
      <c r="J148" s="8">
        <v>1438445097</v>
      </c>
      <c r="K148" s="8" t="b">
        <v>0</v>
      </c>
      <c r="L148" s="8">
        <v>1</v>
      </c>
      <c r="M148" s="8" t="b">
        <v>0</v>
      </c>
      <c r="N148" s="8" t="s">
        <v>8273</v>
      </c>
      <c r="O148" s="8" t="s">
        <v>8274</v>
      </c>
      <c r="P148" s="26">
        <v>0.01</v>
      </c>
      <c r="Q148" s="25">
        <v>10</v>
      </c>
      <c r="R148" s="27">
        <v>42217.670104166667</v>
      </c>
      <c r="S148" s="28">
        <v>42247.670104166667</v>
      </c>
    </row>
    <row r="149" spans="1:19" ht="43.2" x14ac:dyDescent="0.3">
      <c r="A149" s="9">
        <v>3910</v>
      </c>
      <c r="B149" s="29" t="s">
        <v>3907</v>
      </c>
      <c r="C149" s="29" t="s">
        <v>8018</v>
      </c>
      <c r="D149" s="30">
        <v>6000</v>
      </c>
      <c r="E149" s="31">
        <v>185</v>
      </c>
      <c r="F149" s="10" t="s">
        <v>8220</v>
      </c>
      <c r="G149" s="10" t="s">
        <v>8223</v>
      </c>
      <c r="H149" s="10" t="s">
        <v>8245</v>
      </c>
      <c r="I149" s="10">
        <v>1441649397</v>
      </c>
      <c r="J149" s="10">
        <v>1439057397</v>
      </c>
      <c r="K149" s="10" t="b">
        <v>0</v>
      </c>
      <c r="L149" s="10">
        <v>3</v>
      </c>
      <c r="M149" s="10" t="b">
        <v>0</v>
      </c>
      <c r="N149" s="10" t="s">
        <v>8273</v>
      </c>
      <c r="O149" s="10" t="s">
        <v>8274</v>
      </c>
      <c r="P149" s="32">
        <v>0.03</v>
      </c>
      <c r="Q149" s="31">
        <v>61.666666666666664</v>
      </c>
      <c r="R149" s="33">
        <v>42224.756909722222</v>
      </c>
      <c r="S149" s="34">
        <v>42254.756909722222</v>
      </c>
    </row>
    <row r="150" spans="1:19" ht="57.6" x14ac:dyDescent="0.3">
      <c r="A150" s="7">
        <v>3931</v>
      </c>
      <c r="B150" s="23" t="s">
        <v>3928</v>
      </c>
      <c r="C150" s="23" t="s">
        <v>8039</v>
      </c>
      <c r="D150" s="24">
        <v>8000</v>
      </c>
      <c r="E150" s="25">
        <v>0</v>
      </c>
      <c r="F150" s="8" t="s">
        <v>8220</v>
      </c>
      <c r="G150" s="8" t="s">
        <v>8223</v>
      </c>
      <c r="H150" s="8" t="s">
        <v>8245</v>
      </c>
      <c r="I150" s="8">
        <v>1441510707</v>
      </c>
      <c r="J150" s="8">
        <v>1439350707</v>
      </c>
      <c r="K150" s="8" t="b">
        <v>0</v>
      </c>
      <c r="L150" s="8">
        <v>0</v>
      </c>
      <c r="M150" s="8" t="b">
        <v>0</v>
      </c>
      <c r="N150" s="8" t="s">
        <v>8273</v>
      </c>
      <c r="O150" s="8" t="s">
        <v>8274</v>
      </c>
      <c r="P150" s="26">
        <v>0</v>
      </c>
      <c r="Q150" s="25">
        <v>0</v>
      </c>
      <c r="R150" s="27">
        <v>42228.151701388888</v>
      </c>
      <c r="S150" s="28">
        <v>42253.151701388888</v>
      </c>
    </row>
    <row r="151" spans="1:19" ht="28.8" x14ac:dyDescent="0.3">
      <c r="A151" s="9">
        <v>3988</v>
      </c>
      <c r="B151" s="29" t="s">
        <v>3984</v>
      </c>
      <c r="C151" s="29" t="s">
        <v>8094</v>
      </c>
      <c r="D151" s="30">
        <v>1500</v>
      </c>
      <c r="E151" s="31">
        <v>32</v>
      </c>
      <c r="F151" s="10" t="s">
        <v>8220</v>
      </c>
      <c r="G151" s="10" t="s">
        <v>8223</v>
      </c>
      <c r="H151" s="10" t="s">
        <v>8245</v>
      </c>
      <c r="I151" s="10">
        <v>1440813413</v>
      </c>
      <c r="J151" s="10">
        <v>1439517413</v>
      </c>
      <c r="K151" s="10" t="b">
        <v>0</v>
      </c>
      <c r="L151" s="10">
        <v>4</v>
      </c>
      <c r="M151" s="10" t="b">
        <v>0</v>
      </c>
      <c r="N151" s="10" t="s">
        <v>8273</v>
      </c>
      <c r="O151" s="10" t="s">
        <v>8274</v>
      </c>
      <c r="P151" s="32">
        <v>0.02</v>
      </c>
      <c r="Q151" s="31">
        <v>8</v>
      </c>
      <c r="R151" s="33">
        <v>42230.08116898148</v>
      </c>
      <c r="S151" s="34">
        <v>42245.08116898148</v>
      </c>
    </row>
    <row r="152" spans="1:19" ht="43.2" x14ac:dyDescent="0.3">
      <c r="A152" s="7">
        <v>3934</v>
      </c>
      <c r="B152" s="23" t="s">
        <v>3931</v>
      </c>
      <c r="C152" s="23" t="s">
        <v>8042</v>
      </c>
      <c r="D152" s="24">
        <v>5000</v>
      </c>
      <c r="E152" s="25">
        <v>550</v>
      </c>
      <c r="F152" s="8" t="s">
        <v>8220</v>
      </c>
      <c r="G152" s="8" t="s">
        <v>8223</v>
      </c>
      <c r="H152" s="8" t="s">
        <v>8245</v>
      </c>
      <c r="I152" s="8">
        <v>1443704400</v>
      </c>
      <c r="J152" s="8">
        <v>1439827639</v>
      </c>
      <c r="K152" s="8" t="b">
        <v>0</v>
      </c>
      <c r="L152" s="8">
        <v>12</v>
      </c>
      <c r="M152" s="8" t="b">
        <v>0</v>
      </c>
      <c r="N152" s="8" t="s">
        <v>8273</v>
      </c>
      <c r="O152" s="8" t="s">
        <v>8274</v>
      </c>
      <c r="P152" s="26">
        <v>0.11</v>
      </c>
      <c r="Q152" s="25">
        <v>45.833333333333336</v>
      </c>
      <c r="R152" s="27">
        <v>42233.671747685185</v>
      </c>
      <c r="S152" s="28">
        <v>42278.541666666672</v>
      </c>
    </row>
    <row r="153" spans="1:19" ht="57.6" x14ac:dyDescent="0.3">
      <c r="A153" s="9">
        <v>4067</v>
      </c>
      <c r="B153" s="29" t="s">
        <v>4063</v>
      </c>
      <c r="C153" s="29" t="s">
        <v>7998</v>
      </c>
      <c r="D153" s="30">
        <v>5000</v>
      </c>
      <c r="E153" s="31">
        <v>3045</v>
      </c>
      <c r="F153" s="10" t="s">
        <v>8220</v>
      </c>
      <c r="G153" s="10" t="s">
        <v>8223</v>
      </c>
      <c r="H153" s="10" t="s">
        <v>8245</v>
      </c>
      <c r="I153" s="10">
        <v>1443408550</v>
      </c>
      <c r="J153" s="10">
        <v>1439952550</v>
      </c>
      <c r="K153" s="10" t="b">
        <v>0</v>
      </c>
      <c r="L153" s="10">
        <v>17</v>
      </c>
      <c r="M153" s="10" t="b">
        <v>0</v>
      </c>
      <c r="N153" s="10" t="s">
        <v>8273</v>
      </c>
      <c r="O153" s="10" t="s">
        <v>8274</v>
      </c>
      <c r="P153" s="32">
        <v>0.61</v>
      </c>
      <c r="Q153" s="31">
        <v>179.11764705882354</v>
      </c>
      <c r="R153" s="33">
        <v>42235.117476851854</v>
      </c>
      <c r="S153" s="34">
        <v>42275.117476851854</v>
      </c>
    </row>
    <row r="154" spans="1:19" ht="57.6" x14ac:dyDescent="0.3">
      <c r="A154" s="7">
        <v>3952</v>
      </c>
      <c r="B154" s="23" t="s">
        <v>3949</v>
      </c>
      <c r="C154" s="23" t="s">
        <v>8059</v>
      </c>
      <c r="D154" s="24">
        <v>26000</v>
      </c>
      <c r="E154" s="25">
        <v>25</v>
      </c>
      <c r="F154" s="8" t="s">
        <v>8220</v>
      </c>
      <c r="G154" s="8" t="s">
        <v>8223</v>
      </c>
      <c r="H154" s="8" t="s">
        <v>8245</v>
      </c>
      <c r="I154" s="8">
        <v>1445885890</v>
      </c>
      <c r="J154" s="8">
        <v>1440701890</v>
      </c>
      <c r="K154" s="8" t="b">
        <v>0</v>
      </c>
      <c r="L154" s="8">
        <v>1</v>
      </c>
      <c r="M154" s="8" t="b">
        <v>0</v>
      </c>
      <c r="N154" s="8" t="s">
        <v>8273</v>
      </c>
      <c r="O154" s="8" t="s">
        <v>8274</v>
      </c>
      <c r="P154" s="26">
        <v>0</v>
      </c>
      <c r="Q154" s="25">
        <v>25</v>
      </c>
      <c r="R154" s="27">
        <v>42243.790393518517</v>
      </c>
      <c r="S154" s="28">
        <v>42303.790393518517</v>
      </c>
    </row>
    <row r="155" spans="1:19" ht="43.2" x14ac:dyDescent="0.3">
      <c r="A155" s="9">
        <v>2917</v>
      </c>
      <c r="B155" s="29" t="s">
        <v>2917</v>
      </c>
      <c r="C155" s="29" t="s">
        <v>7027</v>
      </c>
      <c r="D155" s="30">
        <v>2000</v>
      </c>
      <c r="E155" s="31">
        <v>437</v>
      </c>
      <c r="F155" s="10" t="s">
        <v>8220</v>
      </c>
      <c r="G155" s="10" t="s">
        <v>8223</v>
      </c>
      <c r="H155" s="10" t="s">
        <v>8245</v>
      </c>
      <c r="I155" s="10">
        <v>1442381847</v>
      </c>
      <c r="J155" s="10">
        <v>1440826647</v>
      </c>
      <c r="K155" s="10" t="b">
        <v>0</v>
      </c>
      <c r="L155" s="10">
        <v>9</v>
      </c>
      <c r="M155" s="10" t="b">
        <v>0</v>
      </c>
      <c r="N155" s="10" t="s">
        <v>8273</v>
      </c>
      <c r="O155" s="10" t="s">
        <v>8274</v>
      </c>
      <c r="P155" s="32">
        <v>0.22</v>
      </c>
      <c r="Q155" s="31">
        <v>48.555555555555557</v>
      </c>
      <c r="R155" s="33">
        <v>42245.234340277777</v>
      </c>
      <c r="S155" s="34">
        <v>42263.234340277777</v>
      </c>
    </row>
    <row r="156" spans="1:19" ht="57.6" x14ac:dyDescent="0.3">
      <c r="A156" s="7">
        <v>3845</v>
      </c>
      <c r="B156" s="23" t="s">
        <v>3842</v>
      </c>
      <c r="C156" s="23" t="s">
        <v>7954</v>
      </c>
      <c r="D156" s="24">
        <v>40000</v>
      </c>
      <c r="E156" s="25">
        <v>842</v>
      </c>
      <c r="F156" s="8" t="s">
        <v>8220</v>
      </c>
      <c r="G156" s="8" t="s">
        <v>8223</v>
      </c>
      <c r="H156" s="8" t="s">
        <v>8245</v>
      </c>
      <c r="I156" s="8">
        <v>1443711774</v>
      </c>
      <c r="J156" s="8">
        <v>1441119774</v>
      </c>
      <c r="K156" s="8" t="b">
        <v>1</v>
      </c>
      <c r="L156" s="8">
        <v>12</v>
      </c>
      <c r="M156" s="8" t="b">
        <v>0</v>
      </c>
      <c r="N156" s="8" t="s">
        <v>8273</v>
      </c>
      <c r="O156" s="8" t="s">
        <v>8274</v>
      </c>
      <c r="P156" s="26">
        <v>0.02</v>
      </c>
      <c r="Q156" s="25">
        <v>70.166666666666671</v>
      </c>
      <c r="R156" s="27">
        <v>42248.627013888887</v>
      </c>
      <c r="S156" s="28">
        <v>42278.627013888887</v>
      </c>
    </row>
    <row r="157" spans="1:19" ht="57.6" x14ac:dyDescent="0.3">
      <c r="A157" s="9">
        <v>3863</v>
      </c>
      <c r="B157" s="29" t="s">
        <v>3860</v>
      </c>
      <c r="C157" s="29" t="s">
        <v>7972</v>
      </c>
      <c r="D157" s="30">
        <v>6000</v>
      </c>
      <c r="E157" s="31">
        <v>0</v>
      </c>
      <c r="F157" s="10" t="s">
        <v>8220</v>
      </c>
      <c r="G157" s="10" t="s">
        <v>8223</v>
      </c>
      <c r="H157" s="10" t="s">
        <v>8245</v>
      </c>
      <c r="I157" s="10">
        <v>1446739905</v>
      </c>
      <c r="J157" s="10">
        <v>1441552305</v>
      </c>
      <c r="K157" s="10" t="b">
        <v>0</v>
      </c>
      <c r="L157" s="10">
        <v>0</v>
      </c>
      <c r="M157" s="10" t="b">
        <v>0</v>
      </c>
      <c r="N157" s="10" t="s">
        <v>8273</v>
      </c>
      <c r="O157" s="10" t="s">
        <v>8274</v>
      </c>
      <c r="P157" s="32">
        <v>0</v>
      </c>
      <c r="Q157" s="31">
        <v>0</v>
      </c>
      <c r="R157" s="33">
        <v>42253.633159722223</v>
      </c>
      <c r="S157" s="34">
        <v>42313.674826388888</v>
      </c>
    </row>
    <row r="158" spans="1:19" ht="57.6" x14ac:dyDescent="0.3">
      <c r="A158" s="7">
        <v>2897</v>
      </c>
      <c r="B158" s="23" t="s">
        <v>2897</v>
      </c>
      <c r="C158" s="23" t="s">
        <v>7007</v>
      </c>
      <c r="D158" s="24">
        <v>12000</v>
      </c>
      <c r="E158" s="25">
        <v>550</v>
      </c>
      <c r="F158" s="8" t="s">
        <v>8220</v>
      </c>
      <c r="G158" s="8" t="s">
        <v>8223</v>
      </c>
      <c r="H158" s="8" t="s">
        <v>8245</v>
      </c>
      <c r="I158" s="8">
        <v>1444577345</v>
      </c>
      <c r="J158" s="8">
        <v>1441985458</v>
      </c>
      <c r="K158" s="8" t="b">
        <v>0</v>
      </c>
      <c r="L158" s="8">
        <v>3</v>
      </c>
      <c r="M158" s="8" t="b">
        <v>0</v>
      </c>
      <c r="N158" s="8" t="s">
        <v>8273</v>
      </c>
      <c r="O158" s="8" t="s">
        <v>8274</v>
      </c>
      <c r="P158" s="26">
        <v>0.05</v>
      </c>
      <c r="Q158" s="25">
        <v>183.33333333333334</v>
      </c>
      <c r="R158" s="27">
        <v>42258.646504629629</v>
      </c>
      <c r="S158" s="28">
        <v>42288.645196759258</v>
      </c>
    </row>
    <row r="159" spans="1:19" ht="57.6" x14ac:dyDescent="0.3">
      <c r="A159" s="9">
        <v>2886</v>
      </c>
      <c r="B159" s="29" t="s">
        <v>2886</v>
      </c>
      <c r="C159" s="29" t="s">
        <v>6996</v>
      </c>
      <c r="D159" s="30">
        <v>200</v>
      </c>
      <c r="E159" s="31">
        <v>10</v>
      </c>
      <c r="F159" s="10" t="s">
        <v>8220</v>
      </c>
      <c r="G159" s="10" t="s">
        <v>8223</v>
      </c>
      <c r="H159" s="10" t="s">
        <v>8245</v>
      </c>
      <c r="I159" s="10">
        <v>1442635140</v>
      </c>
      <c r="J159" s="10">
        <v>1442243484</v>
      </c>
      <c r="K159" s="10" t="b">
        <v>0</v>
      </c>
      <c r="L159" s="10">
        <v>1</v>
      </c>
      <c r="M159" s="10" t="b">
        <v>0</v>
      </c>
      <c r="N159" s="10" t="s">
        <v>8273</v>
      </c>
      <c r="O159" s="10" t="s">
        <v>8274</v>
      </c>
      <c r="P159" s="32">
        <v>0.05</v>
      </c>
      <c r="Q159" s="31">
        <v>10</v>
      </c>
      <c r="R159" s="33">
        <v>42261.632916666669</v>
      </c>
      <c r="S159" s="34">
        <v>42266.165972222225</v>
      </c>
    </row>
    <row r="160" spans="1:19" ht="57.6" x14ac:dyDescent="0.3">
      <c r="A160" s="7">
        <v>3928</v>
      </c>
      <c r="B160" s="23" t="s">
        <v>3925</v>
      </c>
      <c r="C160" s="23" t="s">
        <v>8036</v>
      </c>
      <c r="D160" s="24">
        <v>5000</v>
      </c>
      <c r="E160" s="25">
        <v>651</v>
      </c>
      <c r="F160" s="8" t="s">
        <v>8220</v>
      </c>
      <c r="G160" s="8" t="s">
        <v>8223</v>
      </c>
      <c r="H160" s="8" t="s">
        <v>8245</v>
      </c>
      <c r="I160" s="8">
        <v>1444971540</v>
      </c>
      <c r="J160" s="8">
        <v>1442593427</v>
      </c>
      <c r="K160" s="8" t="b">
        <v>0</v>
      </c>
      <c r="L160" s="8">
        <v>7</v>
      </c>
      <c r="M160" s="8" t="b">
        <v>0</v>
      </c>
      <c r="N160" s="8" t="s">
        <v>8273</v>
      </c>
      <c r="O160" s="8" t="s">
        <v>8274</v>
      </c>
      <c r="P160" s="26">
        <v>0.13</v>
      </c>
      <c r="Q160" s="25">
        <v>93</v>
      </c>
      <c r="R160" s="27">
        <v>42265.683182870373</v>
      </c>
      <c r="S160" s="28">
        <v>42293.207638888889</v>
      </c>
    </row>
    <row r="161" spans="1:19" ht="57.6" x14ac:dyDescent="0.3">
      <c r="A161" s="9">
        <v>3848</v>
      </c>
      <c r="B161" s="29" t="s">
        <v>3845</v>
      </c>
      <c r="C161" s="29" t="s">
        <v>7957</v>
      </c>
      <c r="D161" s="30">
        <v>13000</v>
      </c>
      <c r="E161" s="31">
        <v>2129</v>
      </c>
      <c r="F161" s="10" t="s">
        <v>8220</v>
      </c>
      <c r="G161" s="10" t="s">
        <v>8223</v>
      </c>
      <c r="H161" s="10" t="s">
        <v>8245</v>
      </c>
      <c r="I161" s="10">
        <v>1445196989</v>
      </c>
      <c r="J161" s="10">
        <v>1442604989</v>
      </c>
      <c r="K161" s="10" t="b">
        <v>1</v>
      </c>
      <c r="L161" s="10">
        <v>43</v>
      </c>
      <c r="M161" s="10" t="b">
        <v>0</v>
      </c>
      <c r="N161" s="10" t="s">
        <v>8273</v>
      </c>
      <c r="O161" s="10" t="s">
        <v>8274</v>
      </c>
      <c r="P161" s="32">
        <v>0.16</v>
      </c>
      <c r="Q161" s="31">
        <v>49.511627906976742</v>
      </c>
      <c r="R161" s="33">
        <v>42265.817002314812</v>
      </c>
      <c r="S161" s="34">
        <v>42295.817002314812</v>
      </c>
    </row>
    <row r="162" spans="1:19" ht="43.2" x14ac:dyDescent="0.3">
      <c r="A162" s="7">
        <v>2918</v>
      </c>
      <c r="B162" s="23" t="s">
        <v>2918</v>
      </c>
      <c r="C162" s="23" t="s">
        <v>7028</v>
      </c>
      <c r="D162" s="24">
        <v>5000</v>
      </c>
      <c r="E162" s="25">
        <v>1362</v>
      </c>
      <c r="F162" s="8" t="s">
        <v>8220</v>
      </c>
      <c r="G162" s="8" t="s">
        <v>8223</v>
      </c>
      <c r="H162" s="8" t="s">
        <v>8245</v>
      </c>
      <c r="I162" s="8">
        <v>1446131207</v>
      </c>
      <c r="J162" s="8">
        <v>1443712007</v>
      </c>
      <c r="K162" s="8" t="b">
        <v>0</v>
      </c>
      <c r="L162" s="8">
        <v>20</v>
      </c>
      <c r="M162" s="8" t="b">
        <v>0</v>
      </c>
      <c r="N162" s="8" t="s">
        <v>8273</v>
      </c>
      <c r="O162" s="8" t="s">
        <v>8274</v>
      </c>
      <c r="P162" s="26">
        <v>0.27</v>
      </c>
      <c r="Q162" s="25">
        <v>68.099999999999994</v>
      </c>
      <c r="R162" s="27">
        <v>42278.629710648151</v>
      </c>
      <c r="S162" s="28">
        <v>42306.629710648151</v>
      </c>
    </row>
    <row r="163" spans="1:19" ht="57.6" x14ac:dyDescent="0.3">
      <c r="A163" s="9">
        <v>2898</v>
      </c>
      <c r="B163" s="29" t="s">
        <v>2898</v>
      </c>
      <c r="C163" s="29" t="s">
        <v>7008</v>
      </c>
      <c r="D163" s="30">
        <v>7500</v>
      </c>
      <c r="E163" s="31">
        <v>316</v>
      </c>
      <c r="F163" s="10" t="s">
        <v>8220</v>
      </c>
      <c r="G163" s="10" t="s">
        <v>8223</v>
      </c>
      <c r="H163" s="10" t="s">
        <v>8245</v>
      </c>
      <c r="I163" s="10">
        <v>1446307053</v>
      </c>
      <c r="J163" s="10">
        <v>1443715053</v>
      </c>
      <c r="K163" s="10" t="b">
        <v>0</v>
      </c>
      <c r="L163" s="10">
        <v>12</v>
      </c>
      <c r="M163" s="10" t="b">
        <v>0</v>
      </c>
      <c r="N163" s="10" t="s">
        <v>8273</v>
      </c>
      <c r="O163" s="10" t="s">
        <v>8274</v>
      </c>
      <c r="P163" s="32">
        <v>0.04</v>
      </c>
      <c r="Q163" s="31">
        <v>26.333333333333332</v>
      </c>
      <c r="R163" s="33">
        <v>42278.664965277778</v>
      </c>
      <c r="S163" s="34">
        <v>42308.664965277778</v>
      </c>
    </row>
    <row r="164" spans="1:19" ht="43.2" x14ac:dyDescent="0.3">
      <c r="A164" s="7">
        <v>3943</v>
      </c>
      <c r="B164" s="23" t="s">
        <v>3940</v>
      </c>
      <c r="C164" s="23" t="s">
        <v>8051</v>
      </c>
      <c r="D164" s="24">
        <v>5000</v>
      </c>
      <c r="E164" s="25">
        <v>1782</v>
      </c>
      <c r="F164" s="8" t="s">
        <v>8220</v>
      </c>
      <c r="G164" s="8" t="s">
        <v>8223</v>
      </c>
      <c r="H164" s="8" t="s">
        <v>8245</v>
      </c>
      <c r="I164" s="8">
        <v>1446483000</v>
      </c>
      <c r="J164" s="8">
        <v>1443811268</v>
      </c>
      <c r="K164" s="8" t="b">
        <v>0</v>
      </c>
      <c r="L164" s="8">
        <v>13</v>
      </c>
      <c r="M164" s="8" t="b">
        <v>0</v>
      </c>
      <c r="N164" s="8" t="s">
        <v>8273</v>
      </c>
      <c r="O164" s="8" t="s">
        <v>8274</v>
      </c>
      <c r="P164" s="26">
        <v>0.36</v>
      </c>
      <c r="Q164" s="25">
        <v>137.07692307692307</v>
      </c>
      <c r="R164" s="27">
        <v>42279.778564814813</v>
      </c>
      <c r="S164" s="28">
        <v>42310.701388888891</v>
      </c>
    </row>
    <row r="165" spans="1:19" ht="43.2" x14ac:dyDescent="0.3">
      <c r="A165" s="9">
        <v>4026</v>
      </c>
      <c r="B165" s="29" t="s">
        <v>4022</v>
      </c>
      <c r="C165" s="29" t="s">
        <v>8131</v>
      </c>
      <c r="D165" s="30">
        <v>4000</v>
      </c>
      <c r="E165" s="31">
        <v>0</v>
      </c>
      <c r="F165" s="10" t="s">
        <v>8220</v>
      </c>
      <c r="G165" s="10" t="s">
        <v>8223</v>
      </c>
      <c r="H165" s="10" t="s">
        <v>8245</v>
      </c>
      <c r="I165" s="10">
        <v>1449247439</v>
      </c>
      <c r="J165" s="10">
        <v>1444059839</v>
      </c>
      <c r="K165" s="10" t="b">
        <v>0</v>
      </c>
      <c r="L165" s="10">
        <v>0</v>
      </c>
      <c r="M165" s="10" t="b">
        <v>0</v>
      </c>
      <c r="N165" s="10" t="s">
        <v>8273</v>
      </c>
      <c r="O165" s="10" t="s">
        <v>8274</v>
      </c>
      <c r="P165" s="32">
        <v>0</v>
      </c>
      <c r="Q165" s="31">
        <v>0</v>
      </c>
      <c r="R165" s="33">
        <v>42282.655543981484</v>
      </c>
      <c r="S165" s="34">
        <v>42342.697210648148</v>
      </c>
    </row>
    <row r="166" spans="1:19" ht="57.6" x14ac:dyDescent="0.3">
      <c r="A166" s="7">
        <v>3989</v>
      </c>
      <c r="B166" s="23" t="s">
        <v>3985</v>
      </c>
      <c r="C166" s="23" t="s">
        <v>8095</v>
      </c>
      <c r="D166" s="24">
        <v>3000</v>
      </c>
      <c r="E166" s="25">
        <v>0</v>
      </c>
      <c r="F166" s="8" t="s">
        <v>8220</v>
      </c>
      <c r="G166" s="8" t="s">
        <v>8223</v>
      </c>
      <c r="H166" s="8" t="s">
        <v>8245</v>
      </c>
      <c r="I166" s="8">
        <v>1447009181</v>
      </c>
      <c r="J166" s="8">
        <v>1444413581</v>
      </c>
      <c r="K166" s="8" t="b">
        <v>0</v>
      </c>
      <c r="L166" s="8">
        <v>0</v>
      </c>
      <c r="M166" s="8" t="b">
        <v>0</v>
      </c>
      <c r="N166" s="8" t="s">
        <v>8273</v>
      </c>
      <c r="O166" s="8" t="s">
        <v>8274</v>
      </c>
      <c r="P166" s="26">
        <v>0</v>
      </c>
      <c r="Q166" s="25">
        <v>0</v>
      </c>
      <c r="R166" s="27">
        <v>42286.749780092592</v>
      </c>
      <c r="S166" s="28">
        <v>42316.791446759264</v>
      </c>
    </row>
    <row r="167" spans="1:19" ht="43.2" x14ac:dyDescent="0.3">
      <c r="A167" s="9">
        <v>3992</v>
      </c>
      <c r="B167" s="29" t="s">
        <v>3988</v>
      </c>
      <c r="C167" s="29" t="s">
        <v>8098</v>
      </c>
      <c r="D167" s="30">
        <v>10000</v>
      </c>
      <c r="E167" s="31">
        <v>541</v>
      </c>
      <c r="F167" s="10" t="s">
        <v>8220</v>
      </c>
      <c r="G167" s="10" t="s">
        <v>8223</v>
      </c>
      <c r="H167" s="10" t="s">
        <v>8245</v>
      </c>
      <c r="I167" s="10">
        <v>1449876859</v>
      </c>
      <c r="J167" s="10">
        <v>1444689259</v>
      </c>
      <c r="K167" s="10" t="b">
        <v>0</v>
      </c>
      <c r="L167" s="10">
        <v>9</v>
      </c>
      <c r="M167" s="10" t="b">
        <v>0</v>
      </c>
      <c r="N167" s="10" t="s">
        <v>8273</v>
      </c>
      <c r="O167" s="10" t="s">
        <v>8274</v>
      </c>
      <c r="P167" s="32">
        <v>0.05</v>
      </c>
      <c r="Q167" s="31">
        <v>60.111111111111114</v>
      </c>
      <c r="R167" s="33">
        <v>42289.94049768518</v>
      </c>
      <c r="S167" s="34">
        <v>42349.982164351852</v>
      </c>
    </row>
    <row r="168" spans="1:19" ht="57.6" x14ac:dyDescent="0.3">
      <c r="A168" s="7">
        <v>4032</v>
      </c>
      <c r="B168" s="23" t="s">
        <v>4028</v>
      </c>
      <c r="C168" s="23" t="s">
        <v>8137</v>
      </c>
      <c r="D168" s="24">
        <v>6048</v>
      </c>
      <c r="E168" s="25">
        <v>413</v>
      </c>
      <c r="F168" s="8" t="s">
        <v>8220</v>
      </c>
      <c r="G168" s="8" t="s">
        <v>8223</v>
      </c>
      <c r="H168" s="8" t="s">
        <v>8245</v>
      </c>
      <c r="I168" s="8">
        <v>1450211116</v>
      </c>
      <c r="J168" s="8">
        <v>1445023516</v>
      </c>
      <c r="K168" s="8" t="b">
        <v>0</v>
      </c>
      <c r="L168" s="8">
        <v>7</v>
      </c>
      <c r="M168" s="8" t="b">
        <v>0</v>
      </c>
      <c r="N168" s="8" t="s">
        <v>8273</v>
      </c>
      <c r="O168" s="8" t="s">
        <v>8274</v>
      </c>
      <c r="P168" s="26">
        <v>7.0000000000000007E-2</v>
      </c>
      <c r="Q168" s="25">
        <v>59</v>
      </c>
      <c r="R168" s="27">
        <v>42293.809212962966</v>
      </c>
      <c r="S168" s="28">
        <v>42353.85087962963</v>
      </c>
    </row>
    <row r="169" spans="1:19" ht="57.6" x14ac:dyDescent="0.3">
      <c r="A169" s="9">
        <v>3864</v>
      </c>
      <c r="B169" s="29" t="s">
        <v>3861</v>
      </c>
      <c r="C169" s="29" t="s">
        <v>7973</v>
      </c>
      <c r="D169" s="30">
        <v>5000</v>
      </c>
      <c r="E169" s="31">
        <v>60</v>
      </c>
      <c r="F169" s="10" t="s">
        <v>8220</v>
      </c>
      <c r="G169" s="10" t="s">
        <v>8223</v>
      </c>
      <c r="H169" s="10" t="s">
        <v>8245</v>
      </c>
      <c r="I169" s="10">
        <v>1447799054</v>
      </c>
      <c r="J169" s="10">
        <v>1445203454</v>
      </c>
      <c r="K169" s="10" t="b">
        <v>0</v>
      </c>
      <c r="L169" s="10">
        <v>3</v>
      </c>
      <c r="M169" s="10" t="b">
        <v>0</v>
      </c>
      <c r="N169" s="10" t="s">
        <v>8273</v>
      </c>
      <c r="O169" s="10" t="s">
        <v>8274</v>
      </c>
      <c r="P169" s="32">
        <v>0.01</v>
      </c>
      <c r="Q169" s="31">
        <v>20</v>
      </c>
      <c r="R169" s="33">
        <v>42295.891828703709</v>
      </c>
      <c r="S169" s="34">
        <v>42325.933495370366</v>
      </c>
    </row>
    <row r="170" spans="1:19" ht="43.2" x14ac:dyDescent="0.3">
      <c r="A170" s="7">
        <v>3737</v>
      </c>
      <c r="B170" s="23" t="s">
        <v>3734</v>
      </c>
      <c r="C170" s="23" t="s">
        <v>7847</v>
      </c>
      <c r="D170" s="24">
        <v>700</v>
      </c>
      <c r="E170" s="25">
        <v>150</v>
      </c>
      <c r="F170" s="8" t="s">
        <v>8220</v>
      </c>
      <c r="G170" s="8" t="s">
        <v>8223</v>
      </c>
      <c r="H170" s="8" t="s">
        <v>8245</v>
      </c>
      <c r="I170" s="8">
        <v>1447311540</v>
      </c>
      <c r="J170" s="8">
        <v>1445358903</v>
      </c>
      <c r="K170" s="8" t="b">
        <v>0</v>
      </c>
      <c r="L170" s="8">
        <v>4</v>
      </c>
      <c r="M170" s="8" t="b">
        <v>0</v>
      </c>
      <c r="N170" s="8" t="s">
        <v>8273</v>
      </c>
      <c r="O170" s="8" t="s">
        <v>8274</v>
      </c>
      <c r="P170" s="26">
        <v>0.21</v>
      </c>
      <c r="Q170" s="25">
        <v>37.5</v>
      </c>
      <c r="R170" s="27">
        <v>42297.691006944442</v>
      </c>
      <c r="S170" s="28">
        <v>42320.290972222225</v>
      </c>
    </row>
    <row r="171" spans="1:19" ht="57.6" x14ac:dyDescent="0.3">
      <c r="A171" s="9">
        <v>4086</v>
      </c>
      <c r="B171" s="29" t="s">
        <v>4082</v>
      </c>
      <c r="C171" s="29" t="s">
        <v>8189</v>
      </c>
      <c r="D171" s="30">
        <v>1000</v>
      </c>
      <c r="E171" s="31">
        <v>47</v>
      </c>
      <c r="F171" s="10" t="s">
        <v>8220</v>
      </c>
      <c r="G171" s="10" t="s">
        <v>8223</v>
      </c>
      <c r="H171" s="10" t="s">
        <v>8245</v>
      </c>
      <c r="I171" s="10">
        <v>1448078400</v>
      </c>
      <c r="J171" s="10">
        <v>1445985299</v>
      </c>
      <c r="K171" s="10" t="b">
        <v>0</v>
      </c>
      <c r="L171" s="10">
        <v>5</v>
      </c>
      <c r="M171" s="10" t="b">
        <v>0</v>
      </c>
      <c r="N171" s="10" t="s">
        <v>8273</v>
      </c>
      <c r="O171" s="10" t="s">
        <v>8274</v>
      </c>
      <c r="P171" s="32">
        <v>0.05</v>
      </c>
      <c r="Q171" s="31">
        <v>9.4</v>
      </c>
      <c r="R171" s="33">
        <v>42304.940960648149</v>
      </c>
      <c r="S171" s="34">
        <v>42329.166666666672</v>
      </c>
    </row>
    <row r="172" spans="1:19" ht="43.2" x14ac:dyDescent="0.3">
      <c r="A172" s="7">
        <v>4039</v>
      </c>
      <c r="B172" s="23" t="s">
        <v>4035</v>
      </c>
      <c r="C172" s="23" t="s">
        <v>8143</v>
      </c>
      <c r="D172" s="24">
        <v>500</v>
      </c>
      <c r="E172" s="25">
        <v>300</v>
      </c>
      <c r="F172" s="8" t="s">
        <v>8220</v>
      </c>
      <c r="G172" s="8" t="s">
        <v>8223</v>
      </c>
      <c r="H172" s="8" t="s">
        <v>8245</v>
      </c>
      <c r="I172" s="8">
        <v>1448949540</v>
      </c>
      <c r="J172" s="8">
        <v>1446048367</v>
      </c>
      <c r="K172" s="8" t="b">
        <v>0</v>
      </c>
      <c r="L172" s="8">
        <v>5</v>
      </c>
      <c r="M172" s="8" t="b">
        <v>0</v>
      </c>
      <c r="N172" s="8" t="s">
        <v>8273</v>
      </c>
      <c r="O172" s="8" t="s">
        <v>8274</v>
      </c>
      <c r="P172" s="26">
        <v>0.6</v>
      </c>
      <c r="Q172" s="25">
        <v>60</v>
      </c>
      <c r="R172" s="27">
        <v>42305.670914351853</v>
      </c>
      <c r="S172" s="28">
        <v>42339.249305555553</v>
      </c>
    </row>
    <row r="173" spans="1:19" ht="43.2" x14ac:dyDescent="0.3">
      <c r="A173" s="9">
        <v>3955</v>
      </c>
      <c r="B173" s="29" t="s">
        <v>3952</v>
      </c>
      <c r="C173" s="29" t="s">
        <v>8062</v>
      </c>
      <c r="D173" s="30">
        <v>1750</v>
      </c>
      <c r="E173" s="31">
        <v>425</v>
      </c>
      <c r="F173" s="10" t="s">
        <v>8220</v>
      </c>
      <c r="G173" s="10" t="s">
        <v>8223</v>
      </c>
      <c r="H173" s="10" t="s">
        <v>8245</v>
      </c>
      <c r="I173" s="10">
        <v>1448745741</v>
      </c>
      <c r="J173" s="10">
        <v>1446150141</v>
      </c>
      <c r="K173" s="10" t="b">
        <v>0</v>
      </c>
      <c r="L173" s="10">
        <v>8</v>
      </c>
      <c r="M173" s="10" t="b">
        <v>0</v>
      </c>
      <c r="N173" s="10" t="s">
        <v>8273</v>
      </c>
      <c r="O173" s="10" t="s">
        <v>8274</v>
      </c>
      <c r="P173" s="32">
        <v>0.24</v>
      </c>
      <c r="Q173" s="31">
        <v>53.125</v>
      </c>
      <c r="R173" s="33">
        <v>42306.848854166667</v>
      </c>
      <c r="S173" s="34">
        <v>42336.890520833331</v>
      </c>
    </row>
    <row r="174" spans="1:19" ht="57.6" x14ac:dyDescent="0.3">
      <c r="A174" s="7">
        <v>4082</v>
      </c>
      <c r="B174" s="23" t="s">
        <v>4078</v>
      </c>
      <c r="C174" s="23" t="s">
        <v>8185</v>
      </c>
      <c r="D174" s="24">
        <v>150</v>
      </c>
      <c r="E174" s="25">
        <v>3</v>
      </c>
      <c r="F174" s="8" t="s">
        <v>8220</v>
      </c>
      <c r="G174" s="8" t="s">
        <v>8223</v>
      </c>
      <c r="H174" s="8" t="s">
        <v>8245</v>
      </c>
      <c r="I174" s="8">
        <v>1447542000</v>
      </c>
      <c r="J174" s="8">
        <v>1446179553</v>
      </c>
      <c r="K174" s="8" t="b">
        <v>0</v>
      </c>
      <c r="L174" s="8">
        <v>2</v>
      </c>
      <c r="M174" s="8" t="b">
        <v>0</v>
      </c>
      <c r="N174" s="8" t="s">
        <v>8273</v>
      </c>
      <c r="O174" s="8" t="s">
        <v>8274</v>
      </c>
      <c r="P174" s="26">
        <v>0.02</v>
      </c>
      <c r="Q174" s="25">
        <v>1.5</v>
      </c>
      <c r="R174" s="27">
        <v>42307.189270833333</v>
      </c>
      <c r="S174" s="28">
        <v>42322.958333333328</v>
      </c>
    </row>
    <row r="175" spans="1:19" ht="43.2" x14ac:dyDescent="0.3">
      <c r="A175" s="9">
        <v>3913</v>
      </c>
      <c r="B175" s="29" t="s">
        <v>3910</v>
      </c>
      <c r="C175" s="29" t="s">
        <v>8021</v>
      </c>
      <c r="D175" s="30">
        <v>10000</v>
      </c>
      <c r="E175" s="31">
        <v>1000</v>
      </c>
      <c r="F175" s="10" t="s">
        <v>8220</v>
      </c>
      <c r="G175" s="10" t="s">
        <v>8223</v>
      </c>
      <c r="H175" s="10" t="s">
        <v>8245</v>
      </c>
      <c r="I175" s="10">
        <v>1448863449</v>
      </c>
      <c r="J175" s="10">
        <v>1446267849</v>
      </c>
      <c r="K175" s="10" t="b">
        <v>0</v>
      </c>
      <c r="L175" s="10">
        <v>7</v>
      </c>
      <c r="M175" s="10" t="b">
        <v>0</v>
      </c>
      <c r="N175" s="10" t="s">
        <v>8273</v>
      </c>
      <c r="O175" s="10" t="s">
        <v>8274</v>
      </c>
      <c r="P175" s="32">
        <v>0.1</v>
      </c>
      <c r="Q175" s="31">
        <v>142.85714285714286</v>
      </c>
      <c r="R175" s="33">
        <v>42308.211215277777</v>
      </c>
      <c r="S175" s="34">
        <v>42338.252881944441</v>
      </c>
    </row>
    <row r="176" spans="1:19" ht="57.6" x14ac:dyDescent="0.3">
      <c r="A176" s="7">
        <v>3901</v>
      </c>
      <c r="B176" s="23" t="s">
        <v>3898</v>
      </c>
      <c r="C176" s="23" t="s">
        <v>8009</v>
      </c>
      <c r="D176" s="24">
        <v>3000</v>
      </c>
      <c r="E176" s="25">
        <v>25</v>
      </c>
      <c r="F176" s="8" t="s">
        <v>8220</v>
      </c>
      <c r="G176" s="8" t="s">
        <v>8223</v>
      </c>
      <c r="H176" s="8" t="s">
        <v>8245</v>
      </c>
      <c r="I176" s="8">
        <v>1450554599</v>
      </c>
      <c r="J176" s="8">
        <v>1447098599</v>
      </c>
      <c r="K176" s="8" t="b">
        <v>0</v>
      </c>
      <c r="L176" s="8">
        <v>1</v>
      </c>
      <c r="M176" s="8" t="b">
        <v>0</v>
      </c>
      <c r="N176" s="8" t="s">
        <v>8273</v>
      </c>
      <c r="O176" s="8" t="s">
        <v>8274</v>
      </c>
      <c r="P176" s="26">
        <v>0.01</v>
      </c>
      <c r="Q176" s="25">
        <v>25</v>
      </c>
      <c r="R176" s="27">
        <v>42317.826377314821</v>
      </c>
      <c r="S176" s="28">
        <v>42357.826377314821</v>
      </c>
    </row>
    <row r="177" spans="1:19" ht="43.2" x14ac:dyDescent="0.3">
      <c r="A177" s="9">
        <v>4029</v>
      </c>
      <c r="B177" s="29" t="s">
        <v>4025</v>
      </c>
      <c r="C177" s="29" t="s">
        <v>8134</v>
      </c>
      <c r="D177" s="30">
        <v>20000</v>
      </c>
      <c r="E177" s="31">
        <v>0</v>
      </c>
      <c r="F177" s="10" t="s">
        <v>8220</v>
      </c>
      <c r="G177" s="10" t="s">
        <v>8223</v>
      </c>
      <c r="H177" s="10" t="s">
        <v>8245</v>
      </c>
      <c r="I177" s="10">
        <v>1450053370</v>
      </c>
      <c r="J177" s="10">
        <v>1447461370</v>
      </c>
      <c r="K177" s="10" t="b">
        <v>0</v>
      </c>
      <c r="L177" s="10">
        <v>0</v>
      </c>
      <c r="M177" s="10" t="b">
        <v>0</v>
      </c>
      <c r="N177" s="10" t="s">
        <v>8273</v>
      </c>
      <c r="O177" s="10" t="s">
        <v>8274</v>
      </c>
      <c r="P177" s="32">
        <v>0</v>
      </c>
      <c r="Q177" s="31">
        <v>0</v>
      </c>
      <c r="R177" s="33">
        <v>42322.025115740747</v>
      </c>
      <c r="S177" s="34">
        <v>42352.025115740747</v>
      </c>
    </row>
    <row r="178" spans="1:19" ht="43.2" x14ac:dyDescent="0.3">
      <c r="A178" s="7">
        <v>3741</v>
      </c>
      <c r="B178" s="23" t="s">
        <v>3738</v>
      </c>
      <c r="C178" s="23" t="s">
        <v>7851</v>
      </c>
      <c r="D178" s="24">
        <v>20000</v>
      </c>
      <c r="E178" s="25">
        <v>0</v>
      </c>
      <c r="F178" s="8" t="s">
        <v>8220</v>
      </c>
      <c r="G178" s="8" t="s">
        <v>8223</v>
      </c>
      <c r="H178" s="8" t="s">
        <v>8245</v>
      </c>
      <c r="I178" s="8">
        <v>1450389950</v>
      </c>
      <c r="J178" s="8">
        <v>1447797950</v>
      </c>
      <c r="K178" s="8" t="b">
        <v>0</v>
      </c>
      <c r="L178" s="8">
        <v>0</v>
      </c>
      <c r="M178" s="8" t="b">
        <v>0</v>
      </c>
      <c r="N178" s="8" t="s">
        <v>8273</v>
      </c>
      <c r="O178" s="8" t="s">
        <v>8274</v>
      </c>
      <c r="P178" s="26">
        <v>0</v>
      </c>
      <c r="Q178" s="25">
        <v>0</v>
      </c>
      <c r="R178" s="27">
        <v>42325.920717592591</v>
      </c>
      <c r="S178" s="28">
        <v>42355.920717592591</v>
      </c>
    </row>
    <row r="179" spans="1:19" ht="57.6" x14ac:dyDescent="0.3">
      <c r="A179" s="9">
        <v>3960</v>
      </c>
      <c r="B179" s="29" t="s">
        <v>3957</v>
      </c>
      <c r="C179" s="29" t="s">
        <v>8067</v>
      </c>
      <c r="D179" s="30">
        <v>3000</v>
      </c>
      <c r="E179" s="31">
        <v>45</v>
      </c>
      <c r="F179" s="10" t="s">
        <v>8220</v>
      </c>
      <c r="G179" s="10" t="s">
        <v>8223</v>
      </c>
      <c r="H179" s="10" t="s">
        <v>8245</v>
      </c>
      <c r="I179" s="10">
        <v>1451852256</v>
      </c>
      <c r="J179" s="10">
        <v>1449260256</v>
      </c>
      <c r="K179" s="10" t="b">
        <v>0</v>
      </c>
      <c r="L179" s="10">
        <v>4</v>
      </c>
      <c r="M179" s="10" t="b">
        <v>0</v>
      </c>
      <c r="N179" s="10" t="s">
        <v>8273</v>
      </c>
      <c r="O179" s="10" t="s">
        <v>8274</v>
      </c>
      <c r="P179" s="32">
        <v>0.02</v>
      </c>
      <c r="Q179" s="31">
        <v>11.25</v>
      </c>
      <c r="R179" s="33">
        <v>42342.845555555556</v>
      </c>
      <c r="S179" s="34">
        <v>42372.845555555556</v>
      </c>
    </row>
    <row r="180" spans="1:19" ht="57.6" x14ac:dyDescent="0.3">
      <c r="A180" s="7">
        <v>4083</v>
      </c>
      <c r="B180" s="23" t="s">
        <v>4079</v>
      </c>
      <c r="C180" s="23" t="s">
        <v>8186</v>
      </c>
      <c r="D180" s="24">
        <v>3500</v>
      </c>
      <c r="E180" s="25">
        <v>759</v>
      </c>
      <c r="F180" s="8" t="s">
        <v>8220</v>
      </c>
      <c r="G180" s="8" t="s">
        <v>8223</v>
      </c>
      <c r="H180" s="8" t="s">
        <v>8245</v>
      </c>
      <c r="I180" s="8">
        <v>1452795416</v>
      </c>
      <c r="J180" s="8">
        <v>1450203416</v>
      </c>
      <c r="K180" s="8" t="b">
        <v>0</v>
      </c>
      <c r="L180" s="8">
        <v>6</v>
      </c>
      <c r="M180" s="8" t="b">
        <v>0</v>
      </c>
      <c r="N180" s="8" t="s">
        <v>8273</v>
      </c>
      <c r="O180" s="8" t="s">
        <v>8274</v>
      </c>
      <c r="P180" s="26">
        <v>0.22</v>
      </c>
      <c r="Q180" s="25">
        <v>126.5</v>
      </c>
      <c r="R180" s="27">
        <v>42353.761759259258</v>
      </c>
      <c r="S180" s="28">
        <v>42383.761759259258</v>
      </c>
    </row>
    <row r="181" spans="1:19" ht="43.2" x14ac:dyDescent="0.3">
      <c r="A181" s="9">
        <v>2912</v>
      </c>
      <c r="B181" s="29" t="s">
        <v>2912</v>
      </c>
      <c r="C181" s="29" t="s">
        <v>7022</v>
      </c>
      <c r="D181" s="30">
        <v>14440</v>
      </c>
      <c r="E181" s="31">
        <v>2030</v>
      </c>
      <c r="F181" s="10" t="s">
        <v>8220</v>
      </c>
      <c r="G181" s="10" t="s">
        <v>8223</v>
      </c>
      <c r="H181" s="10" t="s">
        <v>8245</v>
      </c>
      <c r="I181" s="10">
        <v>1452827374</v>
      </c>
      <c r="J181" s="10">
        <v>1450235374</v>
      </c>
      <c r="K181" s="10" t="b">
        <v>0</v>
      </c>
      <c r="L181" s="10">
        <v>26</v>
      </c>
      <c r="M181" s="10" t="b">
        <v>0</v>
      </c>
      <c r="N181" s="10" t="s">
        <v>8273</v>
      </c>
      <c r="O181" s="10" t="s">
        <v>8274</v>
      </c>
      <c r="P181" s="32">
        <v>0.14000000000000001</v>
      </c>
      <c r="Q181" s="31">
        <v>78.07692307692308</v>
      </c>
      <c r="R181" s="33">
        <v>42354.131643518514</v>
      </c>
      <c r="S181" s="34">
        <v>42384.131643518514</v>
      </c>
    </row>
    <row r="182" spans="1:19" ht="57.6" x14ac:dyDescent="0.3">
      <c r="A182" s="7">
        <v>4113</v>
      </c>
      <c r="B182" s="23" t="s">
        <v>4109</v>
      </c>
      <c r="C182" s="23" t="s">
        <v>8215</v>
      </c>
      <c r="D182" s="24">
        <v>1500</v>
      </c>
      <c r="E182" s="25">
        <v>3</v>
      </c>
      <c r="F182" s="8" t="s">
        <v>8220</v>
      </c>
      <c r="G182" s="8" t="s">
        <v>8223</v>
      </c>
      <c r="H182" s="8" t="s">
        <v>8245</v>
      </c>
      <c r="I182" s="8">
        <v>1452234840</v>
      </c>
      <c r="J182" s="8">
        <v>1450619123</v>
      </c>
      <c r="K182" s="8" t="b">
        <v>0</v>
      </c>
      <c r="L182" s="8">
        <v>3</v>
      </c>
      <c r="M182" s="8" t="b">
        <v>0</v>
      </c>
      <c r="N182" s="8" t="s">
        <v>8273</v>
      </c>
      <c r="O182" s="8" t="s">
        <v>8274</v>
      </c>
      <c r="P182" s="26">
        <v>0</v>
      </c>
      <c r="Q182" s="25">
        <v>1</v>
      </c>
      <c r="R182" s="27">
        <v>42358.573182870372</v>
      </c>
      <c r="S182" s="28">
        <v>42377.273611111115</v>
      </c>
    </row>
    <row r="183" spans="1:19" ht="43.2" x14ac:dyDescent="0.3">
      <c r="A183" s="9">
        <v>2879</v>
      </c>
      <c r="B183" s="29" t="s">
        <v>2879</v>
      </c>
      <c r="C183" s="29" t="s">
        <v>6989</v>
      </c>
      <c r="D183" s="30">
        <v>11200</v>
      </c>
      <c r="E183" s="31">
        <v>29</v>
      </c>
      <c r="F183" s="10" t="s">
        <v>8220</v>
      </c>
      <c r="G183" s="10" t="s">
        <v>8223</v>
      </c>
      <c r="H183" s="10" t="s">
        <v>8245</v>
      </c>
      <c r="I183" s="10">
        <v>1453310661</v>
      </c>
      <c r="J183" s="10">
        <v>1450718661</v>
      </c>
      <c r="K183" s="10" t="b">
        <v>0</v>
      </c>
      <c r="L183" s="10">
        <v>1</v>
      </c>
      <c r="M183" s="10" t="b">
        <v>0</v>
      </c>
      <c r="N183" s="10" t="s">
        <v>8273</v>
      </c>
      <c r="O183" s="10" t="s">
        <v>8274</v>
      </c>
      <c r="P183" s="32">
        <v>0</v>
      </c>
      <c r="Q183" s="31">
        <v>29</v>
      </c>
      <c r="R183" s="33">
        <v>42359.725243055553</v>
      </c>
      <c r="S183" s="34">
        <v>42389.725243055553</v>
      </c>
    </row>
    <row r="184" spans="1:19" ht="57.6" x14ac:dyDescent="0.3">
      <c r="A184" s="7">
        <v>2855</v>
      </c>
      <c r="B184" s="23" t="s">
        <v>2855</v>
      </c>
      <c r="C184" s="23" t="s">
        <v>6965</v>
      </c>
      <c r="D184" s="24">
        <v>600</v>
      </c>
      <c r="E184" s="25">
        <v>300</v>
      </c>
      <c r="F184" s="8" t="s">
        <v>8220</v>
      </c>
      <c r="G184" s="8" t="s">
        <v>8223</v>
      </c>
      <c r="H184" s="8" t="s">
        <v>8245</v>
      </c>
      <c r="I184" s="8">
        <v>1454110440</v>
      </c>
      <c r="J184" s="8">
        <v>1451607071</v>
      </c>
      <c r="K184" s="8" t="b">
        <v>0</v>
      </c>
      <c r="L184" s="8">
        <v>5</v>
      </c>
      <c r="M184" s="8" t="b">
        <v>0</v>
      </c>
      <c r="N184" s="8" t="s">
        <v>8273</v>
      </c>
      <c r="O184" s="8" t="s">
        <v>8274</v>
      </c>
      <c r="P184" s="26">
        <v>0.5</v>
      </c>
      <c r="Q184" s="25">
        <v>60</v>
      </c>
      <c r="R184" s="27">
        <v>42370.007766203707</v>
      </c>
      <c r="S184" s="28">
        <v>42398.981944444444</v>
      </c>
    </row>
    <row r="185" spans="1:19" ht="57.6" x14ac:dyDescent="0.3">
      <c r="A185" s="9">
        <v>2883</v>
      </c>
      <c r="B185" s="29" t="s">
        <v>2883</v>
      </c>
      <c r="C185" s="29" t="s">
        <v>6993</v>
      </c>
      <c r="D185" s="30">
        <v>10000</v>
      </c>
      <c r="E185" s="31">
        <v>1908</v>
      </c>
      <c r="F185" s="10" t="s">
        <v>8220</v>
      </c>
      <c r="G185" s="10" t="s">
        <v>8223</v>
      </c>
      <c r="H185" s="10" t="s">
        <v>8245</v>
      </c>
      <c r="I185" s="10">
        <v>1454734740</v>
      </c>
      <c r="J185" s="10">
        <v>1451684437</v>
      </c>
      <c r="K185" s="10" t="b">
        <v>0</v>
      </c>
      <c r="L185" s="10">
        <v>5</v>
      </c>
      <c r="M185" s="10" t="b">
        <v>0</v>
      </c>
      <c r="N185" s="10" t="s">
        <v>8273</v>
      </c>
      <c r="O185" s="10" t="s">
        <v>8274</v>
      </c>
      <c r="P185" s="32">
        <v>0.19</v>
      </c>
      <c r="Q185" s="31">
        <v>381.6</v>
      </c>
      <c r="R185" s="33">
        <v>42370.90320601852</v>
      </c>
      <c r="S185" s="34">
        <v>42406.207638888889</v>
      </c>
    </row>
    <row r="186" spans="1:19" ht="57.6" x14ac:dyDescent="0.3">
      <c r="A186" s="7">
        <v>4030</v>
      </c>
      <c r="B186" s="23" t="s">
        <v>4026</v>
      </c>
      <c r="C186" s="23" t="s">
        <v>8135</v>
      </c>
      <c r="D186" s="24">
        <v>2500</v>
      </c>
      <c r="E186" s="25">
        <v>400</v>
      </c>
      <c r="F186" s="8" t="s">
        <v>8220</v>
      </c>
      <c r="G186" s="8" t="s">
        <v>8223</v>
      </c>
      <c r="H186" s="8" t="s">
        <v>8245</v>
      </c>
      <c r="I186" s="8">
        <v>1454525340</v>
      </c>
      <c r="J186" s="8">
        <v>1452008599</v>
      </c>
      <c r="K186" s="8" t="b">
        <v>0</v>
      </c>
      <c r="L186" s="8">
        <v>6</v>
      </c>
      <c r="M186" s="8" t="b">
        <v>0</v>
      </c>
      <c r="N186" s="8" t="s">
        <v>8273</v>
      </c>
      <c r="O186" s="8" t="s">
        <v>8274</v>
      </c>
      <c r="P186" s="26">
        <v>0.16</v>
      </c>
      <c r="Q186" s="25">
        <v>66.666666666666671</v>
      </c>
      <c r="R186" s="27">
        <v>42374.655081018514</v>
      </c>
      <c r="S186" s="28">
        <v>42403.784027777772</v>
      </c>
    </row>
    <row r="187" spans="1:19" ht="57.6" x14ac:dyDescent="0.3">
      <c r="A187" s="9">
        <v>4006</v>
      </c>
      <c r="B187" s="29" t="s">
        <v>4002</v>
      </c>
      <c r="C187" s="29" t="s">
        <v>8111</v>
      </c>
      <c r="D187" s="30">
        <v>30000</v>
      </c>
      <c r="E187" s="31">
        <v>2</v>
      </c>
      <c r="F187" s="10" t="s">
        <v>8220</v>
      </c>
      <c r="G187" s="10" t="s">
        <v>8223</v>
      </c>
      <c r="H187" s="10" t="s">
        <v>8245</v>
      </c>
      <c r="I187" s="10">
        <v>1455647587</v>
      </c>
      <c r="J187" s="10">
        <v>1453487587</v>
      </c>
      <c r="K187" s="10" t="b">
        <v>0</v>
      </c>
      <c r="L187" s="10">
        <v>1</v>
      </c>
      <c r="M187" s="10" t="b">
        <v>0</v>
      </c>
      <c r="N187" s="10" t="s">
        <v>8273</v>
      </c>
      <c r="O187" s="10" t="s">
        <v>8274</v>
      </c>
      <c r="P187" s="32">
        <v>0</v>
      </c>
      <c r="Q187" s="31">
        <v>2</v>
      </c>
      <c r="R187" s="33">
        <v>42391.772997685184</v>
      </c>
      <c r="S187" s="34">
        <v>42416.772997685184</v>
      </c>
    </row>
    <row r="188" spans="1:19" ht="57.6" x14ac:dyDescent="0.3">
      <c r="A188" s="7">
        <v>3985</v>
      </c>
      <c r="B188" s="23" t="s">
        <v>3981</v>
      </c>
      <c r="C188" s="23" t="s">
        <v>8091</v>
      </c>
      <c r="D188" s="24">
        <v>2000</v>
      </c>
      <c r="E188" s="25">
        <v>641</v>
      </c>
      <c r="F188" s="8" t="s">
        <v>8220</v>
      </c>
      <c r="G188" s="8" t="s">
        <v>8223</v>
      </c>
      <c r="H188" s="8" t="s">
        <v>8245</v>
      </c>
      <c r="I188" s="8">
        <v>1456002300</v>
      </c>
      <c r="J188" s="8">
        <v>1454173120</v>
      </c>
      <c r="K188" s="8" t="b">
        <v>0</v>
      </c>
      <c r="L188" s="8">
        <v>19</v>
      </c>
      <c r="M188" s="8" t="b">
        <v>0</v>
      </c>
      <c r="N188" s="8" t="s">
        <v>8273</v>
      </c>
      <c r="O188" s="8" t="s">
        <v>8274</v>
      </c>
      <c r="P188" s="26">
        <v>0.32</v>
      </c>
      <c r="Q188" s="25">
        <v>33.736842105263158</v>
      </c>
      <c r="R188" s="27">
        <v>42399.707407407404</v>
      </c>
      <c r="S188" s="28">
        <v>42420.878472222219</v>
      </c>
    </row>
    <row r="189" spans="1:19" ht="43.2" x14ac:dyDescent="0.3">
      <c r="A189" s="9">
        <v>3866</v>
      </c>
      <c r="B189" s="29" t="s">
        <v>3863</v>
      </c>
      <c r="C189" s="29" t="s">
        <v>7975</v>
      </c>
      <c r="D189" s="30">
        <v>2000</v>
      </c>
      <c r="E189" s="31">
        <v>11</v>
      </c>
      <c r="F189" s="10" t="s">
        <v>8220</v>
      </c>
      <c r="G189" s="10" t="s">
        <v>8223</v>
      </c>
      <c r="H189" s="10" t="s">
        <v>8245</v>
      </c>
      <c r="I189" s="10">
        <v>1458703740</v>
      </c>
      <c r="J189" s="10">
        <v>1454453021</v>
      </c>
      <c r="K189" s="10" t="b">
        <v>0</v>
      </c>
      <c r="L189" s="10">
        <v>2</v>
      </c>
      <c r="M189" s="10" t="b">
        <v>0</v>
      </c>
      <c r="N189" s="10" t="s">
        <v>8273</v>
      </c>
      <c r="O189" s="10" t="s">
        <v>8274</v>
      </c>
      <c r="P189" s="32">
        <v>0.01</v>
      </c>
      <c r="Q189" s="31">
        <v>5.5</v>
      </c>
      <c r="R189" s="33">
        <v>42402.947002314817</v>
      </c>
      <c r="S189" s="34">
        <v>42452.145138888889</v>
      </c>
    </row>
    <row r="190" spans="1:19" ht="43.2" x14ac:dyDescent="0.3">
      <c r="A190" s="7">
        <v>4023</v>
      </c>
      <c r="B190" s="23" t="s">
        <v>4019</v>
      </c>
      <c r="C190" s="23" t="s">
        <v>8128</v>
      </c>
      <c r="D190" s="24">
        <v>7000</v>
      </c>
      <c r="E190" s="25">
        <v>0</v>
      </c>
      <c r="F190" s="8" t="s">
        <v>8220</v>
      </c>
      <c r="G190" s="8" t="s">
        <v>8223</v>
      </c>
      <c r="H190" s="8" t="s">
        <v>8245</v>
      </c>
      <c r="I190" s="8">
        <v>1458860363</v>
      </c>
      <c r="J190" s="8">
        <v>1454975963</v>
      </c>
      <c r="K190" s="8" t="b">
        <v>0</v>
      </c>
      <c r="L190" s="8">
        <v>0</v>
      </c>
      <c r="M190" s="8" t="b">
        <v>0</v>
      </c>
      <c r="N190" s="8" t="s">
        <v>8273</v>
      </c>
      <c r="O190" s="8" t="s">
        <v>8274</v>
      </c>
      <c r="P190" s="26">
        <v>0</v>
      </c>
      <c r="Q190" s="25">
        <v>0</v>
      </c>
      <c r="R190" s="27">
        <v>42408.999571759254</v>
      </c>
      <c r="S190" s="28">
        <v>42453.957905092597</v>
      </c>
    </row>
    <row r="191" spans="1:19" ht="57.6" x14ac:dyDescent="0.3">
      <c r="A191" s="9">
        <v>3965</v>
      </c>
      <c r="B191" s="29" t="s">
        <v>3962</v>
      </c>
      <c r="C191" s="29" t="s">
        <v>8072</v>
      </c>
      <c r="D191" s="30">
        <v>2000</v>
      </c>
      <c r="E191" s="31">
        <v>285</v>
      </c>
      <c r="F191" s="10" t="s">
        <v>8220</v>
      </c>
      <c r="G191" s="10" t="s">
        <v>8223</v>
      </c>
      <c r="H191" s="10" t="s">
        <v>8245</v>
      </c>
      <c r="I191" s="10">
        <v>1460608780</v>
      </c>
      <c r="J191" s="10">
        <v>1455428380</v>
      </c>
      <c r="K191" s="10" t="b">
        <v>0</v>
      </c>
      <c r="L191" s="10">
        <v>4</v>
      </c>
      <c r="M191" s="10" t="b">
        <v>0</v>
      </c>
      <c r="N191" s="10" t="s">
        <v>8273</v>
      </c>
      <c r="O191" s="10" t="s">
        <v>8274</v>
      </c>
      <c r="P191" s="32">
        <v>0.14000000000000001</v>
      </c>
      <c r="Q191" s="31">
        <v>71.25</v>
      </c>
      <c r="R191" s="33">
        <v>42414.235879629632</v>
      </c>
      <c r="S191" s="34">
        <v>42474.194212962961</v>
      </c>
    </row>
    <row r="192" spans="1:19" ht="43.2" x14ac:dyDescent="0.3">
      <c r="A192" s="7">
        <v>3932</v>
      </c>
      <c r="B192" s="23" t="s">
        <v>3929</v>
      </c>
      <c r="C192" s="23" t="s">
        <v>8040</v>
      </c>
      <c r="D192" s="24">
        <v>12000</v>
      </c>
      <c r="E192" s="25">
        <v>1</v>
      </c>
      <c r="F192" s="8" t="s">
        <v>8220</v>
      </c>
      <c r="G192" s="8" t="s">
        <v>8223</v>
      </c>
      <c r="H192" s="8" t="s">
        <v>8245</v>
      </c>
      <c r="I192" s="8">
        <v>1458097364</v>
      </c>
      <c r="J192" s="8">
        <v>1455508964</v>
      </c>
      <c r="K192" s="8" t="b">
        <v>0</v>
      </c>
      <c r="L192" s="8">
        <v>1</v>
      </c>
      <c r="M192" s="8" t="b">
        <v>0</v>
      </c>
      <c r="N192" s="8" t="s">
        <v>8273</v>
      </c>
      <c r="O192" s="8" t="s">
        <v>8274</v>
      </c>
      <c r="P192" s="26">
        <v>0</v>
      </c>
      <c r="Q192" s="25">
        <v>1</v>
      </c>
      <c r="R192" s="27">
        <v>42415.168564814812</v>
      </c>
      <c r="S192" s="28">
        <v>42445.126898148148</v>
      </c>
    </row>
    <row r="193" spans="1:19" ht="57.6" x14ac:dyDescent="0.3">
      <c r="A193" s="9">
        <v>2891</v>
      </c>
      <c r="B193" s="29" t="s">
        <v>2891</v>
      </c>
      <c r="C193" s="29" t="s">
        <v>7001</v>
      </c>
      <c r="D193" s="30">
        <v>10000</v>
      </c>
      <c r="E193" s="31">
        <v>273</v>
      </c>
      <c r="F193" s="10" t="s">
        <v>8220</v>
      </c>
      <c r="G193" s="10" t="s">
        <v>8223</v>
      </c>
      <c r="H193" s="10" t="s">
        <v>8245</v>
      </c>
      <c r="I193" s="10">
        <v>1460751128</v>
      </c>
      <c r="J193" s="10">
        <v>1455570728</v>
      </c>
      <c r="K193" s="10" t="b">
        <v>0</v>
      </c>
      <c r="L193" s="10">
        <v>10</v>
      </c>
      <c r="M193" s="10" t="b">
        <v>0</v>
      </c>
      <c r="N193" s="10" t="s">
        <v>8273</v>
      </c>
      <c r="O193" s="10" t="s">
        <v>8274</v>
      </c>
      <c r="P193" s="32">
        <v>0.03</v>
      </c>
      <c r="Q193" s="31">
        <v>27.3</v>
      </c>
      <c r="R193" s="33">
        <v>42415.883425925931</v>
      </c>
      <c r="S193" s="34">
        <v>42475.84175925926</v>
      </c>
    </row>
    <row r="194" spans="1:19" ht="57.6" x14ac:dyDescent="0.3">
      <c r="A194" s="7">
        <v>4019</v>
      </c>
      <c r="B194" s="23" t="s">
        <v>4015</v>
      </c>
      <c r="C194" s="23" t="s">
        <v>8124</v>
      </c>
      <c r="D194" s="24">
        <v>3500</v>
      </c>
      <c r="E194" s="25">
        <v>29</v>
      </c>
      <c r="F194" s="8" t="s">
        <v>8220</v>
      </c>
      <c r="G194" s="8" t="s">
        <v>8223</v>
      </c>
      <c r="H194" s="8" t="s">
        <v>8245</v>
      </c>
      <c r="I194" s="8">
        <v>1460737680</v>
      </c>
      <c r="J194" s="8">
        <v>1455725596</v>
      </c>
      <c r="K194" s="8" t="b">
        <v>0</v>
      </c>
      <c r="L194" s="8">
        <v>4</v>
      </c>
      <c r="M194" s="8" t="b">
        <v>0</v>
      </c>
      <c r="N194" s="8" t="s">
        <v>8273</v>
      </c>
      <c r="O194" s="8" t="s">
        <v>8274</v>
      </c>
      <c r="P194" s="26">
        <v>0.01</v>
      </c>
      <c r="Q194" s="25">
        <v>7.25</v>
      </c>
      <c r="R194" s="27">
        <v>42417.675879629634</v>
      </c>
      <c r="S194" s="28">
        <v>42475.686111111107</v>
      </c>
    </row>
    <row r="195" spans="1:19" ht="57.6" x14ac:dyDescent="0.3">
      <c r="A195" s="9">
        <v>4014</v>
      </c>
      <c r="B195" s="29" t="s">
        <v>4010</v>
      </c>
      <c r="C195" s="29" t="s">
        <v>8119</v>
      </c>
      <c r="D195" s="30">
        <v>9000</v>
      </c>
      <c r="E195" s="31">
        <v>0</v>
      </c>
      <c r="F195" s="10" t="s">
        <v>8220</v>
      </c>
      <c r="G195" s="10" t="s">
        <v>8223</v>
      </c>
      <c r="H195" s="10" t="s">
        <v>8245</v>
      </c>
      <c r="I195" s="10">
        <v>1457157269</v>
      </c>
      <c r="J195" s="10">
        <v>1455861269</v>
      </c>
      <c r="K195" s="10" t="b">
        <v>0</v>
      </c>
      <c r="L195" s="10">
        <v>0</v>
      </c>
      <c r="M195" s="10" t="b">
        <v>0</v>
      </c>
      <c r="N195" s="10" t="s">
        <v>8273</v>
      </c>
      <c r="O195" s="10" t="s">
        <v>8274</v>
      </c>
      <c r="P195" s="32">
        <v>0</v>
      </c>
      <c r="Q195" s="31">
        <v>0</v>
      </c>
      <c r="R195" s="33">
        <v>42419.246168981481</v>
      </c>
      <c r="S195" s="34">
        <v>42434.246168981481</v>
      </c>
    </row>
    <row r="196" spans="1:19" ht="43.2" x14ac:dyDescent="0.3">
      <c r="A196" s="7">
        <v>4061</v>
      </c>
      <c r="B196" s="23" t="s">
        <v>4057</v>
      </c>
      <c r="C196" s="23" t="s">
        <v>8165</v>
      </c>
      <c r="D196" s="24">
        <v>525</v>
      </c>
      <c r="E196" s="25">
        <v>0</v>
      </c>
      <c r="F196" s="8" t="s">
        <v>8220</v>
      </c>
      <c r="G196" s="8" t="s">
        <v>8223</v>
      </c>
      <c r="H196" s="8" t="s">
        <v>8245</v>
      </c>
      <c r="I196" s="8">
        <v>1461205423</v>
      </c>
      <c r="J196" s="8">
        <v>1456025023</v>
      </c>
      <c r="K196" s="8" t="b">
        <v>0</v>
      </c>
      <c r="L196" s="8">
        <v>0</v>
      </c>
      <c r="M196" s="8" t="b">
        <v>0</v>
      </c>
      <c r="N196" s="8" t="s">
        <v>8273</v>
      </c>
      <c r="O196" s="8" t="s">
        <v>8274</v>
      </c>
      <c r="P196" s="26">
        <v>0</v>
      </c>
      <c r="Q196" s="25">
        <v>0</v>
      </c>
      <c r="R196" s="27">
        <v>42421.141469907408</v>
      </c>
      <c r="S196" s="28">
        <v>42481.099803240737</v>
      </c>
    </row>
    <row r="197" spans="1:19" ht="28.8" x14ac:dyDescent="0.3">
      <c r="A197" s="9">
        <v>4000</v>
      </c>
      <c r="B197" s="29" t="s">
        <v>3996</v>
      </c>
      <c r="C197" s="29" t="s">
        <v>8106</v>
      </c>
      <c r="D197" s="30">
        <v>8000</v>
      </c>
      <c r="E197" s="31">
        <v>10</v>
      </c>
      <c r="F197" s="10" t="s">
        <v>8220</v>
      </c>
      <c r="G197" s="10" t="s">
        <v>8223</v>
      </c>
      <c r="H197" s="10" t="s">
        <v>8245</v>
      </c>
      <c r="I197" s="10">
        <v>1462631358</v>
      </c>
      <c r="J197" s="10">
        <v>1457450958</v>
      </c>
      <c r="K197" s="10" t="b">
        <v>0</v>
      </c>
      <c r="L197" s="10">
        <v>1</v>
      </c>
      <c r="M197" s="10" t="b">
        <v>0</v>
      </c>
      <c r="N197" s="10" t="s">
        <v>8273</v>
      </c>
      <c r="O197" s="10" t="s">
        <v>8274</v>
      </c>
      <c r="P197" s="32">
        <v>0</v>
      </c>
      <c r="Q197" s="31">
        <v>10</v>
      </c>
      <c r="R197" s="33">
        <v>42437.64534722222</v>
      </c>
      <c r="S197" s="34">
        <v>42497.603680555556</v>
      </c>
    </row>
    <row r="198" spans="1:19" ht="57.6" x14ac:dyDescent="0.3">
      <c r="A198" s="7">
        <v>3950</v>
      </c>
      <c r="B198" s="23" t="s">
        <v>3947</v>
      </c>
      <c r="C198" s="23" t="s">
        <v>8058</v>
      </c>
      <c r="D198" s="24">
        <v>4000</v>
      </c>
      <c r="E198" s="25">
        <v>25</v>
      </c>
      <c r="F198" s="8" t="s">
        <v>8220</v>
      </c>
      <c r="G198" s="8" t="s">
        <v>8223</v>
      </c>
      <c r="H198" s="8" t="s">
        <v>8245</v>
      </c>
      <c r="I198" s="8">
        <v>1460140500</v>
      </c>
      <c r="J198" s="8">
        <v>1457628680</v>
      </c>
      <c r="K198" s="8" t="b">
        <v>0</v>
      </c>
      <c r="L198" s="8">
        <v>1</v>
      </c>
      <c r="M198" s="8" t="b">
        <v>0</v>
      </c>
      <c r="N198" s="8" t="s">
        <v>8273</v>
      </c>
      <c r="O198" s="8" t="s">
        <v>8274</v>
      </c>
      <c r="P198" s="26">
        <v>0.01</v>
      </c>
      <c r="Q198" s="25">
        <v>25</v>
      </c>
      <c r="R198" s="27">
        <v>42439.702314814815</v>
      </c>
      <c r="S198" s="28">
        <v>42468.774305555555</v>
      </c>
    </row>
    <row r="199" spans="1:19" ht="57.6" x14ac:dyDescent="0.3">
      <c r="A199" s="9">
        <v>2907</v>
      </c>
      <c r="B199" s="29" t="s">
        <v>2907</v>
      </c>
      <c r="C199" s="29" t="s">
        <v>7017</v>
      </c>
      <c r="D199" s="30">
        <v>2500</v>
      </c>
      <c r="E199" s="31">
        <v>2</v>
      </c>
      <c r="F199" s="10" t="s">
        <v>8220</v>
      </c>
      <c r="G199" s="10" t="s">
        <v>8223</v>
      </c>
      <c r="H199" s="10" t="s">
        <v>8245</v>
      </c>
      <c r="I199" s="10">
        <v>1463259837</v>
      </c>
      <c r="J199" s="10">
        <v>1458075837</v>
      </c>
      <c r="K199" s="10" t="b">
        <v>0</v>
      </c>
      <c r="L199" s="10">
        <v>2</v>
      </c>
      <c r="M199" s="10" t="b">
        <v>0</v>
      </c>
      <c r="N199" s="10" t="s">
        <v>8273</v>
      </c>
      <c r="O199" s="10" t="s">
        <v>8274</v>
      </c>
      <c r="P199" s="32">
        <v>0</v>
      </c>
      <c r="Q199" s="31">
        <v>1</v>
      </c>
      <c r="R199" s="33">
        <v>42444.877743055549</v>
      </c>
      <c r="S199" s="34">
        <v>42504.877743055549</v>
      </c>
    </row>
    <row r="200" spans="1:19" ht="43.2" x14ac:dyDescent="0.3">
      <c r="A200" s="7">
        <v>4058</v>
      </c>
      <c r="B200" s="23" t="s">
        <v>4054</v>
      </c>
      <c r="C200" s="23" t="s">
        <v>8162</v>
      </c>
      <c r="D200" s="24">
        <v>3750</v>
      </c>
      <c r="E200" s="25">
        <v>95</v>
      </c>
      <c r="F200" s="8" t="s">
        <v>8220</v>
      </c>
      <c r="G200" s="8" t="s">
        <v>8223</v>
      </c>
      <c r="H200" s="8" t="s">
        <v>8245</v>
      </c>
      <c r="I200" s="8">
        <v>1459483140</v>
      </c>
      <c r="J200" s="8">
        <v>1458178044</v>
      </c>
      <c r="K200" s="8" t="b">
        <v>0</v>
      </c>
      <c r="L200" s="8">
        <v>4</v>
      </c>
      <c r="M200" s="8" t="b">
        <v>0</v>
      </c>
      <c r="N200" s="8" t="s">
        <v>8273</v>
      </c>
      <c r="O200" s="8" t="s">
        <v>8274</v>
      </c>
      <c r="P200" s="26">
        <v>0.03</v>
      </c>
      <c r="Q200" s="25">
        <v>23.75</v>
      </c>
      <c r="R200" s="27">
        <v>42446.060694444444</v>
      </c>
      <c r="S200" s="28">
        <v>42461.165972222225</v>
      </c>
    </row>
    <row r="201" spans="1:19" ht="57.6" x14ac:dyDescent="0.3">
      <c r="A201" s="9">
        <v>3970</v>
      </c>
      <c r="B201" s="29" t="s">
        <v>3967</v>
      </c>
      <c r="C201" s="29" t="s">
        <v>8077</v>
      </c>
      <c r="D201" s="30">
        <v>15000</v>
      </c>
      <c r="E201" s="31">
        <v>11</v>
      </c>
      <c r="F201" s="10" t="s">
        <v>8220</v>
      </c>
      <c r="G201" s="10" t="s">
        <v>8223</v>
      </c>
      <c r="H201" s="10" t="s">
        <v>8245</v>
      </c>
      <c r="I201" s="10">
        <v>1460925811</v>
      </c>
      <c r="J201" s="10">
        <v>1458333811</v>
      </c>
      <c r="K201" s="10" t="b">
        <v>0</v>
      </c>
      <c r="L201" s="10">
        <v>2</v>
      </c>
      <c r="M201" s="10" t="b">
        <v>0</v>
      </c>
      <c r="N201" s="10" t="s">
        <v>8273</v>
      </c>
      <c r="O201" s="10" t="s">
        <v>8274</v>
      </c>
      <c r="P201" s="32">
        <v>0</v>
      </c>
      <c r="Q201" s="31">
        <v>5.5</v>
      </c>
      <c r="R201" s="33">
        <v>42447.863553240735</v>
      </c>
      <c r="S201" s="34">
        <v>42477.863553240735</v>
      </c>
    </row>
    <row r="202" spans="1:19" ht="43.2" x14ac:dyDescent="0.3">
      <c r="A202" s="7">
        <v>3968</v>
      </c>
      <c r="B202" s="23" t="s">
        <v>3965</v>
      </c>
      <c r="C202" s="23" t="s">
        <v>8075</v>
      </c>
      <c r="D202" s="24">
        <v>5000</v>
      </c>
      <c r="E202" s="25">
        <v>527</v>
      </c>
      <c r="F202" s="8" t="s">
        <v>8220</v>
      </c>
      <c r="G202" s="8" t="s">
        <v>8223</v>
      </c>
      <c r="H202" s="8" t="s">
        <v>8245</v>
      </c>
      <c r="I202" s="8">
        <v>1463945673</v>
      </c>
      <c r="J202" s="8">
        <v>1458761673</v>
      </c>
      <c r="K202" s="8" t="b">
        <v>0</v>
      </c>
      <c r="L202" s="8">
        <v>11</v>
      </c>
      <c r="M202" s="8" t="b">
        <v>0</v>
      </c>
      <c r="N202" s="8" t="s">
        <v>8273</v>
      </c>
      <c r="O202" s="8" t="s">
        <v>8274</v>
      </c>
      <c r="P202" s="26">
        <v>0.11</v>
      </c>
      <c r="Q202" s="25">
        <v>47.909090909090907</v>
      </c>
      <c r="R202" s="27">
        <v>42452.815659722226</v>
      </c>
      <c r="S202" s="28">
        <v>42512.815659722226</v>
      </c>
    </row>
    <row r="203" spans="1:19" ht="57.6" x14ac:dyDescent="0.3">
      <c r="A203" s="9">
        <v>2847</v>
      </c>
      <c r="B203" s="29" t="s">
        <v>2847</v>
      </c>
      <c r="C203" s="29" t="s">
        <v>6957</v>
      </c>
      <c r="D203" s="30">
        <v>2000</v>
      </c>
      <c r="E203" s="31">
        <v>0</v>
      </c>
      <c r="F203" s="10" t="s">
        <v>8220</v>
      </c>
      <c r="G203" s="10" t="s">
        <v>8223</v>
      </c>
      <c r="H203" s="10" t="s">
        <v>8245</v>
      </c>
      <c r="I203" s="10">
        <v>1464031265</v>
      </c>
      <c r="J203" s="10">
        <v>1458847265</v>
      </c>
      <c r="K203" s="10" t="b">
        <v>0</v>
      </c>
      <c r="L203" s="10">
        <v>0</v>
      </c>
      <c r="M203" s="10" t="b">
        <v>0</v>
      </c>
      <c r="N203" s="10" t="s">
        <v>8273</v>
      </c>
      <c r="O203" s="10" t="s">
        <v>8274</v>
      </c>
      <c r="P203" s="32">
        <v>0</v>
      </c>
      <c r="Q203" s="31">
        <v>0</v>
      </c>
      <c r="R203" s="33">
        <v>42453.806307870371</v>
      </c>
      <c r="S203" s="34">
        <v>42513.806307870371</v>
      </c>
    </row>
    <row r="204" spans="1:19" ht="57.6" x14ac:dyDescent="0.3">
      <c r="A204" s="7">
        <v>3956</v>
      </c>
      <c r="B204" s="23" t="s">
        <v>3953</v>
      </c>
      <c r="C204" s="23" t="s">
        <v>8063</v>
      </c>
      <c r="D204" s="24">
        <v>5500</v>
      </c>
      <c r="E204" s="25">
        <v>0</v>
      </c>
      <c r="F204" s="8" t="s">
        <v>8220</v>
      </c>
      <c r="G204" s="8" t="s">
        <v>8223</v>
      </c>
      <c r="H204" s="8" t="s">
        <v>8245</v>
      </c>
      <c r="I204" s="8">
        <v>1461543600</v>
      </c>
      <c r="J204" s="8">
        <v>1459203727</v>
      </c>
      <c r="K204" s="8" t="b">
        <v>0</v>
      </c>
      <c r="L204" s="8">
        <v>0</v>
      </c>
      <c r="M204" s="8" t="b">
        <v>0</v>
      </c>
      <c r="N204" s="8" t="s">
        <v>8273</v>
      </c>
      <c r="O204" s="8" t="s">
        <v>8274</v>
      </c>
      <c r="P204" s="26">
        <v>0</v>
      </c>
      <c r="Q204" s="25">
        <v>0</v>
      </c>
      <c r="R204" s="27">
        <v>42457.932025462964</v>
      </c>
      <c r="S204" s="28">
        <v>42485.013888888891</v>
      </c>
    </row>
    <row r="205" spans="1:19" ht="57.6" x14ac:dyDescent="0.3">
      <c r="A205" s="9">
        <v>2882</v>
      </c>
      <c r="B205" s="29" t="s">
        <v>2882</v>
      </c>
      <c r="C205" s="29" t="s">
        <v>6992</v>
      </c>
      <c r="D205" s="30">
        <v>750</v>
      </c>
      <c r="E205" s="31">
        <v>252</v>
      </c>
      <c r="F205" s="10" t="s">
        <v>8220</v>
      </c>
      <c r="G205" s="10" t="s">
        <v>8223</v>
      </c>
      <c r="H205" s="10" t="s">
        <v>8245</v>
      </c>
      <c r="I205" s="10">
        <v>1462112318</v>
      </c>
      <c r="J205" s="10">
        <v>1459520318</v>
      </c>
      <c r="K205" s="10" t="b">
        <v>0</v>
      </c>
      <c r="L205" s="10">
        <v>4</v>
      </c>
      <c r="M205" s="10" t="b">
        <v>0</v>
      </c>
      <c r="N205" s="10" t="s">
        <v>8273</v>
      </c>
      <c r="O205" s="10" t="s">
        <v>8274</v>
      </c>
      <c r="P205" s="32">
        <v>0.34</v>
      </c>
      <c r="Q205" s="31">
        <v>63</v>
      </c>
      <c r="R205" s="33">
        <v>42461.596273148149</v>
      </c>
      <c r="S205" s="34">
        <v>42491.596273148149</v>
      </c>
    </row>
    <row r="206" spans="1:19" ht="57.6" x14ac:dyDescent="0.3">
      <c r="A206" s="7">
        <v>2875</v>
      </c>
      <c r="B206" s="23" t="s">
        <v>2875</v>
      </c>
      <c r="C206" s="23" t="s">
        <v>6985</v>
      </c>
      <c r="D206" s="24">
        <v>20000</v>
      </c>
      <c r="E206" s="25">
        <v>7</v>
      </c>
      <c r="F206" s="8" t="s">
        <v>8220</v>
      </c>
      <c r="G206" s="8" t="s">
        <v>8223</v>
      </c>
      <c r="H206" s="8" t="s">
        <v>8245</v>
      </c>
      <c r="I206" s="8">
        <v>1462417493</v>
      </c>
      <c r="J206" s="8">
        <v>1459825493</v>
      </c>
      <c r="K206" s="8" t="b">
        <v>0</v>
      </c>
      <c r="L206" s="8">
        <v>3</v>
      </c>
      <c r="M206" s="8" t="b">
        <v>0</v>
      </c>
      <c r="N206" s="8" t="s">
        <v>8273</v>
      </c>
      <c r="O206" s="8" t="s">
        <v>8274</v>
      </c>
      <c r="P206" s="26">
        <v>0</v>
      </c>
      <c r="Q206" s="25">
        <v>2.3333333333333335</v>
      </c>
      <c r="R206" s="27">
        <v>42465.128391203703</v>
      </c>
      <c r="S206" s="28">
        <v>42495.128391203703</v>
      </c>
    </row>
    <row r="207" spans="1:19" ht="57.6" x14ac:dyDescent="0.3">
      <c r="A207" s="9">
        <v>3973</v>
      </c>
      <c r="B207" s="29" t="s">
        <v>3970</v>
      </c>
      <c r="C207" s="29" t="s">
        <v>8080</v>
      </c>
      <c r="D207" s="30">
        <v>5000</v>
      </c>
      <c r="E207" s="31">
        <v>3905</v>
      </c>
      <c r="F207" s="10" t="s">
        <v>8220</v>
      </c>
      <c r="G207" s="10" t="s">
        <v>8223</v>
      </c>
      <c r="H207" s="10" t="s">
        <v>8245</v>
      </c>
      <c r="I207" s="10">
        <v>1462766400</v>
      </c>
      <c r="J207" s="10">
        <v>1460219110</v>
      </c>
      <c r="K207" s="10" t="b">
        <v>0</v>
      </c>
      <c r="L207" s="10">
        <v>37</v>
      </c>
      <c r="M207" s="10" t="b">
        <v>0</v>
      </c>
      <c r="N207" s="10" t="s">
        <v>8273</v>
      </c>
      <c r="O207" s="10" t="s">
        <v>8274</v>
      </c>
      <c r="P207" s="32">
        <v>0.78</v>
      </c>
      <c r="Q207" s="31">
        <v>105.54054054054055</v>
      </c>
      <c r="R207" s="33">
        <v>42469.68414351852</v>
      </c>
      <c r="S207" s="34">
        <v>42499.166666666672</v>
      </c>
    </row>
    <row r="208" spans="1:19" ht="43.2" x14ac:dyDescent="0.3">
      <c r="A208" s="7">
        <v>4102</v>
      </c>
      <c r="B208" s="23" t="s">
        <v>4098</v>
      </c>
      <c r="C208" s="23" t="s">
        <v>8205</v>
      </c>
      <c r="D208" s="24">
        <v>500</v>
      </c>
      <c r="E208" s="25">
        <v>137</v>
      </c>
      <c r="F208" s="8" t="s">
        <v>8220</v>
      </c>
      <c r="G208" s="8" t="s">
        <v>8223</v>
      </c>
      <c r="H208" s="8" t="s">
        <v>8245</v>
      </c>
      <c r="I208" s="8">
        <v>1463343673</v>
      </c>
      <c r="J208" s="8">
        <v>1460751673</v>
      </c>
      <c r="K208" s="8" t="b">
        <v>0</v>
      </c>
      <c r="L208" s="8">
        <v>6</v>
      </c>
      <c r="M208" s="8" t="b">
        <v>0</v>
      </c>
      <c r="N208" s="8" t="s">
        <v>8273</v>
      </c>
      <c r="O208" s="8" t="s">
        <v>8274</v>
      </c>
      <c r="P208" s="26">
        <v>0.27</v>
      </c>
      <c r="Q208" s="25">
        <v>22.833333333333332</v>
      </c>
      <c r="R208" s="27">
        <v>42475.848067129627</v>
      </c>
      <c r="S208" s="28">
        <v>42505.848067129627</v>
      </c>
    </row>
    <row r="209" spans="1:19" ht="57.6" x14ac:dyDescent="0.3">
      <c r="A209" s="9">
        <v>4066</v>
      </c>
      <c r="B209" s="29" t="s">
        <v>4062</v>
      </c>
      <c r="C209" s="29" t="s">
        <v>8170</v>
      </c>
      <c r="D209" s="30">
        <v>15000</v>
      </c>
      <c r="E209" s="31">
        <v>25</v>
      </c>
      <c r="F209" s="10" t="s">
        <v>8220</v>
      </c>
      <c r="G209" s="10" t="s">
        <v>8223</v>
      </c>
      <c r="H209" s="10" t="s">
        <v>8245</v>
      </c>
      <c r="I209" s="10">
        <v>1463619388</v>
      </c>
      <c r="J209" s="10">
        <v>1461027388</v>
      </c>
      <c r="K209" s="10" t="b">
        <v>0</v>
      </c>
      <c r="L209" s="10">
        <v>1</v>
      </c>
      <c r="M209" s="10" t="b">
        <v>0</v>
      </c>
      <c r="N209" s="10" t="s">
        <v>8273</v>
      </c>
      <c r="O209" s="10" t="s">
        <v>8274</v>
      </c>
      <c r="P209" s="32">
        <v>0</v>
      </c>
      <c r="Q209" s="31">
        <v>25</v>
      </c>
      <c r="R209" s="33">
        <v>42479.039212962962</v>
      </c>
      <c r="S209" s="34">
        <v>42509.039212962962</v>
      </c>
    </row>
    <row r="210" spans="1:19" ht="57.6" x14ac:dyDescent="0.3">
      <c r="A210" s="7">
        <v>2860</v>
      </c>
      <c r="B210" s="23" t="s">
        <v>2860</v>
      </c>
      <c r="C210" s="23" t="s">
        <v>6970</v>
      </c>
      <c r="D210" s="24">
        <v>4000</v>
      </c>
      <c r="E210" s="25">
        <v>266</v>
      </c>
      <c r="F210" s="8" t="s">
        <v>8220</v>
      </c>
      <c r="G210" s="8" t="s">
        <v>8223</v>
      </c>
      <c r="H210" s="8" t="s">
        <v>8245</v>
      </c>
      <c r="I210" s="8">
        <v>1466363576</v>
      </c>
      <c r="J210" s="8">
        <v>1461179576</v>
      </c>
      <c r="K210" s="8" t="b">
        <v>0</v>
      </c>
      <c r="L210" s="8">
        <v>9</v>
      </c>
      <c r="M210" s="8" t="b">
        <v>0</v>
      </c>
      <c r="N210" s="8" t="s">
        <v>8273</v>
      </c>
      <c r="O210" s="8" t="s">
        <v>8274</v>
      </c>
      <c r="P210" s="26">
        <v>7.0000000000000007E-2</v>
      </c>
      <c r="Q210" s="25">
        <v>29.555555555555557</v>
      </c>
      <c r="R210" s="27">
        <v>42480.800648148142</v>
      </c>
      <c r="S210" s="28">
        <v>42540.800648148142</v>
      </c>
    </row>
    <row r="211" spans="1:19" ht="57.6" x14ac:dyDescent="0.3">
      <c r="A211" s="9">
        <v>2843</v>
      </c>
      <c r="B211" s="29" t="s">
        <v>2843</v>
      </c>
      <c r="C211" s="29" t="s">
        <v>6953</v>
      </c>
      <c r="D211" s="30">
        <v>1200</v>
      </c>
      <c r="E211" s="31">
        <v>0</v>
      </c>
      <c r="F211" s="10" t="s">
        <v>8220</v>
      </c>
      <c r="G211" s="10" t="s">
        <v>8223</v>
      </c>
      <c r="H211" s="10" t="s">
        <v>8245</v>
      </c>
      <c r="I211" s="10">
        <v>1465790400</v>
      </c>
      <c r="J211" s="10">
        <v>1462210950</v>
      </c>
      <c r="K211" s="10" t="b">
        <v>0</v>
      </c>
      <c r="L211" s="10">
        <v>0</v>
      </c>
      <c r="M211" s="10" t="b">
        <v>0</v>
      </c>
      <c r="N211" s="10" t="s">
        <v>8273</v>
      </c>
      <c r="O211" s="10" t="s">
        <v>8274</v>
      </c>
      <c r="P211" s="32">
        <v>0</v>
      </c>
      <c r="Q211" s="31">
        <v>0</v>
      </c>
      <c r="R211" s="33">
        <v>42492.737847222219</v>
      </c>
      <c r="S211" s="34">
        <v>42534.166666666672</v>
      </c>
    </row>
    <row r="212" spans="1:19" ht="43.2" x14ac:dyDescent="0.3">
      <c r="A212" s="7">
        <v>4098</v>
      </c>
      <c r="B212" s="23" t="s">
        <v>4094</v>
      </c>
      <c r="C212" s="23" t="s">
        <v>8201</v>
      </c>
      <c r="D212" s="24">
        <v>75000</v>
      </c>
      <c r="E212" s="25">
        <v>0</v>
      </c>
      <c r="F212" s="8" t="s">
        <v>8220</v>
      </c>
      <c r="G212" s="8" t="s">
        <v>8223</v>
      </c>
      <c r="H212" s="8" t="s">
        <v>8245</v>
      </c>
      <c r="I212" s="8">
        <v>1465060797</v>
      </c>
      <c r="J212" s="8">
        <v>1462468797</v>
      </c>
      <c r="K212" s="8" t="b">
        <v>0</v>
      </c>
      <c r="L212" s="8">
        <v>0</v>
      </c>
      <c r="M212" s="8" t="b">
        <v>0</v>
      </c>
      <c r="N212" s="8" t="s">
        <v>8273</v>
      </c>
      <c r="O212" s="8" t="s">
        <v>8274</v>
      </c>
      <c r="P212" s="26">
        <v>0</v>
      </c>
      <c r="Q212" s="25">
        <v>0</v>
      </c>
      <c r="R212" s="27">
        <v>42495.722187499996</v>
      </c>
      <c r="S212" s="28">
        <v>42525.722187499996</v>
      </c>
    </row>
    <row r="213" spans="1:19" ht="57.6" x14ac:dyDescent="0.3">
      <c r="A213" s="9">
        <v>4037</v>
      </c>
      <c r="B213" s="29" t="s">
        <v>4033</v>
      </c>
      <c r="C213" s="29" t="s">
        <v>8141</v>
      </c>
      <c r="D213" s="30">
        <v>700</v>
      </c>
      <c r="E213" s="31">
        <v>80</v>
      </c>
      <c r="F213" s="10" t="s">
        <v>8220</v>
      </c>
      <c r="G213" s="10" t="s">
        <v>8223</v>
      </c>
      <c r="H213" s="10" t="s">
        <v>8245</v>
      </c>
      <c r="I213" s="10">
        <v>1464099900</v>
      </c>
      <c r="J213" s="10">
        <v>1462585315</v>
      </c>
      <c r="K213" s="10" t="b">
        <v>0</v>
      </c>
      <c r="L213" s="10">
        <v>2</v>
      </c>
      <c r="M213" s="10" t="b">
        <v>0</v>
      </c>
      <c r="N213" s="10" t="s">
        <v>8273</v>
      </c>
      <c r="O213" s="10" t="s">
        <v>8274</v>
      </c>
      <c r="P213" s="32">
        <v>0.11</v>
      </c>
      <c r="Q213" s="31">
        <v>40</v>
      </c>
      <c r="R213" s="33">
        <v>42497.070775462969</v>
      </c>
      <c r="S213" s="34">
        <v>42514.600694444445</v>
      </c>
    </row>
    <row r="214" spans="1:19" ht="57.6" x14ac:dyDescent="0.3">
      <c r="A214" s="7">
        <v>2908</v>
      </c>
      <c r="B214" s="23" t="s">
        <v>2908</v>
      </c>
      <c r="C214" s="23" t="s">
        <v>7018</v>
      </c>
      <c r="D214" s="24">
        <v>9600</v>
      </c>
      <c r="E214" s="25">
        <v>264</v>
      </c>
      <c r="F214" s="8" t="s">
        <v>8220</v>
      </c>
      <c r="G214" s="8" t="s">
        <v>8223</v>
      </c>
      <c r="H214" s="8" t="s">
        <v>8245</v>
      </c>
      <c r="I214" s="8">
        <v>1465407219</v>
      </c>
      <c r="J214" s="8">
        <v>1462815219</v>
      </c>
      <c r="K214" s="8" t="b">
        <v>0</v>
      </c>
      <c r="L214" s="8">
        <v>5</v>
      </c>
      <c r="M214" s="8" t="b">
        <v>0</v>
      </c>
      <c r="N214" s="8" t="s">
        <v>8273</v>
      </c>
      <c r="O214" s="8" t="s">
        <v>8274</v>
      </c>
      <c r="P214" s="26">
        <v>0.03</v>
      </c>
      <c r="Q214" s="25">
        <v>52.8</v>
      </c>
      <c r="R214" s="27">
        <v>42499.731701388882</v>
      </c>
      <c r="S214" s="28">
        <v>42529.731701388882</v>
      </c>
    </row>
    <row r="215" spans="1:19" ht="43.2" x14ac:dyDescent="0.3">
      <c r="A215" s="9">
        <v>3981</v>
      </c>
      <c r="B215" s="29" t="s">
        <v>3358</v>
      </c>
      <c r="C215" s="29" t="s">
        <v>7469</v>
      </c>
      <c r="D215" s="30">
        <v>30000</v>
      </c>
      <c r="E215" s="31">
        <v>1225</v>
      </c>
      <c r="F215" s="10" t="s">
        <v>8220</v>
      </c>
      <c r="G215" s="10" t="s">
        <v>8223</v>
      </c>
      <c r="H215" s="10" t="s">
        <v>8245</v>
      </c>
      <c r="I215" s="10">
        <v>1468729149</v>
      </c>
      <c r="J215" s="10">
        <v>1463545149</v>
      </c>
      <c r="K215" s="10" t="b">
        <v>0</v>
      </c>
      <c r="L215" s="10">
        <v>7</v>
      </c>
      <c r="M215" s="10" t="b">
        <v>0</v>
      </c>
      <c r="N215" s="10" t="s">
        <v>8273</v>
      </c>
      <c r="O215" s="10" t="s">
        <v>8274</v>
      </c>
      <c r="P215" s="32">
        <v>0.04</v>
      </c>
      <c r="Q215" s="31">
        <v>175</v>
      </c>
      <c r="R215" s="33">
        <v>42508.179965277777</v>
      </c>
      <c r="S215" s="34">
        <v>42568.179965277777</v>
      </c>
    </row>
    <row r="216" spans="1:19" ht="43.2" x14ac:dyDescent="0.3">
      <c r="A216" s="7">
        <v>3867</v>
      </c>
      <c r="B216" s="23" t="s">
        <v>3864</v>
      </c>
      <c r="C216" s="23" t="s">
        <v>7976</v>
      </c>
      <c r="D216" s="24">
        <v>2000</v>
      </c>
      <c r="E216" s="25">
        <v>251</v>
      </c>
      <c r="F216" s="8" t="s">
        <v>8220</v>
      </c>
      <c r="G216" s="8" t="s">
        <v>8223</v>
      </c>
      <c r="H216" s="8" t="s">
        <v>8245</v>
      </c>
      <c r="I216" s="8">
        <v>1466278339</v>
      </c>
      <c r="J216" s="8">
        <v>1463686339</v>
      </c>
      <c r="K216" s="8" t="b">
        <v>0</v>
      </c>
      <c r="L216" s="8">
        <v>5</v>
      </c>
      <c r="M216" s="8" t="b">
        <v>0</v>
      </c>
      <c r="N216" s="8" t="s">
        <v>8273</v>
      </c>
      <c r="O216" s="8" t="s">
        <v>8274</v>
      </c>
      <c r="P216" s="26">
        <v>0.13</v>
      </c>
      <c r="Q216" s="25">
        <v>50.2</v>
      </c>
      <c r="R216" s="27">
        <v>42509.814108796301</v>
      </c>
      <c r="S216" s="28">
        <v>42539.814108796301</v>
      </c>
    </row>
    <row r="217" spans="1:19" ht="57.6" x14ac:dyDescent="0.3">
      <c r="A217" s="9">
        <v>4079</v>
      </c>
      <c r="B217" s="29" t="s">
        <v>4075</v>
      </c>
      <c r="C217" s="29" t="s">
        <v>8182</v>
      </c>
      <c r="D217" s="30">
        <v>3000</v>
      </c>
      <c r="E217" s="31">
        <v>5</v>
      </c>
      <c r="F217" s="10" t="s">
        <v>8220</v>
      </c>
      <c r="G217" s="10" t="s">
        <v>8223</v>
      </c>
      <c r="H217" s="10" t="s">
        <v>8245</v>
      </c>
      <c r="I217" s="10">
        <v>1466375521</v>
      </c>
      <c r="J217" s="10">
        <v>1463783521</v>
      </c>
      <c r="K217" s="10" t="b">
        <v>0</v>
      </c>
      <c r="L217" s="10">
        <v>1</v>
      </c>
      <c r="M217" s="10" t="b">
        <v>0</v>
      </c>
      <c r="N217" s="10" t="s">
        <v>8273</v>
      </c>
      <c r="O217" s="10" t="s">
        <v>8274</v>
      </c>
      <c r="P217" s="32">
        <v>0</v>
      </c>
      <c r="Q217" s="31">
        <v>5</v>
      </c>
      <c r="R217" s="33">
        <v>42510.938900462963</v>
      </c>
      <c r="S217" s="34">
        <v>42540.938900462963</v>
      </c>
    </row>
    <row r="218" spans="1:19" ht="43.2" x14ac:dyDescent="0.3">
      <c r="A218" s="7">
        <v>4080</v>
      </c>
      <c r="B218" s="23" t="s">
        <v>4076</v>
      </c>
      <c r="C218" s="23" t="s">
        <v>8183</v>
      </c>
      <c r="D218" s="24">
        <v>3000</v>
      </c>
      <c r="E218" s="25">
        <v>0</v>
      </c>
      <c r="F218" s="8" t="s">
        <v>8220</v>
      </c>
      <c r="G218" s="8" t="s">
        <v>8223</v>
      </c>
      <c r="H218" s="8" t="s">
        <v>8245</v>
      </c>
      <c r="I218" s="8">
        <v>1465930440</v>
      </c>
      <c r="J218" s="8">
        <v>1463849116</v>
      </c>
      <c r="K218" s="8" t="b">
        <v>0</v>
      </c>
      <c r="L218" s="8">
        <v>0</v>
      </c>
      <c r="M218" s="8" t="b">
        <v>0</v>
      </c>
      <c r="N218" s="8" t="s">
        <v>8273</v>
      </c>
      <c r="O218" s="8" t="s">
        <v>8274</v>
      </c>
      <c r="P218" s="26">
        <v>0</v>
      </c>
      <c r="Q218" s="25">
        <v>0</v>
      </c>
      <c r="R218" s="27">
        <v>42511.698101851856</v>
      </c>
      <c r="S218" s="28">
        <v>42535.787500000006</v>
      </c>
    </row>
    <row r="219" spans="1:19" ht="43.2" x14ac:dyDescent="0.3">
      <c r="A219" s="9">
        <v>3957</v>
      </c>
      <c r="B219" s="29" t="s">
        <v>3954</v>
      </c>
      <c r="C219" s="29" t="s">
        <v>8064</v>
      </c>
      <c r="D219" s="30">
        <v>28000</v>
      </c>
      <c r="E219" s="31">
        <v>7</v>
      </c>
      <c r="F219" s="10" t="s">
        <v>8220</v>
      </c>
      <c r="G219" s="10" t="s">
        <v>8223</v>
      </c>
      <c r="H219" s="10" t="s">
        <v>8245</v>
      </c>
      <c r="I219" s="10">
        <v>1468020354</v>
      </c>
      <c r="J219" s="10">
        <v>1464045954</v>
      </c>
      <c r="K219" s="10" t="b">
        <v>0</v>
      </c>
      <c r="L219" s="10">
        <v>1</v>
      </c>
      <c r="M219" s="10" t="b">
        <v>0</v>
      </c>
      <c r="N219" s="10" t="s">
        <v>8273</v>
      </c>
      <c r="O219" s="10" t="s">
        <v>8274</v>
      </c>
      <c r="P219" s="32">
        <v>0</v>
      </c>
      <c r="Q219" s="31">
        <v>7</v>
      </c>
      <c r="R219" s="33">
        <v>42513.976319444439</v>
      </c>
      <c r="S219" s="34">
        <v>42559.976319444439</v>
      </c>
    </row>
    <row r="220" spans="1:19" ht="43.2" x14ac:dyDescent="0.3">
      <c r="A220" s="7">
        <v>2899</v>
      </c>
      <c r="B220" s="23" t="s">
        <v>2899</v>
      </c>
      <c r="C220" s="23" t="s">
        <v>7009</v>
      </c>
      <c r="D220" s="24">
        <v>10000</v>
      </c>
      <c r="E220" s="25">
        <v>0</v>
      </c>
      <c r="F220" s="8" t="s">
        <v>8220</v>
      </c>
      <c r="G220" s="8" t="s">
        <v>8223</v>
      </c>
      <c r="H220" s="8" t="s">
        <v>8245</v>
      </c>
      <c r="I220" s="8">
        <v>1469325158</v>
      </c>
      <c r="J220" s="8">
        <v>1464141158</v>
      </c>
      <c r="K220" s="8" t="b">
        <v>0</v>
      </c>
      <c r="L220" s="8">
        <v>0</v>
      </c>
      <c r="M220" s="8" t="b">
        <v>0</v>
      </c>
      <c r="N220" s="8" t="s">
        <v>8273</v>
      </c>
      <c r="O220" s="8" t="s">
        <v>8274</v>
      </c>
      <c r="P220" s="26">
        <v>0</v>
      </c>
      <c r="Q220" s="25">
        <v>0</v>
      </c>
      <c r="R220" s="27">
        <v>42515.078217592592</v>
      </c>
      <c r="S220" s="28">
        <v>42575.078217592592</v>
      </c>
    </row>
    <row r="221" spans="1:19" ht="57.6" x14ac:dyDescent="0.3">
      <c r="A221" s="9">
        <v>4062</v>
      </c>
      <c r="B221" s="29" t="s">
        <v>4058</v>
      </c>
      <c r="C221" s="29" t="s">
        <v>8166</v>
      </c>
      <c r="D221" s="30">
        <v>20000</v>
      </c>
      <c r="E221" s="31">
        <v>490</v>
      </c>
      <c r="F221" s="10" t="s">
        <v>8220</v>
      </c>
      <c r="G221" s="10" t="s">
        <v>8223</v>
      </c>
      <c r="H221" s="10" t="s">
        <v>8245</v>
      </c>
      <c r="I221" s="10">
        <v>1467481468</v>
      </c>
      <c r="J221" s="10">
        <v>1464889468</v>
      </c>
      <c r="K221" s="10" t="b">
        <v>0</v>
      </c>
      <c r="L221" s="10">
        <v>3</v>
      </c>
      <c r="M221" s="10" t="b">
        <v>0</v>
      </c>
      <c r="N221" s="10" t="s">
        <v>8273</v>
      </c>
      <c r="O221" s="10" t="s">
        <v>8274</v>
      </c>
      <c r="P221" s="32">
        <v>0.02</v>
      </c>
      <c r="Q221" s="31">
        <v>163.33333333333334</v>
      </c>
      <c r="R221" s="33">
        <v>42523.739212962959</v>
      </c>
      <c r="S221" s="34">
        <v>42553.739212962959</v>
      </c>
    </row>
    <row r="222" spans="1:19" ht="57.6" x14ac:dyDescent="0.3">
      <c r="A222" s="7">
        <v>2867</v>
      </c>
      <c r="B222" s="23" t="s">
        <v>2867</v>
      </c>
      <c r="C222" s="23" t="s">
        <v>6977</v>
      </c>
      <c r="D222" s="24">
        <v>2500</v>
      </c>
      <c r="E222" s="25">
        <v>504</v>
      </c>
      <c r="F222" s="8" t="s">
        <v>8220</v>
      </c>
      <c r="G222" s="8" t="s">
        <v>8223</v>
      </c>
      <c r="H222" s="8" t="s">
        <v>8245</v>
      </c>
      <c r="I222" s="8">
        <v>1467604800</v>
      </c>
      <c r="J222" s="8">
        <v>1465533672</v>
      </c>
      <c r="K222" s="8" t="b">
        <v>0</v>
      </c>
      <c r="L222" s="8">
        <v>10</v>
      </c>
      <c r="M222" s="8" t="b">
        <v>0</v>
      </c>
      <c r="N222" s="8" t="s">
        <v>8273</v>
      </c>
      <c r="O222" s="8" t="s">
        <v>8274</v>
      </c>
      <c r="P222" s="26">
        <v>0.2</v>
      </c>
      <c r="Q222" s="25">
        <v>50.4</v>
      </c>
      <c r="R222" s="27">
        <v>42531.195277777777</v>
      </c>
      <c r="S222" s="28">
        <v>42555.166666666672</v>
      </c>
    </row>
    <row r="223" spans="1:19" ht="43.2" x14ac:dyDescent="0.3">
      <c r="A223" s="9">
        <v>3937</v>
      </c>
      <c r="B223" s="29" t="s">
        <v>3934</v>
      </c>
      <c r="C223" s="29" t="s">
        <v>8045</v>
      </c>
      <c r="D223" s="30">
        <v>2885</v>
      </c>
      <c r="E223" s="31">
        <v>2485</v>
      </c>
      <c r="F223" s="10" t="s">
        <v>8220</v>
      </c>
      <c r="G223" s="10" t="s">
        <v>8223</v>
      </c>
      <c r="H223" s="10" t="s">
        <v>8245</v>
      </c>
      <c r="I223" s="10">
        <v>1468249760</v>
      </c>
      <c r="J223" s="10">
        <v>1465830560</v>
      </c>
      <c r="K223" s="10" t="b">
        <v>0</v>
      </c>
      <c r="L223" s="10">
        <v>10</v>
      </c>
      <c r="M223" s="10" t="b">
        <v>0</v>
      </c>
      <c r="N223" s="10" t="s">
        <v>8273</v>
      </c>
      <c r="O223" s="10" t="s">
        <v>8274</v>
      </c>
      <c r="P223" s="32">
        <v>0.86</v>
      </c>
      <c r="Q223" s="31">
        <v>248.5</v>
      </c>
      <c r="R223" s="33">
        <v>42534.631481481483</v>
      </c>
      <c r="S223" s="34">
        <v>42562.631481481483</v>
      </c>
    </row>
    <row r="224" spans="1:19" ht="57.6" x14ac:dyDescent="0.3">
      <c r="A224" s="7">
        <v>3975</v>
      </c>
      <c r="B224" s="23" t="s">
        <v>3972</v>
      </c>
      <c r="C224" s="23" t="s">
        <v>8082</v>
      </c>
      <c r="D224" s="24">
        <v>678</v>
      </c>
      <c r="E224" s="25">
        <v>0</v>
      </c>
      <c r="F224" s="8" t="s">
        <v>8220</v>
      </c>
      <c r="G224" s="8" t="s">
        <v>8223</v>
      </c>
      <c r="H224" s="8" t="s">
        <v>8245</v>
      </c>
      <c r="I224" s="8">
        <v>1468442898</v>
      </c>
      <c r="J224" s="8">
        <v>1465850898</v>
      </c>
      <c r="K224" s="8" t="b">
        <v>0</v>
      </c>
      <c r="L224" s="8">
        <v>0</v>
      </c>
      <c r="M224" s="8" t="b">
        <v>0</v>
      </c>
      <c r="N224" s="8" t="s">
        <v>8273</v>
      </c>
      <c r="O224" s="8" t="s">
        <v>8274</v>
      </c>
      <c r="P224" s="26">
        <v>0</v>
      </c>
      <c r="Q224" s="25">
        <v>0</v>
      </c>
      <c r="R224" s="27">
        <v>42534.866875</v>
      </c>
      <c r="S224" s="28">
        <v>42564.866875</v>
      </c>
    </row>
    <row r="225" spans="1:19" ht="43.2" x14ac:dyDescent="0.3">
      <c r="A225" s="9">
        <v>4056</v>
      </c>
      <c r="B225" s="29" t="s">
        <v>4052</v>
      </c>
      <c r="C225" s="29" t="s">
        <v>8160</v>
      </c>
      <c r="D225" s="30">
        <v>1500</v>
      </c>
      <c r="E225" s="31">
        <v>795</v>
      </c>
      <c r="F225" s="10" t="s">
        <v>8220</v>
      </c>
      <c r="G225" s="10" t="s">
        <v>8223</v>
      </c>
      <c r="H225" s="10" t="s">
        <v>8245</v>
      </c>
      <c r="I225" s="10">
        <v>1467575940</v>
      </c>
      <c r="J225" s="10">
        <v>1465856639</v>
      </c>
      <c r="K225" s="10" t="b">
        <v>0</v>
      </c>
      <c r="L225" s="10">
        <v>9</v>
      </c>
      <c r="M225" s="10" t="b">
        <v>0</v>
      </c>
      <c r="N225" s="10" t="s">
        <v>8273</v>
      </c>
      <c r="O225" s="10" t="s">
        <v>8274</v>
      </c>
      <c r="P225" s="32">
        <v>0.53</v>
      </c>
      <c r="Q225" s="31">
        <v>88.333333333333329</v>
      </c>
      <c r="R225" s="33">
        <v>42534.933321759265</v>
      </c>
      <c r="S225" s="34">
        <v>42554.832638888889</v>
      </c>
    </row>
    <row r="226" spans="1:19" ht="28.8" x14ac:dyDescent="0.3">
      <c r="A226" s="7">
        <v>4087</v>
      </c>
      <c r="B226" s="23" t="s">
        <v>4083</v>
      </c>
      <c r="C226" s="23" t="s">
        <v>8190</v>
      </c>
      <c r="D226" s="24">
        <v>9600</v>
      </c>
      <c r="E226" s="25">
        <v>0</v>
      </c>
      <c r="F226" s="8" t="s">
        <v>8220</v>
      </c>
      <c r="G226" s="8" t="s">
        <v>8223</v>
      </c>
      <c r="H226" s="8" t="s">
        <v>8245</v>
      </c>
      <c r="I226" s="8">
        <v>1468777786</v>
      </c>
      <c r="J226" s="8">
        <v>1466185786</v>
      </c>
      <c r="K226" s="8" t="b">
        <v>0</v>
      </c>
      <c r="L226" s="8">
        <v>0</v>
      </c>
      <c r="M226" s="8" t="b">
        <v>0</v>
      </c>
      <c r="N226" s="8" t="s">
        <v>8273</v>
      </c>
      <c r="O226" s="8" t="s">
        <v>8274</v>
      </c>
      <c r="P226" s="26">
        <v>0</v>
      </c>
      <c r="Q226" s="25">
        <v>0</v>
      </c>
      <c r="R226" s="27">
        <v>42538.742893518516</v>
      </c>
      <c r="S226" s="28">
        <v>42568.742893518516</v>
      </c>
    </row>
    <row r="227" spans="1:19" ht="57.6" x14ac:dyDescent="0.3">
      <c r="A227" s="9">
        <v>3933</v>
      </c>
      <c r="B227" s="29" t="s">
        <v>3930</v>
      </c>
      <c r="C227" s="29" t="s">
        <v>8041</v>
      </c>
      <c r="D227" s="30">
        <v>7000</v>
      </c>
      <c r="E227" s="31">
        <v>1102</v>
      </c>
      <c r="F227" s="10" t="s">
        <v>8220</v>
      </c>
      <c r="G227" s="10" t="s">
        <v>8223</v>
      </c>
      <c r="H227" s="10" t="s">
        <v>8245</v>
      </c>
      <c r="I227" s="10">
        <v>1468716180</v>
      </c>
      <c r="J227" s="10">
        <v>1466205262</v>
      </c>
      <c r="K227" s="10" t="b">
        <v>0</v>
      </c>
      <c r="L227" s="10">
        <v>12</v>
      </c>
      <c r="M227" s="10" t="b">
        <v>0</v>
      </c>
      <c r="N227" s="10" t="s">
        <v>8273</v>
      </c>
      <c r="O227" s="10" t="s">
        <v>8274</v>
      </c>
      <c r="P227" s="32">
        <v>0.16</v>
      </c>
      <c r="Q227" s="31">
        <v>91.833333333333329</v>
      </c>
      <c r="R227" s="33">
        <v>42538.968310185184</v>
      </c>
      <c r="S227" s="34">
        <v>42568.029861111107</v>
      </c>
    </row>
    <row r="228" spans="1:19" ht="57.6" x14ac:dyDescent="0.3">
      <c r="A228" s="7">
        <v>2869</v>
      </c>
      <c r="B228" s="23" t="s">
        <v>2869</v>
      </c>
      <c r="C228" s="23" t="s">
        <v>6979</v>
      </c>
      <c r="D228" s="24">
        <v>20000</v>
      </c>
      <c r="E228" s="25">
        <v>177</v>
      </c>
      <c r="F228" s="8" t="s">
        <v>8220</v>
      </c>
      <c r="G228" s="8" t="s">
        <v>8223</v>
      </c>
      <c r="H228" s="8" t="s">
        <v>8245</v>
      </c>
      <c r="I228" s="8">
        <v>1468937681</v>
      </c>
      <c r="J228" s="8">
        <v>1466345681</v>
      </c>
      <c r="K228" s="8" t="b">
        <v>0</v>
      </c>
      <c r="L228" s="8">
        <v>5</v>
      </c>
      <c r="M228" s="8" t="b">
        <v>0</v>
      </c>
      <c r="N228" s="8" t="s">
        <v>8273</v>
      </c>
      <c r="O228" s="8" t="s">
        <v>8274</v>
      </c>
      <c r="P228" s="26">
        <v>0.01</v>
      </c>
      <c r="Q228" s="25">
        <v>35.4</v>
      </c>
      <c r="R228" s="27">
        <v>42540.593530092592</v>
      </c>
      <c r="S228" s="28">
        <v>42570.593530092592</v>
      </c>
    </row>
    <row r="229" spans="1:19" ht="57.6" x14ac:dyDescent="0.3">
      <c r="A229" s="9">
        <v>3977</v>
      </c>
      <c r="B229" s="29" t="s">
        <v>3974</v>
      </c>
      <c r="C229" s="29" t="s">
        <v>8084</v>
      </c>
      <c r="D229" s="30">
        <v>90000</v>
      </c>
      <c r="E229" s="31">
        <v>1305</v>
      </c>
      <c r="F229" s="10" t="s">
        <v>8220</v>
      </c>
      <c r="G229" s="10" t="s">
        <v>8223</v>
      </c>
      <c r="H229" s="10" t="s">
        <v>8245</v>
      </c>
      <c r="I229" s="10">
        <v>1469213732</v>
      </c>
      <c r="J229" s="10">
        <v>1466621732</v>
      </c>
      <c r="K229" s="10" t="b">
        <v>0</v>
      </c>
      <c r="L229" s="10">
        <v>6</v>
      </c>
      <c r="M229" s="10" t="b">
        <v>0</v>
      </c>
      <c r="N229" s="10" t="s">
        <v>8273</v>
      </c>
      <c r="O229" s="10" t="s">
        <v>8274</v>
      </c>
      <c r="P229" s="32">
        <v>0.01</v>
      </c>
      <c r="Q229" s="31">
        <v>217.5</v>
      </c>
      <c r="R229" s="33">
        <v>42543.788564814815</v>
      </c>
      <c r="S229" s="34">
        <v>42573.788564814815</v>
      </c>
    </row>
    <row r="230" spans="1:19" ht="43.2" x14ac:dyDescent="0.3">
      <c r="A230" s="7">
        <v>3953</v>
      </c>
      <c r="B230" s="23" t="s">
        <v>3950</v>
      </c>
      <c r="C230" s="23" t="s">
        <v>8060</v>
      </c>
      <c r="D230" s="24">
        <v>17600</v>
      </c>
      <c r="E230" s="25">
        <v>0</v>
      </c>
      <c r="F230" s="8" t="s">
        <v>8220</v>
      </c>
      <c r="G230" s="8" t="s">
        <v>8223</v>
      </c>
      <c r="H230" s="8" t="s">
        <v>8245</v>
      </c>
      <c r="I230" s="8">
        <v>1469834940</v>
      </c>
      <c r="J230" s="8">
        <v>1467162586</v>
      </c>
      <c r="K230" s="8" t="b">
        <v>0</v>
      </c>
      <c r="L230" s="8">
        <v>0</v>
      </c>
      <c r="M230" s="8" t="b">
        <v>0</v>
      </c>
      <c r="N230" s="8" t="s">
        <v>8273</v>
      </c>
      <c r="O230" s="8" t="s">
        <v>8274</v>
      </c>
      <c r="P230" s="26">
        <v>0</v>
      </c>
      <c r="Q230" s="25">
        <v>0</v>
      </c>
      <c r="R230" s="27">
        <v>42550.048449074078</v>
      </c>
      <c r="S230" s="28">
        <v>42580.978472222225</v>
      </c>
    </row>
    <row r="231" spans="1:19" ht="57.6" x14ac:dyDescent="0.3">
      <c r="A231" s="9">
        <v>4099</v>
      </c>
      <c r="B231" s="29" t="s">
        <v>4095</v>
      </c>
      <c r="C231" s="29" t="s">
        <v>8202</v>
      </c>
      <c r="D231" s="30">
        <v>4500</v>
      </c>
      <c r="E231" s="31">
        <v>50</v>
      </c>
      <c r="F231" s="10" t="s">
        <v>8220</v>
      </c>
      <c r="G231" s="10" t="s">
        <v>8223</v>
      </c>
      <c r="H231" s="10" t="s">
        <v>8245</v>
      </c>
      <c r="I231" s="10">
        <v>1472847873</v>
      </c>
      <c r="J231" s="10">
        <v>1468959873</v>
      </c>
      <c r="K231" s="10" t="b">
        <v>0</v>
      </c>
      <c r="L231" s="10">
        <v>1</v>
      </c>
      <c r="M231" s="10" t="b">
        <v>0</v>
      </c>
      <c r="N231" s="10" t="s">
        <v>8273</v>
      </c>
      <c r="O231" s="10" t="s">
        <v>8274</v>
      </c>
      <c r="P231" s="32">
        <v>0.01</v>
      </c>
      <c r="Q231" s="31">
        <v>50</v>
      </c>
      <c r="R231" s="33">
        <v>42570.850381944445</v>
      </c>
      <c r="S231" s="34">
        <v>42615.850381944445</v>
      </c>
    </row>
    <row r="232" spans="1:19" ht="43.2" x14ac:dyDescent="0.3">
      <c r="A232" s="7">
        <v>3929</v>
      </c>
      <c r="B232" s="23" t="s">
        <v>3926</v>
      </c>
      <c r="C232" s="23" t="s">
        <v>8037</v>
      </c>
      <c r="D232" s="24">
        <v>20000</v>
      </c>
      <c r="E232" s="25">
        <v>453</v>
      </c>
      <c r="F232" s="8" t="s">
        <v>8220</v>
      </c>
      <c r="G232" s="8" t="s">
        <v>8223</v>
      </c>
      <c r="H232" s="8" t="s">
        <v>8245</v>
      </c>
      <c r="I232" s="8">
        <v>1474228265</v>
      </c>
      <c r="J232" s="8">
        <v>1471636265</v>
      </c>
      <c r="K232" s="8" t="b">
        <v>0</v>
      </c>
      <c r="L232" s="8">
        <v>14</v>
      </c>
      <c r="M232" s="8" t="b">
        <v>0</v>
      </c>
      <c r="N232" s="8" t="s">
        <v>8273</v>
      </c>
      <c r="O232" s="8" t="s">
        <v>8274</v>
      </c>
      <c r="P232" s="26">
        <v>0.02</v>
      </c>
      <c r="Q232" s="25">
        <v>32.357142857142854</v>
      </c>
      <c r="R232" s="27">
        <v>42601.827141203699</v>
      </c>
      <c r="S232" s="28">
        <v>42631.827141203699</v>
      </c>
    </row>
    <row r="233" spans="1:19" ht="57.6" x14ac:dyDescent="0.3">
      <c r="A233" s="9">
        <v>3969</v>
      </c>
      <c r="B233" s="29" t="s">
        <v>3966</v>
      </c>
      <c r="C233" s="29" t="s">
        <v>8076</v>
      </c>
      <c r="D233" s="30">
        <v>2825</v>
      </c>
      <c r="E233" s="31">
        <v>211</v>
      </c>
      <c r="F233" s="10" t="s">
        <v>8220</v>
      </c>
      <c r="G233" s="10" t="s">
        <v>8223</v>
      </c>
      <c r="H233" s="10" t="s">
        <v>8245</v>
      </c>
      <c r="I233" s="10">
        <v>1472442900</v>
      </c>
      <c r="J233" s="10">
        <v>1471638646</v>
      </c>
      <c r="K233" s="10" t="b">
        <v>0</v>
      </c>
      <c r="L233" s="10">
        <v>6</v>
      </c>
      <c r="M233" s="10" t="b">
        <v>0</v>
      </c>
      <c r="N233" s="10" t="s">
        <v>8273</v>
      </c>
      <c r="O233" s="10" t="s">
        <v>8274</v>
      </c>
      <c r="P233" s="32">
        <v>7.0000000000000007E-2</v>
      </c>
      <c r="Q233" s="31">
        <v>35.166666666666664</v>
      </c>
      <c r="R233" s="33">
        <v>42601.854699074072</v>
      </c>
      <c r="S233" s="34">
        <v>42611.163194444445</v>
      </c>
    </row>
    <row r="234" spans="1:19" ht="43.2" x14ac:dyDescent="0.3">
      <c r="A234" s="7">
        <v>2905</v>
      </c>
      <c r="B234" s="23" t="s">
        <v>2905</v>
      </c>
      <c r="C234" s="23" t="s">
        <v>7015</v>
      </c>
      <c r="D234" s="24">
        <v>3500</v>
      </c>
      <c r="E234" s="25">
        <v>622</v>
      </c>
      <c r="F234" s="8" t="s">
        <v>8220</v>
      </c>
      <c r="G234" s="8" t="s">
        <v>8223</v>
      </c>
      <c r="H234" s="8" t="s">
        <v>8245</v>
      </c>
      <c r="I234" s="8">
        <v>1473211313</v>
      </c>
      <c r="J234" s="8">
        <v>1472001713</v>
      </c>
      <c r="K234" s="8" t="b">
        <v>0</v>
      </c>
      <c r="L234" s="8">
        <v>17</v>
      </c>
      <c r="M234" s="8" t="b">
        <v>0</v>
      </c>
      <c r="N234" s="8" t="s">
        <v>8273</v>
      </c>
      <c r="O234" s="8" t="s">
        <v>8274</v>
      </c>
      <c r="P234" s="26">
        <v>0.18</v>
      </c>
      <c r="Q234" s="25">
        <v>36.588235294117645</v>
      </c>
      <c r="R234" s="27">
        <v>42606.056863425925</v>
      </c>
      <c r="S234" s="28">
        <v>42620.056863425925</v>
      </c>
    </row>
    <row r="235" spans="1:19" ht="28.8" x14ac:dyDescent="0.3">
      <c r="A235" s="9">
        <v>3862</v>
      </c>
      <c r="B235" s="29" t="s">
        <v>3859</v>
      </c>
      <c r="C235" s="29" t="s">
        <v>7971</v>
      </c>
      <c r="D235" s="30">
        <v>7500</v>
      </c>
      <c r="E235" s="31">
        <v>1</v>
      </c>
      <c r="F235" s="10" t="s">
        <v>8220</v>
      </c>
      <c r="G235" s="10" t="s">
        <v>8223</v>
      </c>
      <c r="H235" s="10" t="s">
        <v>8245</v>
      </c>
      <c r="I235" s="10">
        <v>1473699540</v>
      </c>
      <c r="J235" s="10">
        <v>1472451356</v>
      </c>
      <c r="K235" s="10" t="b">
        <v>0</v>
      </c>
      <c r="L235" s="10">
        <v>1</v>
      </c>
      <c r="M235" s="10" t="b">
        <v>0</v>
      </c>
      <c r="N235" s="10" t="s">
        <v>8273</v>
      </c>
      <c r="O235" s="10" t="s">
        <v>8274</v>
      </c>
      <c r="P235" s="32">
        <v>0</v>
      </c>
      <c r="Q235" s="31">
        <v>1</v>
      </c>
      <c r="R235" s="33">
        <v>42611.261064814811</v>
      </c>
      <c r="S235" s="34">
        <v>42625.707638888889</v>
      </c>
    </row>
    <row r="236" spans="1:19" ht="43.2" x14ac:dyDescent="0.3">
      <c r="A236" s="7">
        <v>4054</v>
      </c>
      <c r="B236" s="23" t="s">
        <v>4050</v>
      </c>
      <c r="C236" s="23" t="s">
        <v>8158</v>
      </c>
      <c r="D236" s="24">
        <v>8880</v>
      </c>
      <c r="E236" s="25">
        <v>0</v>
      </c>
      <c r="F236" s="8" t="s">
        <v>8220</v>
      </c>
      <c r="G236" s="8" t="s">
        <v>8223</v>
      </c>
      <c r="H236" s="8" t="s">
        <v>8245</v>
      </c>
      <c r="I236" s="8">
        <v>1475294400</v>
      </c>
      <c r="J236" s="8">
        <v>1472674285</v>
      </c>
      <c r="K236" s="8" t="b">
        <v>0</v>
      </c>
      <c r="L236" s="8">
        <v>0</v>
      </c>
      <c r="M236" s="8" t="b">
        <v>0</v>
      </c>
      <c r="N236" s="8" t="s">
        <v>8273</v>
      </c>
      <c r="O236" s="8" t="s">
        <v>8274</v>
      </c>
      <c r="P236" s="26">
        <v>0</v>
      </c>
      <c r="Q236" s="25">
        <v>0</v>
      </c>
      <c r="R236" s="27">
        <v>42613.841261574074</v>
      </c>
      <c r="S236" s="28">
        <v>42644.166666666672</v>
      </c>
    </row>
    <row r="237" spans="1:19" ht="57.6" x14ac:dyDescent="0.3">
      <c r="A237" s="9">
        <v>3947</v>
      </c>
      <c r="B237" s="29" t="s">
        <v>3944</v>
      </c>
      <c r="C237" s="29" t="s">
        <v>8055</v>
      </c>
      <c r="D237" s="30">
        <v>3000</v>
      </c>
      <c r="E237" s="31">
        <v>101</v>
      </c>
      <c r="F237" s="10" t="s">
        <v>8220</v>
      </c>
      <c r="G237" s="10" t="s">
        <v>8223</v>
      </c>
      <c r="H237" s="10" t="s">
        <v>8245</v>
      </c>
      <c r="I237" s="10">
        <v>1475378744</v>
      </c>
      <c r="J237" s="10">
        <v>1472786744</v>
      </c>
      <c r="K237" s="10" t="b">
        <v>0</v>
      </c>
      <c r="L237" s="10">
        <v>2</v>
      </c>
      <c r="M237" s="10" t="b">
        <v>0</v>
      </c>
      <c r="N237" s="10" t="s">
        <v>8273</v>
      </c>
      <c r="O237" s="10" t="s">
        <v>8274</v>
      </c>
      <c r="P237" s="32">
        <v>0.03</v>
      </c>
      <c r="Q237" s="31">
        <v>50.5</v>
      </c>
      <c r="R237" s="33">
        <v>42615.142870370371</v>
      </c>
      <c r="S237" s="34">
        <v>42645.142870370371</v>
      </c>
    </row>
    <row r="238" spans="1:19" ht="57.6" x14ac:dyDescent="0.3">
      <c r="A238" s="7">
        <v>2868</v>
      </c>
      <c r="B238" s="23" t="s">
        <v>2868</v>
      </c>
      <c r="C238" s="23" t="s">
        <v>6978</v>
      </c>
      <c r="D238" s="24">
        <v>15000</v>
      </c>
      <c r="E238" s="25">
        <v>6301.76</v>
      </c>
      <c r="F238" s="8" t="s">
        <v>8220</v>
      </c>
      <c r="G238" s="8" t="s">
        <v>8223</v>
      </c>
      <c r="H238" s="8" t="s">
        <v>8245</v>
      </c>
      <c r="I238" s="8">
        <v>1475697054</v>
      </c>
      <c r="J238" s="8">
        <v>1473105054</v>
      </c>
      <c r="K238" s="8" t="b">
        <v>0</v>
      </c>
      <c r="L238" s="8">
        <v>60</v>
      </c>
      <c r="M238" s="8" t="b">
        <v>0</v>
      </c>
      <c r="N238" s="8" t="s">
        <v>8273</v>
      </c>
      <c r="O238" s="8" t="s">
        <v>8274</v>
      </c>
      <c r="P238" s="26">
        <v>0.42</v>
      </c>
      <c r="Q238" s="25">
        <v>105.02933333333334</v>
      </c>
      <c r="R238" s="27">
        <v>42618.827013888891</v>
      </c>
      <c r="S238" s="28">
        <v>42648.827013888891</v>
      </c>
    </row>
    <row r="239" spans="1:19" ht="28.8" x14ac:dyDescent="0.3">
      <c r="A239" s="9">
        <v>3746</v>
      </c>
      <c r="B239" s="29" t="s">
        <v>3743</v>
      </c>
      <c r="C239" s="29" t="s">
        <v>7856</v>
      </c>
      <c r="D239" s="30">
        <v>8500</v>
      </c>
      <c r="E239" s="31">
        <v>202</v>
      </c>
      <c r="F239" s="10" t="s">
        <v>8220</v>
      </c>
      <c r="G239" s="10" t="s">
        <v>8223</v>
      </c>
      <c r="H239" s="10" t="s">
        <v>8245</v>
      </c>
      <c r="I239" s="10">
        <v>1475918439</v>
      </c>
      <c r="J239" s="10">
        <v>1473326439</v>
      </c>
      <c r="K239" s="10" t="b">
        <v>0</v>
      </c>
      <c r="L239" s="10">
        <v>1</v>
      </c>
      <c r="M239" s="10" t="b">
        <v>0</v>
      </c>
      <c r="N239" s="10" t="s">
        <v>8273</v>
      </c>
      <c r="O239" s="10" t="s">
        <v>8274</v>
      </c>
      <c r="P239" s="32">
        <v>0.02</v>
      </c>
      <c r="Q239" s="31">
        <v>202</v>
      </c>
      <c r="R239" s="33">
        <v>42621.389340277776</v>
      </c>
      <c r="S239" s="34">
        <v>42651.389340277776</v>
      </c>
    </row>
    <row r="240" spans="1:19" ht="43.2" x14ac:dyDescent="0.3">
      <c r="A240" s="7">
        <v>2866</v>
      </c>
      <c r="B240" s="23" t="s">
        <v>2866</v>
      </c>
      <c r="C240" s="23" t="s">
        <v>6976</v>
      </c>
      <c r="D240" s="24">
        <v>5000</v>
      </c>
      <c r="E240" s="25">
        <v>45</v>
      </c>
      <c r="F240" s="8" t="s">
        <v>8220</v>
      </c>
      <c r="G240" s="8" t="s">
        <v>8223</v>
      </c>
      <c r="H240" s="8" t="s">
        <v>8245</v>
      </c>
      <c r="I240" s="8">
        <v>1476482400</v>
      </c>
      <c r="J240" s="8">
        <v>1473893721</v>
      </c>
      <c r="K240" s="8" t="b">
        <v>0</v>
      </c>
      <c r="L240" s="8">
        <v>2</v>
      </c>
      <c r="M240" s="8" t="b">
        <v>0</v>
      </c>
      <c r="N240" s="8" t="s">
        <v>8273</v>
      </c>
      <c r="O240" s="8" t="s">
        <v>8274</v>
      </c>
      <c r="P240" s="26">
        <v>0.01</v>
      </c>
      <c r="Q240" s="25">
        <v>22.5</v>
      </c>
      <c r="R240" s="27">
        <v>42627.955104166671</v>
      </c>
      <c r="S240" s="28">
        <v>42657.916666666672</v>
      </c>
    </row>
    <row r="241" spans="1:19" ht="57.6" x14ac:dyDescent="0.3">
      <c r="A241" s="9">
        <v>2877</v>
      </c>
      <c r="B241" s="29" t="s">
        <v>2877</v>
      </c>
      <c r="C241" s="29" t="s">
        <v>6987</v>
      </c>
      <c r="D241" s="30">
        <v>6000</v>
      </c>
      <c r="E241" s="31">
        <v>650</v>
      </c>
      <c r="F241" s="10" t="s">
        <v>8220</v>
      </c>
      <c r="G241" s="10" t="s">
        <v>8223</v>
      </c>
      <c r="H241" s="10" t="s">
        <v>8245</v>
      </c>
      <c r="I241" s="10">
        <v>1480525200</v>
      </c>
      <c r="J241" s="10">
        <v>1477781724</v>
      </c>
      <c r="K241" s="10" t="b">
        <v>0</v>
      </c>
      <c r="L241" s="10">
        <v>6</v>
      </c>
      <c r="M241" s="10" t="b">
        <v>0</v>
      </c>
      <c r="N241" s="10" t="s">
        <v>8273</v>
      </c>
      <c r="O241" s="10" t="s">
        <v>8274</v>
      </c>
      <c r="P241" s="32">
        <v>0.11</v>
      </c>
      <c r="Q241" s="31">
        <v>108.33333333333333</v>
      </c>
      <c r="R241" s="33">
        <v>42672.955138888887</v>
      </c>
      <c r="S241" s="34">
        <v>42704.708333333328</v>
      </c>
    </row>
    <row r="242" spans="1:19" ht="57.6" x14ac:dyDescent="0.3">
      <c r="A242" s="7">
        <v>3936</v>
      </c>
      <c r="B242" s="23" t="s">
        <v>3933</v>
      </c>
      <c r="C242" s="23" t="s">
        <v>8044</v>
      </c>
      <c r="D242" s="24">
        <v>20000</v>
      </c>
      <c r="E242" s="25">
        <v>0</v>
      </c>
      <c r="F242" s="8" t="s">
        <v>8220</v>
      </c>
      <c r="G242" s="8" t="s">
        <v>8223</v>
      </c>
      <c r="H242" s="8" t="s">
        <v>8245</v>
      </c>
      <c r="I242" s="8">
        <v>1480576720</v>
      </c>
      <c r="J242" s="8">
        <v>1477981120</v>
      </c>
      <c r="K242" s="8" t="b">
        <v>0</v>
      </c>
      <c r="L242" s="8">
        <v>0</v>
      </c>
      <c r="M242" s="8" t="b">
        <v>0</v>
      </c>
      <c r="N242" s="8" t="s">
        <v>8273</v>
      </c>
      <c r="O242" s="8" t="s">
        <v>8274</v>
      </c>
      <c r="P242" s="26">
        <v>0</v>
      </c>
      <c r="Q242" s="25">
        <v>0</v>
      </c>
      <c r="R242" s="27">
        <v>42675.262962962966</v>
      </c>
      <c r="S242" s="28">
        <v>42705.304629629631</v>
      </c>
    </row>
    <row r="243" spans="1:19" ht="57.6" x14ac:dyDescent="0.3">
      <c r="A243" s="9">
        <v>3894</v>
      </c>
      <c r="B243" s="29" t="s">
        <v>3891</v>
      </c>
      <c r="C243" s="29" t="s">
        <v>8002</v>
      </c>
      <c r="D243" s="30">
        <v>15000</v>
      </c>
      <c r="E243" s="31">
        <v>520</v>
      </c>
      <c r="F243" s="10" t="s">
        <v>8220</v>
      </c>
      <c r="G243" s="10" t="s">
        <v>8223</v>
      </c>
      <c r="H243" s="10" t="s">
        <v>8245</v>
      </c>
      <c r="I243" s="10">
        <v>1481000340</v>
      </c>
      <c r="J243" s="10">
        <v>1478386812</v>
      </c>
      <c r="K243" s="10" t="b">
        <v>0</v>
      </c>
      <c r="L243" s="10">
        <v>11</v>
      </c>
      <c r="M243" s="10" t="b">
        <v>0</v>
      </c>
      <c r="N243" s="10" t="s">
        <v>8273</v>
      </c>
      <c r="O243" s="10" t="s">
        <v>8274</v>
      </c>
      <c r="P243" s="32">
        <v>0.03</v>
      </c>
      <c r="Q243" s="31">
        <v>47.272727272727273</v>
      </c>
      <c r="R243" s="33">
        <v>42679.958472222221</v>
      </c>
      <c r="S243" s="34">
        <v>42710.207638888889</v>
      </c>
    </row>
    <row r="244" spans="1:19" ht="57.6" x14ac:dyDescent="0.3">
      <c r="A244" s="7">
        <v>4077</v>
      </c>
      <c r="B244" s="23" t="s">
        <v>4073</v>
      </c>
      <c r="C244" s="23" t="s">
        <v>8180</v>
      </c>
      <c r="D244" s="24">
        <v>15000</v>
      </c>
      <c r="E244" s="25">
        <v>1335</v>
      </c>
      <c r="F244" s="8" t="s">
        <v>8220</v>
      </c>
      <c r="G244" s="8" t="s">
        <v>8223</v>
      </c>
      <c r="H244" s="8" t="s">
        <v>8245</v>
      </c>
      <c r="I244" s="8">
        <v>1482339794</v>
      </c>
      <c r="J244" s="8">
        <v>1479747794</v>
      </c>
      <c r="K244" s="8" t="b">
        <v>0</v>
      </c>
      <c r="L244" s="8">
        <v>6</v>
      </c>
      <c r="M244" s="8" t="b">
        <v>0</v>
      </c>
      <c r="N244" s="8" t="s">
        <v>8273</v>
      </c>
      <c r="O244" s="8" t="s">
        <v>8274</v>
      </c>
      <c r="P244" s="26">
        <v>0.09</v>
      </c>
      <c r="Q244" s="25">
        <v>222.5</v>
      </c>
      <c r="R244" s="27">
        <v>42695.7105787037</v>
      </c>
      <c r="S244" s="28">
        <v>42725.7105787037</v>
      </c>
    </row>
    <row r="245" spans="1:19" ht="43.2" x14ac:dyDescent="0.3">
      <c r="A245" s="9">
        <v>2896</v>
      </c>
      <c r="B245" s="29" t="s">
        <v>2896</v>
      </c>
      <c r="C245" s="29" t="s">
        <v>7006</v>
      </c>
      <c r="D245" s="30">
        <v>3000</v>
      </c>
      <c r="E245" s="31">
        <v>625</v>
      </c>
      <c r="F245" s="10" t="s">
        <v>8220</v>
      </c>
      <c r="G245" s="10" t="s">
        <v>8223</v>
      </c>
      <c r="H245" s="10" t="s">
        <v>8245</v>
      </c>
      <c r="I245" s="10">
        <v>1481522400</v>
      </c>
      <c r="J245" s="10">
        <v>1480283321</v>
      </c>
      <c r="K245" s="10" t="b">
        <v>0</v>
      </c>
      <c r="L245" s="10">
        <v>12</v>
      </c>
      <c r="M245" s="10" t="b">
        <v>0</v>
      </c>
      <c r="N245" s="10" t="s">
        <v>8273</v>
      </c>
      <c r="O245" s="10" t="s">
        <v>8274</v>
      </c>
      <c r="P245" s="32">
        <v>0.21</v>
      </c>
      <c r="Q245" s="31">
        <v>52.083333333333336</v>
      </c>
      <c r="R245" s="33">
        <v>42701.908807870372</v>
      </c>
      <c r="S245" s="34">
        <v>42716.25</v>
      </c>
    </row>
    <row r="246" spans="1:19" ht="43.2" x14ac:dyDescent="0.3">
      <c r="A246" s="7">
        <v>4068</v>
      </c>
      <c r="B246" s="23" t="s">
        <v>4064</v>
      </c>
      <c r="C246" s="23" t="s">
        <v>8171</v>
      </c>
      <c r="D246" s="24">
        <v>3495</v>
      </c>
      <c r="E246" s="25">
        <v>34.950000000000003</v>
      </c>
      <c r="F246" s="8" t="s">
        <v>8220</v>
      </c>
      <c r="G246" s="8" t="s">
        <v>8223</v>
      </c>
      <c r="H246" s="8" t="s">
        <v>8245</v>
      </c>
      <c r="I246" s="8">
        <v>1484348700</v>
      </c>
      <c r="J246" s="8">
        <v>1481756855</v>
      </c>
      <c r="K246" s="8" t="b">
        <v>0</v>
      </c>
      <c r="L246" s="8">
        <v>1</v>
      </c>
      <c r="M246" s="8" t="b">
        <v>0</v>
      </c>
      <c r="N246" s="8" t="s">
        <v>8273</v>
      </c>
      <c r="O246" s="8" t="s">
        <v>8274</v>
      </c>
      <c r="P246" s="26">
        <v>0.01</v>
      </c>
      <c r="Q246" s="25">
        <v>34.950000000000003</v>
      </c>
      <c r="R246" s="27">
        <v>42718.963599537034</v>
      </c>
      <c r="S246" s="28">
        <v>42748.961805555555</v>
      </c>
    </row>
    <row r="247" spans="1:19" ht="57.6" x14ac:dyDescent="0.3">
      <c r="A247" s="9">
        <v>2874</v>
      </c>
      <c r="B247" s="29" t="s">
        <v>2874</v>
      </c>
      <c r="C247" s="29" t="s">
        <v>6984</v>
      </c>
      <c r="D247" s="30">
        <v>5000</v>
      </c>
      <c r="E247" s="31">
        <v>271</v>
      </c>
      <c r="F247" s="10" t="s">
        <v>8220</v>
      </c>
      <c r="G247" s="10" t="s">
        <v>8223</v>
      </c>
      <c r="H247" s="10" t="s">
        <v>8245</v>
      </c>
      <c r="I247" s="10">
        <v>1484684186</v>
      </c>
      <c r="J247" s="10">
        <v>1482092186</v>
      </c>
      <c r="K247" s="10" t="b">
        <v>0</v>
      </c>
      <c r="L247" s="10">
        <v>3</v>
      </c>
      <c r="M247" s="10" t="b">
        <v>0</v>
      </c>
      <c r="N247" s="10" t="s">
        <v>8273</v>
      </c>
      <c r="O247" s="10" t="s">
        <v>8274</v>
      </c>
      <c r="P247" s="32">
        <v>0.05</v>
      </c>
      <c r="Q247" s="31">
        <v>90.333333333333329</v>
      </c>
      <c r="R247" s="33">
        <v>42722.84474537037</v>
      </c>
      <c r="S247" s="34">
        <v>42752.84474537037</v>
      </c>
    </row>
    <row r="248" spans="1:19" ht="57.6" x14ac:dyDescent="0.3">
      <c r="A248" s="7">
        <v>4101</v>
      </c>
      <c r="B248" s="23" t="s">
        <v>4097</v>
      </c>
      <c r="C248" s="23" t="s">
        <v>8204</v>
      </c>
      <c r="D248" s="24">
        <v>600</v>
      </c>
      <c r="E248" s="25">
        <v>0</v>
      </c>
      <c r="F248" s="8" t="s">
        <v>8220</v>
      </c>
      <c r="G248" s="8" t="s">
        <v>8223</v>
      </c>
      <c r="H248" s="8" t="s">
        <v>8245</v>
      </c>
      <c r="I248" s="8">
        <v>1485380482</v>
      </c>
      <c r="J248" s="8">
        <v>1482788482</v>
      </c>
      <c r="K248" s="8" t="b">
        <v>0</v>
      </c>
      <c r="L248" s="8">
        <v>0</v>
      </c>
      <c r="M248" s="8" t="b">
        <v>0</v>
      </c>
      <c r="N248" s="8" t="s">
        <v>8273</v>
      </c>
      <c r="O248" s="8" t="s">
        <v>8274</v>
      </c>
      <c r="P248" s="26">
        <v>0</v>
      </c>
      <c r="Q248" s="25">
        <v>0</v>
      </c>
      <c r="R248" s="27">
        <v>42730.903726851851</v>
      </c>
      <c r="S248" s="28">
        <v>42760.903726851851</v>
      </c>
    </row>
    <row r="249" spans="1:19" ht="43.2" x14ac:dyDescent="0.3">
      <c r="A249" s="9">
        <v>4108</v>
      </c>
      <c r="B249" s="29" t="s">
        <v>4104</v>
      </c>
      <c r="C249" s="29" t="s">
        <v>8211</v>
      </c>
      <c r="D249" s="30">
        <v>3000</v>
      </c>
      <c r="E249" s="31">
        <v>59</v>
      </c>
      <c r="F249" s="10" t="s">
        <v>8220</v>
      </c>
      <c r="G249" s="10" t="s">
        <v>8223</v>
      </c>
      <c r="H249" s="10" t="s">
        <v>8245</v>
      </c>
      <c r="I249" s="10">
        <v>1488517200</v>
      </c>
      <c r="J249" s="10">
        <v>1485909937</v>
      </c>
      <c r="K249" s="10" t="b">
        <v>0</v>
      </c>
      <c r="L249" s="10">
        <v>1</v>
      </c>
      <c r="M249" s="10" t="b">
        <v>0</v>
      </c>
      <c r="N249" s="10" t="s">
        <v>8273</v>
      </c>
      <c r="O249" s="10" t="s">
        <v>8274</v>
      </c>
      <c r="P249" s="32">
        <v>0.02</v>
      </c>
      <c r="Q249" s="31">
        <v>59</v>
      </c>
      <c r="R249" s="33">
        <v>42767.031678240746</v>
      </c>
      <c r="S249" s="34">
        <v>42797.208333333328</v>
      </c>
    </row>
    <row r="250" spans="1:19" ht="57.6" x14ac:dyDescent="0.3">
      <c r="A250" s="7">
        <v>4027</v>
      </c>
      <c r="B250" s="23" t="s">
        <v>4023</v>
      </c>
      <c r="C250" s="23" t="s">
        <v>8132</v>
      </c>
      <c r="D250" s="24">
        <v>3000</v>
      </c>
      <c r="E250" s="25">
        <v>215</v>
      </c>
      <c r="F250" s="8" t="s">
        <v>8220</v>
      </c>
      <c r="G250" s="8" t="s">
        <v>8223</v>
      </c>
      <c r="H250" s="8" t="s">
        <v>8245</v>
      </c>
      <c r="I250" s="8">
        <v>1487811600</v>
      </c>
      <c r="J250" s="8">
        <v>1486077481</v>
      </c>
      <c r="K250" s="8" t="b">
        <v>0</v>
      </c>
      <c r="L250" s="8">
        <v>7</v>
      </c>
      <c r="M250" s="8" t="b">
        <v>0</v>
      </c>
      <c r="N250" s="8" t="s">
        <v>8273</v>
      </c>
      <c r="O250" s="8" t="s">
        <v>8274</v>
      </c>
      <c r="P250" s="26">
        <v>7.0000000000000007E-2</v>
      </c>
      <c r="Q250" s="25">
        <v>30.714285714285715</v>
      </c>
      <c r="R250" s="27">
        <v>42768.97084490741</v>
      </c>
      <c r="S250" s="28">
        <v>42789.041666666672</v>
      </c>
    </row>
    <row r="251" spans="1:19" ht="57.6" x14ac:dyDescent="0.3">
      <c r="A251" s="9">
        <v>3967</v>
      </c>
      <c r="B251" s="29" t="s">
        <v>3964</v>
      </c>
      <c r="C251" s="29" t="s">
        <v>8074</v>
      </c>
      <c r="D251" s="30">
        <v>1700</v>
      </c>
      <c r="E251" s="31">
        <v>410</v>
      </c>
      <c r="F251" s="10" t="s">
        <v>8220</v>
      </c>
      <c r="G251" s="10" t="s">
        <v>8223</v>
      </c>
      <c r="H251" s="10" t="s">
        <v>8245</v>
      </c>
      <c r="I251" s="10">
        <v>1488783507</v>
      </c>
      <c r="J251" s="10">
        <v>1486191507</v>
      </c>
      <c r="K251" s="10" t="b">
        <v>0</v>
      </c>
      <c r="L251" s="10">
        <v>10</v>
      </c>
      <c r="M251" s="10" t="b">
        <v>0</v>
      </c>
      <c r="N251" s="10" t="s">
        <v>8273</v>
      </c>
      <c r="O251" s="10" t="s">
        <v>8274</v>
      </c>
      <c r="P251" s="32">
        <v>0.24</v>
      </c>
      <c r="Q251" s="31">
        <v>41</v>
      </c>
      <c r="R251" s="33">
        <v>42770.290590277778</v>
      </c>
      <c r="S251" s="34">
        <v>42800.290590277778</v>
      </c>
    </row>
  </sheetData>
  <conditionalFormatting sqref="P1:P251">
    <cfRule type="colorScale" priority="5">
      <colorScale>
        <cfvo type="min"/>
        <cfvo type="max"/>
        <color rgb="FFC00000"/>
        <color rgb="FF00B0F0"/>
      </colorScale>
    </cfRule>
  </conditionalFormatting>
  <conditionalFormatting sqref="F2:F251">
    <cfRule type="cellIs" dxfId="3" priority="1" operator="equal">
      <formula>"failed"</formula>
    </cfRule>
    <cfRule type="cellIs" dxfId="2" priority="2" operator="equal">
      <formula>"canceled"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16850-E8C5-45DD-A4EE-04284E5EC8C0}">
  <dimension ref="A2:C15"/>
  <sheetViews>
    <sheetView tabSelected="1" workbookViewId="0">
      <selection activeCell="B6" sqref="B6"/>
    </sheetView>
  </sheetViews>
  <sheetFormatPr defaultRowHeight="14.4" x14ac:dyDescent="0.3"/>
  <cols>
    <col min="1" max="1" width="26.6640625" customWidth="1"/>
    <col min="2" max="3" width="15.33203125" customWidth="1"/>
  </cols>
  <sheetData>
    <row r="2" spans="1:3" x14ac:dyDescent="0.3">
      <c r="B2" t="s">
        <v>8342</v>
      </c>
      <c r="C2" t="s">
        <v>8343</v>
      </c>
    </row>
    <row r="3" spans="1:3" x14ac:dyDescent="0.3">
      <c r="A3" t="s">
        <v>8344</v>
      </c>
      <c r="B3" s="14">
        <f>AVERAGE('Successful US Kickstarters'!D:D)</f>
        <v>5048.8786407766993</v>
      </c>
      <c r="C3" s="14">
        <f>AVERAGE('Failed US Kickstarters'!D:D)</f>
        <v>10554.212</v>
      </c>
    </row>
    <row r="4" spans="1:3" x14ac:dyDescent="0.3">
      <c r="A4" t="s">
        <v>8345</v>
      </c>
      <c r="B4" s="14">
        <f>MEDIAN('Successful US Kickstarters'!D:D)</f>
        <v>3000</v>
      </c>
      <c r="C4" s="14">
        <f>MEDIAN('Failed US Kickstarters'!D:D)</f>
        <v>5000</v>
      </c>
    </row>
    <row r="5" spans="1:3" x14ac:dyDescent="0.3">
      <c r="A5" t="s">
        <v>8353</v>
      </c>
      <c r="B5" s="14">
        <f>_xlfn.STDEV.P('Successful US Kickstarters'!D:D)</f>
        <v>7748.7537726373303</v>
      </c>
      <c r="C5" s="14">
        <f>_xlfn.STDEV.P('Failed US Kickstarters'!D:D)</f>
        <v>21967.731061515115</v>
      </c>
    </row>
    <row r="6" spans="1:3" x14ac:dyDescent="0.3">
      <c r="A6" t="s">
        <v>8354</v>
      </c>
      <c r="B6" s="14">
        <f>_xlfn.QUARTILE.EXC('Successful US Kickstarters'!D:D, 3)</f>
        <v>5000</v>
      </c>
      <c r="C6" s="14">
        <f>_xlfn.QUARTILE.EXC('Failed US Kickstarters'!D:D, 3)</f>
        <v>10000</v>
      </c>
    </row>
    <row r="7" spans="1:3" x14ac:dyDescent="0.3">
      <c r="A7" t="s">
        <v>8359</v>
      </c>
      <c r="B7" s="14">
        <f>_xlfn.QUARTILE.EXC('Successful US Kickstarters'!D:D, 1)</f>
        <v>1500</v>
      </c>
      <c r="C7" s="14">
        <f>_xlfn.QUARTILE.EXC('Failed US Kickstarters'!D:D, 1)</f>
        <v>2000</v>
      </c>
    </row>
    <row r="8" spans="1:3" x14ac:dyDescent="0.3">
      <c r="A8" t="s">
        <v>8355</v>
      </c>
      <c r="B8" s="14">
        <f>B6-B7</f>
        <v>3500</v>
      </c>
      <c r="C8" s="14">
        <f>C6-C7</f>
        <v>8000</v>
      </c>
    </row>
    <row r="9" spans="1:3" x14ac:dyDescent="0.3">
      <c r="B9" s="14"/>
      <c r="C9" s="14"/>
    </row>
    <row r="10" spans="1:3" x14ac:dyDescent="0.3">
      <c r="A10" t="s">
        <v>8346</v>
      </c>
      <c r="B10" s="14">
        <f>AVERAGE('Successful US Kickstarters'!E:E)</f>
        <v>5601.5458009708727</v>
      </c>
      <c r="C10" s="14">
        <f>AVERAGE('Failed US Kickstarters'!E:E)</f>
        <v>558.65484000000004</v>
      </c>
    </row>
    <row r="11" spans="1:3" x14ac:dyDescent="0.3">
      <c r="A11" t="s">
        <v>8347</v>
      </c>
      <c r="B11" s="14">
        <f>MEDIAN('Successful US Kickstarters'!E:E)</f>
        <v>3167.5</v>
      </c>
      <c r="C11" s="14">
        <f>MEDIAN('Failed US Kickstarters'!E:E)</f>
        <v>103</v>
      </c>
    </row>
    <row r="12" spans="1:3" x14ac:dyDescent="0.3">
      <c r="A12" t="s">
        <v>8356</v>
      </c>
      <c r="B12" s="14">
        <f>_xlfn.STDEV.P('Successful US Kickstarters'!E:E)</f>
        <v>8334.5731699164608</v>
      </c>
      <c r="C12" s="14">
        <f>_xlfn.STDEV.P('Failed US Kickstarters'!E:E)</f>
        <v>1330.5230280400915</v>
      </c>
    </row>
    <row r="13" spans="1:3" x14ac:dyDescent="0.3">
      <c r="A13" t="s">
        <v>8357</v>
      </c>
      <c r="B13" s="14">
        <f>_xlfn.QUARTILE.EXC('Successful US Kickstarters'!E:E, 3)</f>
        <v>5699</v>
      </c>
      <c r="C13" s="14">
        <f>_xlfn.QUARTILE.EXC('Failed US Kickstarters'!E:E, 3)</f>
        <v>501</v>
      </c>
    </row>
    <row r="14" spans="1:3" x14ac:dyDescent="0.3">
      <c r="A14" t="s">
        <v>8360</v>
      </c>
      <c r="B14" s="14">
        <f>_xlfn.QUARTILE.EXC('Successful US Kickstarters'!E:E, 1)</f>
        <v>1716.5074999999999</v>
      </c>
      <c r="C14" s="14">
        <f>_xlfn.QUARTILE.EXC('Failed US Kickstarters'!E:E, 1)</f>
        <v>9.25</v>
      </c>
    </row>
    <row r="15" spans="1:3" x14ac:dyDescent="0.3">
      <c r="A15" t="s">
        <v>8358</v>
      </c>
      <c r="B15" s="14">
        <f>B13-B14</f>
        <v>3982.4925000000003</v>
      </c>
      <c r="C15" s="14">
        <f>C13-C14</f>
        <v>491.75</v>
      </c>
    </row>
  </sheetData>
  <pageMargins left="0.7" right="0.7" top="0.75" bottom="0.75" header="0.3" footer="0.3"/>
  <pageSetup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DD7AF-36B5-4C53-B08E-7D3D0AED2A37}">
  <dimension ref="A2:E18"/>
  <sheetViews>
    <sheetView workbookViewId="0">
      <selection activeCell="C8" sqref="C8"/>
    </sheetView>
  </sheetViews>
  <sheetFormatPr defaultRowHeight="14.4" x14ac:dyDescent="0.3"/>
  <cols>
    <col min="1" max="1" width="14.21875" bestFit="1" customWidth="1"/>
    <col min="2" max="2" width="13.88671875" bestFit="1" customWidth="1"/>
    <col min="3" max="3" width="14" bestFit="1" customWidth="1"/>
    <col min="4" max="4" width="15.44140625" bestFit="1" customWidth="1"/>
    <col min="5" max="6" width="17" bestFit="1" customWidth="1"/>
    <col min="7" max="7" width="11" bestFit="1" customWidth="1"/>
    <col min="8" max="8" width="10" bestFit="1" customWidth="1"/>
    <col min="9" max="9" width="12" bestFit="1" customWidth="1"/>
    <col min="10" max="10" width="15.77734375" bestFit="1" customWidth="1"/>
    <col min="11" max="11" width="19.109375" bestFit="1" customWidth="1"/>
  </cols>
  <sheetData>
    <row r="2" spans="1:5" x14ac:dyDescent="0.3">
      <c r="A2" s="15" t="s">
        <v>8222</v>
      </c>
      <c r="B2" t="s" vm="1">
        <v>8223</v>
      </c>
    </row>
    <row r="3" spans="1:5" x14ac:dyDescent="0.3">
      <c r="A3" s="15" t="s">
        <v>8350</v>
      </c>
      <c r="B3" t="s" vm="2">
        <v>8273</v>
      </c>
    </row>
    <row r="5" spans="1:5" x14ac:dyDescent="0.3">
      <c r="A5" s="15" t="s">
        <v>8320</v>
      </c>
      <c r="B5" t="s">
        <v>8351</v>
      </c>
      <c r="C5" t="s">
        <v>8348</v>
      </c>
      <c r="D5" t="s">
        <v>8352</v>
      </c>
      <c r="E5" t="s">
        <v>8349</v>
      </c>
    </row>
    <row r="6" spans="1:5" x14ac:dyDescent="0.3">
      <c r="A6" s="16" t="s">
        <v>8315</v>
      </c>
      <c r="B6" s="14"/>
      <c r="C6" s="14"/>
      <c r="D6" s="14"/>
      <c r="E6" s="14"/>
    </row>
    <row r="7" spans="1:5" x14ac:dyDescent="0.3">
      <c r="A7" s="21" t="s">
        <v>8219</v>
      </c>
      <c r="B7" s="14">
        <v>43237.36363636364</v>
      </c>
      <c r="C7" s="14">
        <v>10000</v>
      </c>
      <c r="D7" s="14">
        <v>300.27272727272725</v>
      </c>
      <c r="E7" s="14">
        <v>25</v>
      </c>
    </row>
    <row r="8" spans="1:5" x14ac:dyDescent="0.3">
      <c r="A8" s="21" t="s">
        <v>8220</v>
      </c>
      <c r="B8" s="14">
        <v>121471.25</v>
      </c>
      <c r="C8" s="14">
        <v>7500</v>
      </c>
      <c r="D8" s="14">
        <v>1046.175</v>
      </c>
      <c r="E8" s="14">
        <v>326</v>
      </c>
    </row>
    <row r="9" spans="1:5" x14ac:dyDescent="0.3">
      <c r="A9" s="21" t="s">
        <v>8218</v>
      </c>
      <c r="B9" s="14">
        <v>5105.5555555555557</v>
      </c>
      <c r="C9" s="14">
        <v>3500</v>
      </c>
      <c r="D9" s="14">
        <v>5407.8644444444444</v>
      </c>
      <c r="E9" s="14">
        <v>3750</v>
      </c>
    </row>
    <row r="10" spans="1:5" x14ac:dyDescent="0.3">
      <c r="A10" s="16" t="s">
        <v>8274</v>
      </c>
      <c r="B10" s="14"/>
      <c r="C10" s="14"/>
      <c r="D10" s="14"/>
      <c r="E10" s="14"/>
    </row>
    <row r="11" spans="1:5" x14ac:dyDescent="0.3">
      <c r="A11" s="21" t="s">
        <v>8220</v>
      </c>
      <c r="B11" s="14">
        <v>10554.212</v>
      </c>
      <c r="C11" s="14">
        <v>5000</v>
      </c>
      <c r="D11" s="14">
        <v>558.65483999999992</v>
      </c>
      <c r="E11" s="14">
        <v>103</v>
      </c>
    </row>
    <row r="12" spans="1:5" x14ac:dyDescent="0.3">
      <c r="A12" s="21" t="s">
        <v>8221</v>
      </c>
      <c r="B12" s="14">
        <v>10847.444444444445</v>
      </c>
      <c r="C12" s="14">
        <v>10000</v>
      </c>
      <c r="D12" s="14">
        <v>2787</v>
      </c>
      <c r="E12" s="14">
        <v>162</v>
      </c>
    </row>
    <row r="13" spans="1:5" x14ac:dyDescent="0.3">
      <c r="A13" s="21" t="s">
        <v>8218</v>
      </c>
      <c r="B13" s="14">
        <v>5048.8786407766993</v>
      </c>
      <c r="C13" s="14">
        <v>3000</v>
      </c>
      <c r="D13" s="14">
        <v>5601.5458009708736</v>
      </c>
      <c r="E13" s="14">
        <v>3167.5</v>
      </c>
    </row>
    <row r="14" spans="1:5" x14ac:dyDescent="0.3">
      <c r="A14" s="16" t="s">
        <v>8313</v>
      </c>
      <c r="B14" s="14"/>
      <c r="C14" s="14"/>
      <c r="D14" s="14"/>
      <c r="E14" s="14"/>
    </row>
    <row r="15" spans="1:5" x14ac:dyDescent="0.3">
      <c r="A15" s="21" t="s">
        <v>8219</v>
      </c>
      <c r="B15" s="14">
        <v>2209286.6</v>
      </c>
      <c r="C15" s="14">
        <v>50000</v>
      </c>
      <c r="D15" s="14">
        <v>6133.1333333333332</v>
      </c>
      <c r="E15" s="14">
        <v>280</v>
      </c>
    </row>
    <row r="16" spans="1:5" x14ac:dyDescent="0.3">
      <c r="A16" s="21" t="s">
        <v>8220</v>
      </c>
      <c r="B16" s="14">
        <v>264984.57627118647</v>
      </c>
      <c r="C16" s="14">
        <v>25000</v>
      </c>
      <c r="D16" s="14">
        <v>1626.3591525423728</v>
      </c>
      <c r="E16" s="14">
        <v>278</v>
      </c>
    </row>
    <row r="17" spans="1:5" x14ac:dyDescent="0.3">
      <c r="A17" s="21" t="s">
        <v>8221</v>
      </c>
      <c r="B17" s="14">
        <v>15166.666666666666</v>
      </c>
      <c r="C17" s="14">
        <v>16500</v>
      </c>
      <c r="D17" s="14">
        <v>2108.3333333333335</v>
      </c>
      <c r="E17" s="14">
        <v>1739</v>
      </c>
    </row>
    <row r="18" spans="1:5" x14ac:dyDescent="0.3">
      <c r="A18" s="21" t="s">
        <v>8218</v>
      </c>
      <c r="B18" s="14">
        <v>18396.529411764706</v>
      </c>
      <c r="C18" s="14">
        <v>8500</v>
      </c>
      <c r="D18" s="14">
        <v>22944.292205882353</v>
      </c>
      <c r="E18" s="14">
        <v>11347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Parent Category Outcomes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Descriptive Stats Skill Drill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Stan Holko</cp:lastModifiedBy>
  <cp:lastPrinted>2020-08-25T19:13:47Z</cp:lastPrinted>
  <dcterms:created xsi:type="dcterms:W3CDTF">2017-04-20T15:17:24Z</dcterms:created>
  <dcterms:modified xsi:type="dcterms:W3CDTF">2020-08-25T22:23:37Z</dcterms:modified>
</cp:coreProperties>
</file>