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fp.idir.bcgov\s137\S3700\TAR\Admin\Executive Services (280)\Strategic Initiatives\Treatment and Recovery\Bed Based Services_data\Performance Measures\2023-2024 PM Data\NHA\"/>
    </mc:Choice>
  </mc:AlternateContent>
  <xr:revisionPtr revIDLastSave="0" documentId="13_ncr:1_{B50D3D6D-FF7C-440A-8843-4E878B984B49}" xr6:coauthVersionLast="47" xr6:coauthVersionMax="47" xr10:uidLastSave="{00000000-0000-0000-0000-000000000000}"/>
  <bookViews>
    <workbookView xWindow="-108" yWindow="-108" windowWidth="41496" windowHeight="16896" activeTab="2" xr2:uid="{894B69EE-6185-49BD-A6B4-050FC4DB25CE}"/>
  </bookViews>
  <sheets>
    <sheet name="Instructions" sheetId="4" r:id="rId1"/>
    <sheet name="Definitions" sheetId="5" r:id="rId2"/>
    <sheet name="RESULTS SUMMARY" sheetId="10" r:id="rId3"/>
    <sheet name="Adult SU Supportive Recovery" sheetId="7" r:id="rId4"/>
    <sheet name="Adult SU Sobering &amp; Assessment" sheetId="9" r:id="rId5"/>
    <sheet name="Adult SU Withdrawal Management" sheetId="8" r:id="rId6"/>
    <sheet name="Budget 2021" sheetId="6" r:id="rId7"/>
  </sheets>
  <definedNames>
    <definedName name="_xlnm._FilterDatabase" localSheetId="2" hidden="1">'RESULTS SUMMARY'!$A$3:$H$88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2" i="10" l="1"/>
  <c r="C62" i="10"/>
  <c r="D62" i="10"/>
  <c r="E62" i="10"/>
  <c r="E88" i="10" s="1" a="1"/>
  <c r="E88" i="10" s="1"/>
  <c r="F62" i="10"/>
  <c r="G62" i="10"/>
  <c r="B63" i="10"/>
  <c r="C63" i="10"/>
  <c r="D63" i="10"/>
  <c r="E63" i="10"/>
  <c r="F63" i="10"/>
  <c r="G63" i="10"/>
  <c r="B64" i="10"/>
  <c r="C64" i="10"/>
  <c r="D64" i="10"/>
  <c r="E64" i="10"/>
  <c r="F64" i="10"/>
  <c r="G64" i="10"/>
  <c r="B65" i="10"/>
  <c r="C65" i="10"/>
  <c r="D65" i="10"/>
  <c r="E65" i="10"/>
  <c r="F65" i="10"/>
  <c r="G65" i="10"/>
  <c r="B66" i="10"/>
  <c r="C66" i="10"/>
  <c r="D66" i="10"/>
  <c r="E66" i="10"/>
  <c r="F66" i="10"/>
  <c r="G66" i="10"/>
  <c r="B67" i="10"/>
  <c r="C67" i="10"/>
  <c r="D67" i="10"/>
  <c r="E67" i="10"/>
  <c r="F67" i="10"/>
  <c r="G67" i="10"/>
  <c r="B68" i="10"/>
  <c r="C68" i="10"/>
  <c r="D68" i="10"/>
  <c r="E68" i="10"/>
  <c r="F68" i="10"/>
  <c r="G68" i="10"/>
  <c r="B69" i="10"/>
  <c r="C69" i="10"/>
  <c r="D69" i="10"/>
  <c r="E69" i="10"/>
  <c r="F69" i="10"/>
  <c r="G69" i="10"/>
  <c r="B70" i="10"/>
  <c r="C70" i="10"/>
  <c r="D70" i="10"/>
  <c r="E70" i="10"/>
  <c r="F70" i="10"/>
  <c r="G70" i="10"/>
  <c r="B71" i="10"/>
  <c r="C71" i="10"/>
  <c r="D71" i="10"/>
  <c r="E71" i="10"/>
  <c r="F71" i="10"/>
  <c r="G71" i="10"/>
  <c r="B72" i="10"/>
  <c r="C72" i="10"/>
  <c r="D72" i="10"/>
  <c r="E72" i="10"/>
  <c r="F72" i="10"/>
  <c r="G72" i="10"/>
  <c r="B73" i="10"/>
  <c r="C73" i="10"/>
  <c r="D73" i="10"/>
  <c r="E73" i="10"/>
  <c r="F73" i="10"/>
  <c r="G73" i="10"/>
  <c r="B74" i="10"/>
  <c r="C74" i="10"/>
  <c r="D74" i="10"/>
  <c r="E74" i="10"/>
  <c r="F74" i="10"/>
  <c r="G74" i="10"/>
  <c r="B75" i="10"/>
  <c r="C75" i="10"/>
  <c r="D75" i="10"/>
  <c r="E75" i="10"/>
  <c r="F75" i="10"/>
  <c r="G75" i="10"/>
  <c r="B76" i="10"/>
  <c r="C76" i="10"/>
  <c r="D76" i="10"/>
  <c r="E76" i="10"/>
  <c r="F76" i="10"/>
  <c r="G76" i="10"/>
  <c r="B77" i="10"/>
  <c r="C77" i="10"/>
  <c r="D77" i="10"/>
  <c r="E77" i="10"/>
  <c r="F77" i="10"/>
  <c r="G77" i="10"/>
  <c r="B78" i="10"/>
  <c r="C78" i="10"/>
  <c r="D78" i="10"/>
  <c r="E78" i="10"/>
  <c r="F78" i="10"/>
  <c r="G78" i="10"/>
  <c r="B79" i="10"/>
  <c r="C79" i="10"/>
  <c r="D79" i="10"/>
  <c r="E79" i="10"/>
  <c r="F79" i="10"/>
  <c r="G79" i="10"/>
  <c r="B80" i="10"/>
  <c r="C80" i="10"/>
  <c r="D80" i="10"/>
  <c r="E80" i="10"/>
  <c r="F80" i="10"/>
  <c r="G80" i="10"/>
  <c r="B81" i="10"/>
  <c r="C81" i="10"/>
  <c r="D81" i="10"/>
  <c r="E81" i="10"/>
  <c r="F81" i="10"/>
  <c r="G81" i="10"/>
  <c r="B82" i="10"/>
  <c r="C82" i="10"/>
  <c r="D82" i="10"/>
  <c r="E82" i="10"/>
  <c r="F82" i="10"/>
  <c r="G82" i="10"/>
  <c r="B83" i="10"/>
  <c r="C83" i="10"/>
  <c r="D83" i="10"/>
  <c r="E83" i="10"/>
  <c r="F83" i="10"/>
  <c r="G83" i="10"/>
  <c r="B84" i="10"/>
  <c r="C84" i="10"/>
  <c r="D84" i="10"/>
  <c r="E84" i="10"/>
  <c r="F84" i="10"/>
  <c r="G84" i="10"/>
  <c r="B85" i="10"/>
  <c r="C85" i="10"/>
  <c r="D85" i="10"/>
  <c r="E85" i="10"/>
  <c r="F85" i="10"/>
  <c r="G85" i="10"/>
  <c r="B86" i="10"/>
  <c r="C86" i="10"/>
  <c r="D86" i="10"/>
  <c r="E86" i="10"/>
  <c r="F86" i="10"/>
  <c r="G86" i="10"/>
  <c r="B87" i="10"/>
  <c r="C87" i="10"/>
  <c r="D87" i="10"/>
  <c r="E87" i="10"/>
  <c r="F87" i="10"/>
  <c r="G87"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B34" i="10"/>
  <c r="C34" i="10"/>
  <c r="D34" i="10"/>
  <c r="E34" i="10"/>
  <c r="F34" i="10"/>
  <c r="G34" i="10"/>
  <c r="B35" i="10"/>
  <c r="C35" i="10"/>
  <c r="D35" i="10"/>
  <c r="E35" i="10"/>
  <c r="F35" i="10"/>
  <c r="G35" i="10"/>
  <c r="B36" i="10"/>
  <c r="C36" i="10"/>
  <c r="D36" i="10"/>
  <c r="D60" i="10" s="1" a="1"/>
  <c r="D60" i="10" s="1"/>
  <c r="C112" i="10" s="1"/>
  <c r="E36" i="10"/>
  <c r="F36" i="10"/>
  <c r="G36" i="10"/>
  <c r="B37" i="10"/>
  <c r="C37" i="10"/>
  <c r="D37" i="10"/>
  <c r="E37" i="10"/>
  <c r="F37" i="10"/>
  <c r="G37" i="10"/>
  <c r="B38" i="10"/>
  <c r="C38" i="10"/>
  <c r="D38" i="10"/>
  <c r="E38" i="10"/>
  <c r="F38" i="10"/>
  <c r="G38" i="10"/>
  <c r="B39" i="10"/>
  <c r="C39" i="10"/>
  <c r="D39" i="10"/>
  <c r="E39" i="10"/>
  <c r="F39" i="10"/>
  <c r="G39" i="10"/>
  <c r="B40" i="10"/>
  <c r="C40" i="10"/>
  <c r="D40" i="10"/>
  <c r="E40" i="10"/>
  <c r="F40" i="10"/>
  <c r="G40" i="10"/>
  <c r="B41" i="10"/>
  <c r="C41" i="10"/>
  <c r="D41" i="10"/>
  <c r="E41" i="10"/>
  <c r="F41" i="10"/>
  <c r="G41" i="10"/>
  <c r="B42" i="10"/>
  <c r="C42" i="10"/>
  <c r="D42" i="10"/>
  <c r="E42" i="10"/>
  <c r="F42" i="10"/>
  <c r="G42" i="10"/>
  <c r="B43" i="10"/>
  <c r="C43" i="10"/>
  <c r="D43" i="10"/>
  <c r="E43" i="10"/>
  <c r="F43" i="10"/>
  <c r="G43" i="10"/>
  <c r="B44" i="10"/>
  <c r="C44" i="10"/>
  <c r="D44" i="10"/>
  <c r="E44" i="10"/>
  <c r="F44" i="10"/>
  <c r="G44" i="10"/>
  <c r="B45" i="10"/>
  <c r="C45" i="10"/>
  <c r="D45" i="10"/>
  <c r="E45" i="10"/>
  <c r="F45" i="10"/>
  <c r="G45" i="10"/>
  <c r="B46" i="10"/>
  <c r="C46" i="10"/>
  <c r="D46" i="10"/>
  <c r="E46" i="10"/>
  <c r="F46" i="10"/>
  <c r="G46" i="10"/>
  <c r="B47" i="10"/>
  <c r="C47" i="10"/>
  <c r="D47" i="10"/>
  <c r="E47" i="10"/>
  <c r="F47" i="10"/>
  <c r="G47" i="10"/>
  <c r="B48" i="10"/>
  <c r="C48" i="10"/>
  <c r="D48" i="10"/>
  <c r="E48" i="10"/>
  <c r="F48" i="10"/>
  <c r="G48" i="10"/>
  <c r="B49" i="10"/>
  <c r="C49" i="10"/>
  <c r="D49" i="10"/>
  <c r="E49" i="10"/>
  <c r="F49" i="10"/>
  <c r="G49" i="10"/>
  <c r="B50" i="10"/>
  <c r="C50" i="10"/>
  <c r="D50" i="10"/>
  <c r="E50" i="10"/>
  <c r="F50" i="10"/>
  <c r="G50" i="10"/>
  <c r="B51" i="10"/>
  <c r="C51" i="10"/>
  <c r="D51" i="10"/>
  <c r="E51" i="10"/>
  <c r="F51" i="10"/>
  <c r="G51" i="10"/>
  <c r="B52" i="10"/>
  <c r="C52" i="10"/>
  <c r="D52" i="10"/>
  <c r="E52" i="10"/>
  <c r="F52" i="10"/>
  <c r="G52" i="10"/>
  <c r="B53" i="10"/>
  <c r="C53" i="10"/>
  <c r="D53" i="10"/>
  <c r="E53" i="10"/>
  <c r="F53" i="10"/>
  <c r="G53" i="10"/>
  <c r="B54" i="10"/>
  <c r="C54" i="10"/>
  <c r="D54" i="10"/>
  <c r="E54" i="10"/>
  <c r="F54" i="10"/>
  <c r="G54" i="10"/>
  <c r="B55" i="10"/>
  <c r="C55" i="10"/>
  <c r="D55" i="10"/>
  <c r="E55" i="10"/>
  <c r="F55" i="10"/>
  <c r="G55" i="10"/>
  <c r="B56" i="10"/>
  <c r="C56" i="10"/>
  <c r="D56" i="10"/>
  <c r="E56" i="10"/>
  <c r="F56" i="10"/>
  <c r="G56" i="10"/>
  <c r="B57" i="10"/>
  <c r="C57" i="10"/>
  <c r="D57" i="10"/>
  <c r="E57" i="10"/>
  <c r="F57" i="10"/>
  <c r="G57" i="10"/>
  <c r="B58" i="10"/>
  <c r="C58" i="10"/>
  <c r="D58" i="10"/>
  <c r="E58" i="10"/>
  <c r="F58" i="10"/>
  <c r="G58" i="10"/>
  <c r="B59" i="10"/>
  <c r="C59" i="10"/>
  <c r="D59" i="10"/>
  <c r="E59" i="10"/>
  <c r="F59" i="10"/>
  <c r="G59"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B6" i="10"/>
  <c r="C6" i="10"/>
  <c r="D6" i="10"/>
  <c r="E6" i="10"/>
  <c r="F6" i="10"/>
  <c r="F32" i="10" s="1" a="1"/>
  <c r="F32" i="10" s="1"/>
  <c r="G6" i="10"/>
  <c r="B7" i="10"/>
  <c r="C7" i="10"/>
  <c r="D7" i="10"/>
  <c r="E7" i="10"/>
  <c r="F7" i="10"/>
  <c r="G7" i="10"/>
  <c r="B8" i="10"/>
  <c r="C8" i="10"/>
  <c r="D8" i="10"/>
  <c r="E8" i="10"/>
  <c r="F8" i="10"/>
  <c r="G8" i="10"/>
  <c r="B9" i="10"/>
  <c r="C9" i="10"/>
  <c r="D9" i="10"/>
  <c r="E9" i="10"/>
  <c r="F9" i="10"/>
  <c r="G9" i="10"/>
  <c r="B10" i="10"/>
  <c r="C10" i="10"/>
  <c r="D10" i="10"/>
  <c r="E10" i="10"/>
  <c r="F10" i="10"/>
  <c r="G10" i="10"/>
  <c r="B11" i="10"/>
  <c r="C11" i="10"/>
  <c r="D11" i="10"/>
  <c r="E11" i="10"/>
  <c r="F11" i="10"/>
  <c r="G11" i="10"/>
  <c r="B12" i="10"/>
  <c r="C12" i="10"/>
  <c r="D12" i="10"/>
  <c r="E12" i="10"/>
  <c r="F12" i="10"/>
  <c r="G12" i="10"/>
  <c r="B13" i="10"/>
  <c r="C13" i="10"/>
  <c r="D13" i="10"/>
  <c r="E13" i="10"/>
  <c r="F13" i="10"/>
  <c r="G13" i="10"/>
  <c r="B14" i="10"/>
  <c r="C14" i="10"/>
  <c r="D14" i="10"/>
  <c r="E14" i="10"/>
  <c r="F14" i="10"/>
  <c r="G14" i="10"/>
  <c r="B15" i="10"/>
  <c r="C15" i="10"/>
  <c r="D15" i="10"/>
  <c r="E15" i="10"/>
  <c r="F15" i="10"/>
  <c r="G15" i="10"/>
  <c r="B16" i="10"/>
  <c r="C16" i="10"/>
  <c r="D16" i="10"/>
  <c r="E16" i="10"/>
  <c r="F16" i="10"/>
  <c r="G16" i="10"/>
  <c r="B17" i="10"/>
  <c r="C17" i="10"/>
  <c r="D17" i="10"/>
  <c r="E17" i="10"/>
  <c r="F17" i="10"/>
  <c r="G17" i="10"/>
  <c r="B18" i="10"/>
  <c r="C18" i="10"/>
  <c r="D18" i="10"/>
  <c r="E18" i="10"/>
  <c r="F18" i="10"/>
  <c r="G18" i="10"/>
  <c r="B19" i="10"/>
  <c r="C19" i="10"/>
  <c r="D19" i="10"/>
  <c r="E19" i="10"/>
  <c r="F19" i="10"/>
  <c r="G19" i="10"/>
  <c r="B20" i="10"/>
  <c r="C20" i="10"/>
  <c r="D20" i="10"/>
  <c r="E20" i="10"/>
  <c r="F20" i="10"/>
  <c r="G20" i="10"/>
  <c r="B21" i="10"/>
  <c r="C21" i="10"/>
  <c r="D21" i="10"/>
  <c r="E21" i="10"/>
  <c r="F21" i="10"/>
  <c r="G21" i="10"/>
  <c r="B22" i="10"/>
  <c r="C22" i="10"/>
  <c r="D22" i="10"/>
  <c r="E22" i="10"/>
  <c r="F22" i="10"/>
  <c r="G22" i="10"/>
  <c r="B23" i="10"/>
  <c r="C23" i="10"/>
  <c r="D23" i="10"/>
  <c r="E23" i="10"/>
  <c r="F23" i="10"/>
  <c r="G23" i="10"/>
  <c r="B24" i="10"/>
  <c r="C24" i="10"/>
  <c r="D24" i="10"/>
  <c r="E24" i="10"/>
  <c r="F24" i="10"/>
  <c r="G24" i="10"/>
  <c r="B25" i="10"/>
  <c r="C25" i="10"/>
  <c r="D25" i="10"/>
  <c r="E25" i="10"/>
  <c r="F25" i="10"/>
  <c r="G25" i="10"/>
  <c r="B26" i="10"/>
  <c r="C26" i="10"/>
  <c r="D26" i="10"/>
  <c r="E26" i="10"/>
  <c r="F26" i="10"/>
  <c r="G26" i="10"/>
  <c r="B27" i="10"/>
  <c r="C27" i="10"/>
  <c r="D27" i="10"/>
  <c r="E27" i="10"/>
  <c r="F27" i="10"/>
  <c r="G27" i="10"/>
  <c r="B28" i="10"/>
  <c r="C28" i="10"/>
  <c r="D28" i="10"/>
  <c r="E28" i="10"/>
  <c r="F28" i="10"/>
  <c r="G28" i="10"/>
  <c r="B29" i="10"/>
  <c r="C29" i="10"/>
  <c r="D29" i="10"/>
  <c r="E29" i="10"/>
  <c r="F29" i="10"/>
  <c r="G29" i="10"/>
  <c r="B30" i="10"/>
  <c r="C30" i="10"/>
  <c r="D30" i="10"/>
  <c r="E30" i="10"/>
  <c r="F30" i="10"/>
  <c r="G30" i="10"/>
  <c r="B31" i="10"/>
  <c r="C31" i="10"/>
  <c r="D31" i="10"/>
  <c r="E31" i="10"/>
  <c r="F31" i="10"/>
  <c r="G31" i="10"/>
  <c r="A31" i="10"/>
  <c r="A7" i="10"/>
  <c r="A8" i="10"/>
  <c r="A9" i="10"/>
  <c r="A10" i="10"/>
  <c r="A11" i="10"/>
  <c r="A12" i="10"/>
  <c r="A13" i="10"/>
  <c r="A14" i="10"/>
  <c r="A15" i="10"/>
  <c r="A16" i="10"/>
  <c r="A17" i="10"/>
  <c r="A18" i="10"/>
  <c r="A19" i="10"/>
  <c r="A20" i="10"/>
  <c r="A21" i="10"/>
  <c r="A22" i="10"/>
  <c r="A23" i="10"/>
  <c r="A24" i="10"/>
  <c r="A25" i="10"/>
  <c r="A26" i="10"/>
  <c r="A27" i="10"/>
  <c r="A28" i="10"/>
  <c r="A29" i="10"/>
  <c r="A30" i="10"/>
  <c r="A62" i="10"/>
  <c r="A34" i="10"/>
  <c r="A6" i="10"/>
  <c r="P11" i="10"/>
  <c r="P12" i="10" s="1"/>
  <c r="C102" i="10"/>
  <c r="C101" i="10"/>
  <c r="C96" i="10"/>
  <c r="I2" i="7"/>
  <c r="H28" i="9"/>
  <c r="H27" i="9"/>
  <c r="H26" i="9"/>
  <c r="H25" i="9"/>
  <c r="H24" i="9"/>
  <c r="H23" i="9"/>
  <c r="H22" i="9"/>
  <c r="H21" i="9"/>
  <c r="H20" i="9"/>
  <c r="H19" i="9"/>
  <c r="H18" i="9"/>
  <c r="H17" i="9"/>
  <c r="H16" i="9"/>
  <c r="H15" i="9"/>
  <c r="H14" i="9"/>
  <c r="H13" i="9"/>
  <c r="H12" i="9"/>
  <c r="H11" i="9"/>
  <c r="H10" i="9"/>
  <c r="H9" i="9"/>
  <c r="H8" i="9"/>
  <c r="H7" i="9"/>
  <c r="H6" i="9"/>
  <c r="H5" i="9"/>
  <c r="H4" i="9"/>
  <c r="N2" i="9"/>
  <c r="N3" i="9" a="1"/>
  <c r="N3" i="9"/>
  <c r="M2" i="9"/>
  <c r="M3" i="9" a="1"/>
  <c r="M3" i="9"/>
  <c r="L2" i="9"/>
  <c r="L3" i="9" a="1"/>
  <c r="L3" i="9"/>
  <c r="K2" i="9"/>
  <c r="K3" i="9" a="1"/>
  <c r="K3" i="9"/>
  <c r="J2" i="9"/>
  <c r="J3" i="9" a="1"/>
  <c r="J3" i="9"/>
  <c r="I2" i="9"/>
  <c r="I3" i="9" a="1"/>
  <c r="I3" i="9"/>
  <c r="G3" i="9" a="1"/>
  <c r="G3" i="9"/>
  <c r="H3" i="9"/>
  <c r="N1" i="9"/>
  <c r="M1" i="9"/>
  <c r="L1" i="9"/>
  <c r="K1" i="9"/>
  <c r="J1" i="9"/>
  <c r="I1" i="9"/>
  <c r="N2" i="8"/>
  <c r="M2" i="8"/>
  <c r="L2" i="8"/>
  <c r="K2" i="8"/>
  <c r="J2" i="8"/>
  <c r="I2" i="8"/>
  <c r="H15" i="7"/>
  <c r="H28" i="8"/>
  <c r="H27" i="8"/>
  <c r="H26" i="8"/>
  <c r="H25" i="8"/>
  <c r="H24" i="8"/>
  <c r="H23" i="8"/>
  <c r="H22" i="8"/>
  <c r="H21" i="8"/>
  <c r="H20" i="8"/>
  <c r="H19" i="8"/>
  <c r="H18" i="8"/>
  <c r="H17" i="8"/>
  <c r="H16" i="8"/>
  <c r="H15" i="8"/>
  <c r="H14" i="8"/>
  <c r="H13" i="8"/>
  <c r="H12" i="8"/>
  <c r="H11" i="8"/>
  <c r="H10" i="8"/>
  <c r="H9" i="8"/>
  <c r="H8" i="8"/>
  <c r="H7" i="8"/>
  <c r="G3" i="8" a="1"/>
  <c r="H6" i="8"/>
  <c r="H5" i="8"/>
  <c r="H4" i="8"/>
  <c r="N3" i="8" a="1"/>
  <c r="N3" i="8"/>
  <c r="M3" i="8" a="1"/>
  <c r="M3" i="8"/>
  <c r="L3" i="8" a="1"/>
  <c r="L3" i="8"/>
  <c r="K3" i="8" a="1"/>
  <c r="K3" i="8"/>
  <c r="J3" i="8" a="1"/>
  <c r="J3" i="8"/>
  <c r="I3" i="8" a="1"/>
  <c r="I3" i="8"/>
  <c r="G3" i="8"/>
  <c r="H3" i="8"/>
  <c r="N1" i="8"/>
  <c r="M1" i="8"/>
  <c r="L1" i="8"/>
  <c r="K1" i="8"/>
  <c r="J1" i="8"/>
  <c r="I1" i="8"/>
  <c r="H28" i="7"/>
  <c r="H27" i="7"/>
  <c r="H26" i="7"/>
  <c r="H25" i="7"/>
  <c r="H24" i="7"/>
  <c r="H23" i="7"/>
  <c r="H22" i="7"/>
  <c r="H21" i="7"/>
  <c r="H20" i="7"/>
  <c r="H19" i="7"/>
  <c r="H18" i="7"/>
  <c r="H17" i="7"/>
  <c r="H16" i="7"/>
  <c r="H14" i="7"/>
  <c r="H13" i="7"/>
  <c r="H12" i="7"/>
  <c r="H11" i="7"/>
  <c r="H10" i="7"/>
  <c r="H9" i="7"/>
  <c r="H8" i="7"/>
  <c r="H7" i="7"/>
  <c r="G3" i="7" a="1"/>
  <c r="H6" i="7"/>
  <c r="H5" i="7"/>
  <c r="H4" i="7"/>
  <c r="N2" i="7"/>
  <c r="N3" i="7" a="1"/>
  <c r="N3" i="7"/>
  <c r="M2" i="7"/>
  <c r="M3" i="7" a="1"/>
  <c r="M3" i="7"/>
  <c r="L2" i="7"/>
  <c r="L3" i="7" a="1"/>
  <c r="L3" i="7"/>
  <c r="K2" i="7"/>
  <c r="K3" i="7" a="1"/>
  <c r="K3" i="7"/>
  <c r="J2" i="7"/>
  <c r="J3" i="7" a="1"/>
  <c r="J3" i="7"/>
  <c r="I3" i="7" a="1"/>
  <c r="I3" i="7"/>
  <c r="G3" i="7"/>
  <c r="H3" i="7"/>
  <c r="N1" i="7"/>
  <c r="M1" i="7"/>
  <c r="L1" i="7"/>
  <c r="K1" i="7"/>
  <c r="J1" i="7"/>
  <c r="I1" i="7"/>
  <c r="G60" i="10" l="1" a="1"/>
  <c r="G60" i="10" s="1"/>
  <c r="B60" i="10"/>
  <c r="C98" i="10" s="1"/>
  <c r="C88" i="10"/>
  <c r="C116" i="10" s="1"/>
  <c r="C60" i="10"/>
  <c r="C111" i="10" s="1"/>
  <c r="G32" i="10" a="1"/>
  <c r="G32" i="10" s="1"/>
  <c r="E60" i="10" a="1"/>
  <c r="E60" i="10" s="1"/>
  <c r="D32" i="10" a="1"/>
  <c r="D32" i="10" s="1"/>
  <c r="C107" i="10" s="1"/>
  <c r="G88" i="10" a="1"/>
  <c r="G88" i="10" s="1"/>
  <c r="B88" i="10"/>
  <c r="C99" i="10" s="1"/>
  <c r="C32" i="10"/>
  <c r="C106" i="10" s="1"/>
  <c r="B32" i="10"/>
  <c r="C97" i="10" s="1"/>
  <c r="F88" i="10" a="1"/>
  <c r="F88" i="10" s="1"/>
  <c r="E32" i="10" a="1"/>
  <c r="E32" i="10" s="1"/>
  <c r="F60" i="10" a="1"/>
  <c r="F60" i="10" s="1"/>
  <c r="D88" i="10" a="1"/>
  <c r="D88" i="10" s="1"/>
  <c r="C117" i="10" s="1"/>
  <c r="C9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tc={E963F586-30D3-4539-BEB7-F1BB39C0C6F3}</author>
  </authors>
  <commentList>
    <comment ref="B6" authorId="0" shapeId="0" xr:uid="{E963F586-30D3-4539-BEB7-F1BB39C0C6F3}">
      <text>
        <t>[Threaded comment]
Your version of Excel allows you to read this threaded comment; however, any edits to it will get removed if the file is opened in a newer version of Excel. Learn more: https://go.microsoft.com/fwlink/?linkid=870924
Comment:
    @Lawrence, Michelle [NH] for the narrative sections, who can I reach out to complete? Nick mentioned Shane, Bareilly, and/or Cynthia?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tc={3D78002F-9E62-1241-8D1C-3DCAE6BE425F}</author>
  </authors>
  <commentList>
    <comment ref="D90" authorId="0" shapeId="0" xr:uid="{3D78002F-9E62-1241-8D1C-3DCAE6BE425F}">
      <text>
        <t>[Threaded comment]
Your version of Excel allows you to read this threaded comment; however, any edits to it will get removed if the file is opened in a newer version of Excel. Learn more: https://go.microsoft.com/fwlink/?linkid=870924
Comment:
    HF To fill out this summary table below manually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<sst xmlns="http://schemas.openxmlformats.org/spreadsheetml/2006/main" count="2567" uniqueCount="520">
  <si>
    <t>Performance Monitoring: Beds &amp; Budget 2021</t>
  </si>
  <si>
    <t xml:space="preserve">Questions? </t>
  </si>
  <si>
    <r>
      <t>Please contact</t>
    </r>
    <r>
      <rPr>
        <b/>
        <sz val="18"/>
        <color rgb="FFFF0000"/>
        <rFont val="Calibri"/>
        <family val="2"/>
        <scheme val="minor"/>
      </rPr>
      <t xml:space="preserve"> Heather Falikowski</t>
    </r>
    <r>
      <rPr>
        <sz val="18"/>
        <color theme="1"/>
        <rFont val="Calibri"/>
        <family val="2"/>
        <scheme val="minor"/>
      </rPr>
      <t xml:space="preserve"> (heather.falikowski@gov.bc.ca) or </t>
    </r>
    <r>
      <rPr>
        <b/>
        <sz val="18"/>
        <color rgb="FFFF0000"/>
        <rFont val="Calibri"/>
        <family val="2"/>
        <scheme val="minor"/>
      </rPr>
      <t>Jenn Morgan</t>
    </r>
    <r>
      <rPr>
        <sz val="18"/>
        <color theme="1"/>
        <rFont val="Calibri"/>
        <family val="2"/>
        <scheme val="minor"/>
      </rPr>
      <t xml:space="preserve"> (jenn.morgan@gov.bc.ca)</t>
    </r>
  </si>
  <si>
    <t xml:space="preserve">Dates </t>
  </si>
  <si>
    <t>Q1 (April-June 2023)</t>
  </si>
  <si>
    <t>Q2 (July-Sept 2023)</t>
  </si>
  <si>
    <t>Q3 (Oct-Dec 2023)</t>
  </si>
  <si>
    <t>Q4 (Jan-Mar 2024)</t>
  </si>
  <si>
    <t>Monitoring Templates sent to HAs on:</t>
  </si>
  <si>
    <t>Deadline to return to MMHA</t>
  </si>
  <si>
    <t>Instructions</t>
  </si>
  <si>
    <t>This template includes performance metrics and narrative response to describe current implementation progress in treatment and recovery services in your area. Please ensure each section is completed with the appropriate staff lead within your region and note that this Excel workbook contains multiple tabs.
As a result of health authority input, this template is now separate from MoH and MMHA Substance Use Program Monitoring. There are changes to the format of the template, in response to health authority input and requests.
Each tab in the workbook provides indicators by reporting period (fiscal quarters) for funded beds and Budget 21 services. The indicators map to the placemat that outlines Section A, B, and C measures. You will note that bed-based services that were enhanced or created through Budget 21 funding include Section A, B, and C measures, while annual-funded beds that were not supported through Budget 21 include Section A measures only. 
Section A measures are to be provided each quarter. Each Section A measure is mandatory. There are three wait time measures (median # days from referral to service initiation, median # days from referral to waitlist, median # days from waitlist to service initiation). If service providers are unable to provide all three wait time measures, please provide median # days from referral to service initiation at a minimum.
You will also see new optional Section A measures:
•	Total vacant bed days
•	Held bed days
•	Treatment bed days
•	Post-treatment bed days
These were added in response to health authority input. They are intended to add more information to the wait time and utilization data. Working definitions are provided for these indicators. Please start to work with service providers to start collecting this data as it will be mandatory in future.
Section B measures are to be reported annually, at the end of each fiscal year. This information is proving to be very useful in MMHA planning and policy work. If you are able to provide Section B measures quarterly, it is appreciated, but optional.
There are also additional spaces to provide data notes and other information about treatment and recovery services in your region. These are optional but very useful to our team in understanding the continuum of care in your region and across the province. Please provide any information you can.</t>
  </si>
  <si>
    <t>Performance Metrics Definitions &amp; Resources: Beds &amp; Budget 2021</t>
  </si>
  <si>
    <t xml:space="preserve">Median &amp; Median Wait-Time
</t>
  </si>
  <si>
    <t>There are three wait time measures intended to capture client experience waiting for services and to better understand the points in the referral and waitlist process in which clients wait the longest. If service providers are unable to provide all three wait time measures please provide median # days between referral and service initiation, at a minimium.
The median is the middle number in a sorted, ascending or descending list of numbers and can be more descriptive of that data set than the average. It is the point above and below which half (50%) the observed data falls, and so represents the midpoint of the data. Further explanation and examples are found online by following the link in this cell.</t>
  </si>
  <si>
    <t>Performance Metrics Data Dictionary</t>
  </si>
  <si>
    <t>Please see attached for PDF copy of data dictionary:</t>
  </si>
  <si>
    <t>Community Substance Use Beds</t>
  </si>
  <si>
    <t>Bed Type</t>
  </si>
  <si>
    <t>Definition</t>
  </si>
  <si>
    <t xml:space="preserve">Adult Substance Use Treatment Beds </t>
  </si>
  <si>
    <t>Adult substance use treatment beds provide safe, structured, substance-free settings, licensed under the Community Care and Assisted Living Act (CCALA), and are funded by the health authorities.  Residential substance use services provide time-limited, live-in intensive treatment for individuals who are experiencing substance use problems, and whose assessment indicates that they will be effectively served through intensive treatment. Professional practitioners provide assessment, structured individual, group counselling and may include family counselling/therapy, as well as psycho-social education and life-skills training. Some programs may also provide medical, nursing, or psychiatric support. Staff are on-site 24 hours a day.  Programs generally range from 30-90 days.</t>
  </si>
  <si>
    <t>Adult Substance Use Supportive Recovery Beds</t>
  </si>
  <si>
    <t>A temporary residential, substance-free setting for adults, funded by health authorities to provide a safe, supportive environment for individuals who are experiencing substance use problems. Support recovery programs deliver low to moderate, time-limited supports and services for clients. They meet the needs of individuals who are preparing to enter residential treatment or those who have left more intensive residential treatment but who require additional support to reintegrate into the community, or for those requiring a longer-term structured environment while preparing to transition into a more stable lifestyle. Activities may include coaching for daily living, community reintegration, vocational and educational planning, participating in mutual aid supports, and some counselling and case management. Individuals access outpatient and other community treatment services and supports.  Services provided in facilities that are registered or licensed under the Community Care and Assisted Living Act (CCALA).  Programs generally range from 60-120 days.</t>
  </si>
  <si>
    <t>Adult Withdrawal Management Beds</t>
  </si>
  <si>
    <r>
      <t>Supportive Residential:</t>
    </r>
    <r>
      <rPr>
        <sz val="11"/>
        <color rgb="FF000000"/>
        <rFont val="Calibri"/>
        <family val="2"/>
      </rPr>
      <t xml:space="preserve"> Withdrawal management services are provided in a community (non-hospital) residential setting funded by the health authorities. Individuals going through the acute stages of withdrawal from substances may be medically monitored or medically supervised which may involve a medical assessment by a physician and regular monitoring by a nurse and health care worker. Services are provided in facilities required to be licensed under the Community Care and Assisted Living Act (CCALA).</t>
    </r>
  </si>
  <si>
    <r>
      <t>Hospital Based:</t>
    </r>
    <r>
      <rPr>
        <sz val="11"/>
        <color rgb="FF000000"/>
        <rFont val="Calibri"/>
        <family val="2"/>
      </rPr>
      <t xml:space="preserve"> Dedicated beds within a hospital which provide medical treatment and support to adults going through acute withdrawal from alcohol or other drugs. Treatment may include drug therapy including medication management for physical stabilization and withdrawal, and for concurrent disorders.</t>
    </r>
  </si>
  <si>
    <t>Additional Bed Types (if required)</t>
  </si>
  <si>
    <t>Adult Stabilization (or transition) Beds</t>
  </si>
  <si>
    <t xml:space="preserve">A temporary residential setting providing short to medium-term (from 24 hours to 30 days) medical and clinical supports in dedicated stabilization and/or transition beds. Stabilization beds may be linked closely with the emergency services of a hospital to provide specialised, short-term, intensive mental health and substance use treatment. </t>
  </si>
  <si>
    <t>Adult Sobering &amp; Assessment Beds</t>
  </si>
  <si>
    <t>Beds/mats funded by the health authorities to provide a short-term (less than 24 hours) safe place for people under the influence of substances. Monitoring of health is provided as it relates to acute intoxication. The objective is to provide short-term respite, and not necessarily facilitate a referral to other substance use and/or mental health services, although that may be a secondary outcome of the service.</t>
  </si>
  <si>
    <t>Section A Measures</t>
  </si>
  <si>
    <t>Access &amp; Utilization; Client Demographics</t>
  </si>
  <si>
    <t>Section A Measure</t>
  </si>
  <si>
    <t>Access &amp; Utilization</t>
  </si>
  <si>
    <t># of Unique clients served</t>
  </si>
  <si>
    <t>The unique number of clients accessing a service in a given time period. For example: If a client accesses and leaves a services 4 times in one reporting period, this would be counted as 1 unique client.</t>
  </si>
  <si>
    <t xml:space="preserve">Utilization </t>
  </si>
  <si>
    <r>
      <t>Utilization</t>
    </r>
    <r>
      <rPr>
        <sz val="11"/>
        <color rgb="FF000000"/>
        <rFont val="Calibri"/>
        <family val="2"/>
        <scheme val="minor"/>
      </rPr>
      <t xml:space="preserve"> measures the overall use of an initiative and may be captured differently based on initiative characteristics. Examples of key indicators for utilization might include bed occupancy, appointment attendance, or training session delivery.</t>
    </r>
  </si>
  <si>
    <t>(Total Bed Days &amp; Occupancy Rate)</t>
  </si>
  <si>
    <r>
      <t>Bed Day and Occupancy rate</t>
    </r>
    <r>
      <rPr>
        <sz val="11"/>
        <color rgb="FF000000"/>
        <rFont val="Calibri"/>
        <family val="2"/>
        <scheme val="minor"/>
      </rPr>
      <t xml:space="preserve"> (capacity %) Calculation Sample:</t>
    </r>
  </si>
  <si>
    <t xml:space="preserve">16 (total beds funded) x 92 (days in reporting period) = 1472 (total bed days available for use) </t>
  </si>
  <si>
    <t>1153 (the service provider reports that this number represents the total days occupied) / 1472 (total bed days available for use) = 78%-the overall occupancy rate through the entire period.</t>
  </si>
  <si>
    <r>
      <rPr>
        <b/>
        <sz val="12"/>
        <color theme="1"/>
        <rFont val="Calibri"/>
        <family val="2"/>
        <scheme val="minor"/>
      </rPr>
      <t>Optional</t>
    </r>
    <r>
      <rPr>
        <sz val="12"/>
        <color theme="1"/>
        <rFont val="Calibri"/>
        <family val="2"/>
        <scheme val="minor"/>
      </rPr>
      <t xml:space="preserve"> - Total Vacant Bed Days </t>
    </r>
  </si>
  <si>
    <t xml:space="preserve">Bed is empty with no plan of person going into bed. </t>
  </si>
  <si>
    <r>
      <rPr>
        <b/>
        <sz val="12"/>
        <color theme="1"/>
        <rFont val="Calibri"/>
        <family val="2"/>
        <scheme val="minor"/>
      </rPr>
      <t>Optional</t>
    </r>
    <r>
      <rPr>
        <sz val="12"/>
        <color theme="1"/>
        <rFont val="Calibri"/>
        <family val="2"/>
        <scheme val="minor"/>
      </rPr>
      <t xml:space="preserve"> - Held bed days</t>
    </r>
  </si>
  <si>
    <t>Bed is empty but waiting for a person to arrive (e.g., from corrections or hospital).</t>
  </si>
  <si>
    <r>
      <rPr>
        <b/>
        <sz val="12"/>
        <color theme="1"/>
        <rFont val="Calibri"/>
        <family val="2"/>
        <scheme val="minor"/>
      </rPr>
      <t>Optional</t>
    </r>
    <r>
      <rPr>
        <sz val="12"/>
        <color theme="1"/>
        <rFont val="Calibri"/>
        <family val="2"/>
        <scheme val="minor"/>
      </rPr>
      <t xml:space="preserve"> - Treatment Bed Days</t>
    </r>
    <r>
      <rPr>
        <sz val="11"/>
        <color theme="1"/>
        <rFont val="Calibri"/>
        <family val="2"/>
        <scheme val="minor"/>
      </rPr>
      <t xml:space="preserve"> </t>
    </r>
  </si>
  <si>
    <t>Bed is being used by a client who is receving services.</t>
  </si>
  <si>
    <r>
      <rPr>
        <b/>
        <sz val="12"/>
        <color theme="1"/>
        <rFont val="Calibri"/>
        <family val="2"/>
        <scheme val="minor"/>
      </rPr>
      <t>Optional</t>
    </r>
    <r>
      <rPr>
        <sz val="12"/>
        <color theme="1"/>
        <rFont val="Calibri"/>
        <family val="2"/>
        <scheme val="minor"/>
      </rPr>
      <t xml:space="preserve"> - Post Treatment Bed Days</t>
    </r>
  </si>
  <si>
    <t>Bed is being used by a client who has completed servies but is awaiting discharge or transition to another service (e.g., done treatment but waiting for housing).</t>
  </si>
  <si>
    <t xml:space="preserve">Median # of days between client referral and service initiation </t>
  </si>
  <si>
    <r>
      <t xml:space="preserve">Referral </t>
    </r>
    <r>
      <rPr>
        <sz val="11"/>
        <rFont val="Calibri"/>
        <family val="2"/>
        <scheme val="minor"/>
      </rPr>
      <t>has taken place once the appropriate service or department has received the information necessary to proceed with client intake.</t>
    </r>
  </si>
  <si>
    <r>
      <t xml:space="preserve">Service Initiation </t>
    </r>
    <r>
      <rPr>
        <sz val="11"/>
        <color rgb="FF000000"/>
        <rFont val="Calibri"/>
        <family val="2"/>
        <scheme val="minor"/>
      </rPr>
      <t xml:space="preserve">has taken place once a client has completed the service provider’s intake and initiated programming. </t>
    </r>
  </si>
  <si>
    <t>Median # of days between client referral and waitlist</t>
  </si>
  <si>
    <r>
      <t xml:space="preserve">Waitlist </t>
    </r>
    <r>
      <rPr>
        <sz val="11"/>
        <color rgb="FF000000"/>
        <rFont val="Calibri"/>
        <family val="2"/>
        <scheme val="minor"/>
      </rPr>
      <t>has taken place once all components of the referral process are complete, and a client has been placed on a waitlist.</t>
    </r>
  </si>
  <si>
    <t xml:space="preserve">Median # of days between waitlist and service initiation </t>
  </si>
  <si>
    <r>
      <t xml:space="preserve">Service Initiation </t>
    </r>
    <r>
      <rPr>
        <sz val="11"/>
        <color rgb="FF000000"/>
        <rFont val="Calibri"/>
        <family val="2"/>
        <scheme val="minor"/>
      </rPr>
      <t xml:space="preserve">has taken place once a client has completed intake and initiated programming. </t>
    </r>
  </si>
  <si>
    <t>Demographics</t>
  </si>
  <si>
    <t>Clients who self-identify as Indigenous (%)</t>
  </si>
  <si>
    <t>The number of clients as a percentage who self-report an Indigenous identity.</t>
  </si>
  <si>
    <t>If possible, please provide a breakdown by: First Nations, Metis, and Inuk</t>
  </si>
  <si>
    <t>A further breakdown of self-identified Indigenous identity by First Nation, Metis, and Inuk.</t>
  </si>
  <si>
    <t>Gender of clients served (%)</t>
  </si>
  <si>
    <r>
      <t xml:space="preserve">Gender Identity </t>
    </r>
    <r>
      <rPr>
        <sz val="11"/>
        <rFont val="Calibri"/>
        <family val="2"/>
        <scheme val="minor"/>
      </rPr>
      <t>is each person's internal and individual experience of gender. Data should be provided for the following categories: Men, Women, Transgender or Gender Diverse.</t>
    </r>
  </si>
  <si>
    <t>Section B Measures</t>
  </si>
  <si>
    <t>Client Experience; Structural; Process; Outcome.</t>
  </si>
  <si>
    <t xml:space="preserve">Section B Measure </t>
  </si>
  <si>
    <t>Client Experience</t>
  </si>
  <si>
    <r>
      <t xml:space="preserve">Positive client </t>
    </r>
    <r>
      <rPr>
        <b/>
        <sz val="11"/>
        <color rgb="FF000000"/>
        <rFont val="Calibri"/>
        <family val="2"/>
        <scheme val="minor"/>
      </rPr>
      <t>ratings of outcomes based on self-identified recovery or service goals</t>
    </r>
  </si>
  <si>
    <t>Specific question related to client ratings of goals or outcomes can be modified or determined by Health Authorities/service providers to best fit initiative and/or client population.</t>
  </si>
  <si>
    <t xml:space="preserve">Example Question: </t>
  </si>
  <si>
    <t>In the past 6 months while in treatment and recovery services, I have:</t>
  </si>
  <si>
    <t>1. Not established a personal recovery goal</t>
  </si>
  <si>
    <t>2. Established a goal, but have not done anything to meet my goal</t>
  </si>
  <si>
    <t>3. Made some progress toward meeting my goal</t>
  </si>
  <si>
    <t>4. Have gotten close to meeting my goal</t>
  </si>
  <si>
    <t>5. Have met my goal</t>
  </si>
  <si>
    <t>Example Reporting:</t>
  </si>
  <si>
    <r>
      <t xml:space="preserve">When asked, </t>
    </r>
    <r>
      <rPr>
        <i/>
        <u/>
        <sz val="11"/>
        <color rgb="FF000000"/>
        <rFont val="Calibri"/>
        <family val="2"/>
        <scheme val="minor"/>
      </rPr>
      <t>&gt;</t>
    </r>
    <r>
      <rPr>
        <i/>
        <sz val="11"/>
        <color rgb="FF000000"/>
        <rFont val="Calibri"/>
        <family val="2"/>
        <scheme val="minor"/>
      </rPr>
      <t>85% of clients reported meeting their self-identified recovery goals</t>
    </r>
    <r>
      <rPr>
        <sz val="11"/>
        <color rgb="FF000000"/>
        <rFont val="Calibri"/>
        <family val="2"/>
        <scheme val="minor"/>
      </rPr>
      <t>.</t>
    </r>
  </si>
  <si>
    <t>Structural Measures</t>
  </si>
  <si>
    <t>High percentage of program staff who have training in 1 or more of the following;</t>
  </si>
  <si>
    <r>
      <t>Example Reporting:</t>
    </r>
    <r>
      <rPr>
        <sz val="11"/>
        <color rgb="FF000000"/>
        <rFont val="Calibri"/>
        <family val="2"/>
        <scheme val="minor"/>
      </rPr>
      <t xml:space="preserve"> </t>
    </r>
  </si>
  <si>
    <t>-Indigenous Cultural Safety</t>
  </si>
  <si>
    <t>At least 85% of staff have taken a recognized (a) Indigenous Cultural Safety Course (e.g., San’yas), (b) trauma-informed practice training from a recognized source (e.g. Justice Institute of BC), or (c) initiative-specific training (e.g., training in Provincial Standards for Supportive Recovery).</t>
  </si>
  <si>
    <t>-Trauma Informed Practice</t>
  </si>
  <si>
    <t>-Other initiative-specific training (please specify)</t>
  </si>
  <si>
    <t>Process Measures</t>
  </si>
  <si>
    <t>Percentage of clients retained in service at 30-60-90 days</t>
  </si>
  <si>
    <t>Measure can be adjusted depending on program length, e.g., percentage of clients retained in program at mid-point and end-point; percentage of clients retained in program at 20-40-60 days, etc.</t>
  </si>
  <si>
    <t>90% of initial clients were retained in service at 30 days; 80% of clients were retained in service at 60 days; and 75% of clients were retained at 90 days. Overall, 75% of clients completed the entire 90-day program.</t>
  </si>
  <si>
    <t>Percentage of clients on OAT:</t>
  </si>
  <si>
    <t>Opioid Agonist Therapy or Opioid Agonist Treatment (OAT) uses medications such as suboxone and methadone to treat opioid addiction, reduce drug-related harms, and support long-term recovery. OAT may also be defined as medication-assisted therapy/treatment.</t>
  </si>
  <si>
    <t>-At admission</t>
  </si>
  <si>
    <t>-At discharge</t>
  </si>
  <si>
    <t>At admission, 39% of clients were on OAT therapy. At discharge, 43% of clients were on OAT therapy.</t>
  </si>
  <si>
    <t xml:space="preserve">Percentage of clients connected to other MHSU services while waitlisted for initiative </t>
  </si>
  <si>
    <r>
      <t xml:space="preserve">While on a waitlist for treatment or recovery services, what percent of clients are connected to </t>
    </r>
    <r>
      <rPr>
        <i/>
        <sz val="11"/>
        <color rgb="FF000000"/>
        <rFont val="Calibri"/>
        <family val="2"/>
        <scheme val="minor"/>
      </rPr>
      <t>other</t>
    </r>
    <r>
      <rPr>
        <sz val="11"/>
        <color rgb="FF000000"/>
        <rFont val="Calibri"/>
        <family val="2"/>
        <scheme val="minor"/>
      </rPr>
      <t xml:space="preserve"> MHSU services?</t>
    </r>
  </si>
  <si>
    <t>Total number of clients who decline service:</t>
  </si>
  <si>
    <t>-Due to service location</t>
  </si>
  <si>
    <t>Out of 100 clients offered a treatment bed this report period, 12 declined due to the service being out of town or “too far” from their home/community/family. Six clients were unable to accept offered treatment due to an inability to arrange childcare.</t>
  </si>
  <si>
    <t>-Due to childcare concerns</t>
  </si>
  <si>
    <t>Total number of clients who are asked to leave or transferred based on service fit</t>
  </si>
  <si>
    <t>A total of 10 clients were asked to leave or transferred based on service fit. Two left treatment and recovery services entirely, while 8 were transferred to other services that better met specific client needs (e.g., comorbid cognitive impairment, mental health conditions).</t>
  </si>
  <si>
    <t>Outcome Measures</t>
  </si>
  <si>
    <t>Reduction in health-related harms/co-morbid health challenges associated with SU</t>
  </si>
  <si>
    <t>Measure may be tailored to meet Health Authority and program specific needs.</t>
  </si>
  <si>
    <t>Example Measure:</t>
  </si>
  <si>
    <t>Reduction in MHSU-related ER and/or acute care visits.</t>
  </si>
  <si>
    <t>Percentage of clients who are connected to health and/or community services and supports upon transition from service</t>
  </si>
  <si>
    <t>While transitioning out of treatment or recovery services, what percent of clients are connected to health and/or community services?</t>
  </si>
  <si>
    <t>Upon transition from services, 32% of clients were connected to prevocational skills training in the community, while 10% were connected to housing-based supports.</t>
  </si>
  <si>
    <t>Provincial Measures for Managed Alcohol Programs</t>
  </si>
  <si>
    <t>May be modified by HA upon depending on specific program needs.</t>
  </si>
  <si>
    <t>Self-reported utilization of non-beverage alcohols:</t>
  </si>
  <si>
    <r>
      <t>·</t>
    </r>
    <r>
      <rPr>
        <sz val="7"/>
        <color rgb="FF000000"/>
        <rFont val="Calibri"/>
        <family val="2"/>
        <scheme val="minor"/>
      </rPr>
      <t xml:space="preserve">        </t>
    </r>
    <r>
      <rPr>
        <sz val="11"/>
        <color rgb="FF000000"/>
        <rFont val="Calibri"/>
        <family val="2"/>
        <scheme val="minor"/>
      </rPr>
      <t>% of clients reporting current consumption of NBA versus % clients reporting past consumption of NBA</t>
    </r>
  </si>
  <si>
    <t>% change in emergency health service utilization (ED visits, acute care visits)</t>
  </si>
  <si>
    <r>
      <t>·</t>
    </r>
    <r>
      <rPr>
        <sz val="7"/>
        <color rgb="FF000000"/>
        <rFont val="Calibri"/>
        <family val="2"/>
        <scheme val="minor"/>
      </rPr>
      <t xml:space="preserve">        </t>
    </r>
    <r>
      <rPr>
        <sz val="11"/>
        <color rgb="FF000000"/>
        <rFont val="Calibri"/>
        <family val="2"/>
        <scheme val="minor"/>
      </rPr>
      <t>6 months pre-MAP to 6 months post-MAP engagement</t>
    </r>
  </si>
  <si>
    <t>Haida Gwaii Society for Community Peace (3 Beds total = ** 1 bed from Budget 2021 **)</t>
  </si>
  <si>
    <t>Indicator</t>
  </si>
  <si>
    <t>April 1, 2023 to June 30, 2023</t>
  </si>
  <si>
    <t>July 1, 2023 to September 30, 2023</t>
  </si>
  <si>
    <t>October 1 2023 to December 31, 2023</t>
  </si>
  <si>
    <t>January 1, 2024 to March 31, 2024</t>
  </si>
  <si>
    <r>
      <rPr>
        <b/>
        <sz val="11"/>
        <color theme="1"/>
        <rFont val="Calibri"/>
        <family val="2"/>
        <scheme val="minor"/>
      </rPr>
      <t>Optional</t>
    </r>
    <r>
      <rPr>
        <sz val="11"/>
        <color theme="1"/>
        <rFont val="Calibri"/>
        <family val="2"/>
        <scheme val="minor"/>
      </rPr>
      <t xml:space="preserve"> - Total # clients served</t>
    </r>
  </si>
  <si>
    <r>
      <t xml:space="preserve"> Total # of </t>
    </r>
    <r>
      <rPr>
        <b/>
        <sz val="11"/>
        <color theme="1"/>
        <rFont val="Calibri"/>
        <family val="2"/>
        <scheme val="minor"/>
      </rPr>
      <t>unique</t>
    </r>
    <r>
      <rPr>
        <sz val="11"/>
        <color theme="1"/>
        <rFont val="Calibri"/>
        <family val="2"/>
        <scheme val="minor"/>
      </rPr>
      <t xml:space="preserve"> clients served</t>
    </r>
  </si>
  <si>
    <t>Total Bed Days</t>
  </si>
  <si>
    <t>Occupancy Rate (%)</t>
  </si>
  <si>
    <t>Number of clients who identify as women</t>
  </si>
  <si>
    <t xml:space="preserve">Number of clients who identify as men </t>
  </si>
  <si>
    <t>Number of clients who identify as Trans/Non-Binary/Gender Diverse</t>
  </si>
  <si>
    <t>Total # unique Clients who are Indigenous</t>
  </si>
  <si>
    <t xml:space="preserve">Contractors collect this information where available </t>
  </si>
  <si>
    <t># Unique First Nations Clients</t>
  </si>
  <si>
    <t>We are collecting this information where available however at this time we are not reporting this information as it is inconsistent and not reliable</t>
  </si>
  <si>
    <r>
      <t># Unique M</t>
    </r>
    <r>
      <rPr>
        <sz val="12"/>
        <color theme="1"/>
        <rFont val="Calibri"/>
        <family val="2"/>
      </rPr>
      <t>étis Clients</t>
    </r>
  </si>
  <si>
    <t># Unique Inuit Clients</t>
  </si>
  <si>
    <t># Unique Indigeous clients identifying as "other" (e.g., urban Indigenous)</t>
  </si>
  <si>
    <t>Median # of days between client referral and service initiation</t>
  </si>
  <si>
    <t>Median # of days between waitlist and service initiation</t>
  </si>
  <si>
    <r>
      <rPr>
        <b/>
        <sz val="12"/>
        <color theme="1"/>
        <rFont val="Calibri"/>
        <family val="2"/>
        <scheme val="minor"/>
      </rPr>
      <t>Optional</t>
    </r>
    <r>
      <rPr>
        <sz val="12"/>
        <color theme="1"/>
        <rFont val="Calibri"/>
        <family val="2"/>
        <scheme val="minor"/>
      </rPr>
      <t xml:space="preserve"> - Total Vacant Bed Days - [bed is empty with no plan of person going into bed]</t>
    </r>
  </si>
  <si>
    <t>N/A</t>
  </si>
  <si>
    <r>
      <rPr>
        <b/>
        <sz val="12"/>
        <color theme="1"/>
        <rFont val="Calibri"/>
        <family val="2"/>
        <scheme val="minor"/>
      </rPr>
      <t>Optional</t>
    </r>
    <r>
      <rPr>
        <sz val="12"/>
        <color theme="1"/>
        <rFont val="Calibri"/>
        <family val="2"/>
        <scheme val="minor"/>
      </rPr>
      <t xml:space="preserve"> - Held bed days</t>
    </r>
    <r>
      <rPr>
        <sz val="11"/>
        <color theme="1"/>
        <rFont val="Calibri"/>
        <family val="2"/>
        <scheme val="minor"/>
      </rPr>
      <t xml:space="preserve"> - [bed is empty but waiting for a person]</t>
    </r>
  </si>
  <si>
    <r>
      <rPr>
        <b/>
        <sz val="12"/>
        <color theme="1"/>
        <rFont val="Calibri"/>
        <family val="2"/>
        <scheme val="minor"/>
      </rPr>
      <t>Optional</t>
    </r>
    <r>
      <rPr>
        <sz val="12"/>
        <color theme="1"/>
        <rFont val="Calibri"/>
        <family val="2"/>
        <scheme val="minor"/>
      </rPr>
      <t xml:space="preserve"> - Treatment Bed Days</t>
    </r>
    <r>
      <rPr>
        <sz val="11"/>
        <color theme="1"/>
        <rFont val="Calibri"/>
        <family val="2"/>
        <scheme val="minor"/>
      </rPr>
      <t xml:space="preserve"> - [bed is being used by a client who is receiving services]</t>
    </r>
  </si>
  <si>
    <r>
      <rPr>
        <b/>
        <sz val="12"/>
        <color theme="1"/>
        <rFont val="Calibri"/>
        <family val="2"/>
        <scheme val="minor"/>
      </rPr>
      <t>Optional</t>
    </r>
    <r>
      <rPr>
        <sz val="12"/>
        <color theme="1"/>
        <rFont val="Calibri"/>
        <family val="2"/>
        <scheme val="minor"/>
      </rPr>
      <t xml:space="preserve"> - Post Treatment Bed Days</t>
    </r>
    <r>
      <rPr>
        <sz val="11"/>
        <color theme="1"/>
        <rFont val="Calibri"/>
        <family val="2"/>
        <scheme val="minor"/>
      </rPr>
      <t xml:space="preserve"> - [bed is being used by a client who has completed services but is awaiting discharge or transition to another service]</t>
    </r>
  </si>
  <si>
    <r>
      <rPr>
        <b/>
        <sz val="11"/>
        <color theme="1"/>
        <rFont val="Calibri"/>
        <family val="2"/>
        <scheme val="minor"/>
      </rPr>
      <t>Data Notes</t>
    </r>
    <r>
      <rPr>
        <sz val="11"/>
        <color theme="1"/>
        <rFont val="Calibri"/>
        <family val="2"/>
        <scheme val="minor"/>
      </rPr>
      <t xml:space="preserve">: Please provide any necessary context, background, or description required for accurate interpretation of data, including data limitations. </t>
    </r>
  </si>
  <si>
    <t>Staff Training: 
Indigenous Cultural Safety 100%
Trauma Informed Care 100%
Able to provide service same day, so no waitlist.</t>
  </si>
  <si>
    <t>Staff Training: 
Indigenous Cultural Safety 50%
Trauma Informed Care 80%
Clients who are connected to health and/or community services and supports upon transition from service for the period - 100%					
Able to provide service same day, so no waitlist.
Northern Health will follow up with HGSCP regarding their intake process concerns below</t>
  </si>
  <si>
    <t>Success stories? Please say any client, program, or operational successes.</t>
  </si>
  <si>
    <t>Next Quarter we will provide updates from the program areas on the below 3 questions we will then provide this annually or if there are significant changes</t>
  </si>
  <si>
    <t xml:space="preserve">From the contractor: "We see many women go through our house on their way to a recovery program.  Those that attend and complete the course do better in the long run than those who don't."
</t>
  </si>
  <si>
    <t>Quality Improvement: How is your HA addressing access and utilization for this service?</t>
  </si>
  <si>
    <t>Next quarter, see line 24</t>
  </si>
  <si>
    <t xml:space="preserve"> From the contractor: "We have a fairly detailed intake process and a waitlist."
</t>
  </si>
  <si>
    <t>Please describe any significant changes that have taken place this reporting period with regards to these services e.g. changes to service models, service delivery partner changes, new services implemented, etc.</t>
  </si>
  <si>
    <t xml:space="preserve">From the contractor: "We currently have a waiting list for our SR beds."
</t>
  </si>
  <si>
    <t>Please describe any new or ongoing system level barriers or challenges impacting these services in your region.</t>
  </si>
  <si>
    <t xml:space="preserve">From the contractor:  our intake process to requires women to complete withdrawal management prior to entering our program. 
 </t>
  </si>
  <si>
    <t>Please describe the impact of funded services on communities (including clients, family, and support systems). (Please provide as fulsome a response as possible, including any evaluation or other data if available)</t>
  </si>
  <si>
    <t xml:space="preserve">From the contractor: "Haida Gwaii does not have a rapid detox or a treatment facility. Everyone seeking support has to leave the island. The time spent in transit is the time we most often lose the women."
</t>
  </si>
  <si>
    <t>North Coast Transition Society (5 Beds)</t>
  </si>
  <si>
    <t>Old funding: 3 beds and Budget 2021: 2 beds</t>
  </si>
  <si>
    <r>
      <t xml:space="preserve">Total # of </t>
    </r>
    <r>
      <rPr>
        <b/>
        <sz val="11"/>
        <color theme="1"/>
        <rFont val="Calibri"/>
        <family val="2"/>
        <scheme val="minor"/>
      </rPr>
      <t>unique</t>
    </r>
    <r>
      <rPr>
        <sz val="11"/>
        <color theme="1"/>
        <rFont val="Calibri"/>
        <family val="2"/>
        <scheme val="minor"/>
      </rPr>
      <t xml:space="preserve"> clients served</t>
    </r>
  </si>
  <si>
    <t>Total # Unique Clients who are Indigenous</t>
  </si>
  <si>
    <t>Staff Training: 
Indigenous Cultural Safety 100%
Trauma Informed Care 100%
Occupancy rate greaer than 100% due to minor children staying with mothers</t>
  </si>
  <si>
    <r>
      <rPr>
        <sz val="11"/>
        <color rgb="FF000000"/>
        <rFont val="Calibri"/>
        <family val="2"/>
        <scheme val="minor"/>
      </rPr>
      <t>Staff Training: 
Indigenous Cultural Safety 88%
Trauma Informed Care 88%
Clients who are connected to health and/or community services and supports upon transition from service for the period -100%</t>
    </r>
    <r>
      <rPr>
        <sz val="11"/>
        <color rgb="FFFF0000"/>
        <rFont val="Calibri"/>
        <family val="2"/>
        <scheme val="minor"/>
      </rPr>
      <t xml:space="preserve"> </t>
    </r>
    <r>
      <rPr>
        <sz val="11"/>
        <color rgb="FF000000"/>
        <rFont val="Calibri"/>
        <family val="2"/>
        <scheme val="minor"/>
      </rPr>
      <t xml:space="preserve">				
</t>
    </r>
  </si>
  <si>
    <t>Next Quarter we will provide updates from the program areas on the below 4 questions we will then provide this annually or if there are significant changes</t>
  </si>
  <si>
    <t xml:space="preserve">Feedback from the contractor not received. </t>
  </si>
  <si>
    <t>Next quarter, see line 52</t>
  </si>
  <si>
    <t>Trinity Men's Recovery House (3 Beds)</t>
  </si>
  <si>
    <t>100% staff trained in Trauma Informed Care and Indigenous Cultural Safety</t>
  </si>
  <si>
    <r>
      <rPr>
        <sz val="11"/>
        <color rgb="FF000000"/>
        <rFont val="Calibri"/>
        <family val="2"/>
        <scheme val="minor"/>
      </rPr>
      <t>Staff Training: 
Indigenous Cultural Safety 100%
Trauma Informed Care 100%
Clients who are connected to health and/or community services and supports upon transition from service for the period - 100%</t>
    </r>
    <r>
      <rPr>
        <sz val="11"/>
        <color rgb="FFFF0000"/>
        <rFont val="Calibri"/>
        <family val="2"/>
        <scheme val="minor"/>
      </rPr>
      <t xml:space="preserve"> </t>
    </r>
    <r>
      <rPr>
        <sz val="11"/>
        <color rgb="FF000000"/>
        <rFont val="Calibri"/>
        <family val="2"/>
        <scheme val="minor"/>
      </rPr>
      <t xml:space="preserve">				
</t>
    </r>
  </si>
  <si>
    <t xml:space="preserve">From the contractor: "Trinity is now 1 of 5 facilities in the province offering links to employment program through CMHA and Ministry of Social development"
</t>
  </si>
  <si>
    <t>Next quarter, see line 80</t>
  </si>
  <si>
    <t xml:space="preserve">From the contractor: "Multiple workshops were held focused on indigenous grief and trauma. Trinity house was invited by Skidegate to partake in a 3 day Gabor Mate workshop in Haida Gwaii. Clients were taken for a week long trip and engaged in many cultural activities.     Indigenous recovery activitist Bill Ward ran  a work shop and now meets with our clients. Weekly links to employment began running in trinity house. One client succesfully completed a 10-week training course."
</t>
  </si>
  <si>
    <t xml:space="preserve">From the contractor: Trinity House works with a well established network of referral and community partners also allowing self referrals and removing barriers to accessing the program including cost. Our program is fully funded. 
</t>
  </si>
  <si>
    <t xml:space="preserve">From the contractor: Distance to detox from Prince Rupert. 
</t>
  </si>
  <si>
    <t xml:space="preserve">From the contractor:Funded services give an opportunity to folks who otherwise would not be able to access services.     Substance use and mental health is a health issue deserving of funded treatment options that should be accessible to any Canadian regardless of financial status.     
</t>
  </si>
  <si>
    <t>Salvation Army Fort St John (4 beds plus 2 inactive beds from Budget 2021 funding)</t>
  </si>
  <si>
    <t>Old funding: 4 beds and Budget 2021: 2 beds (recently finalized)</t>
  </si>
  <si>
    <t>Staff training:
Indigenous Cultural Safety - 100%
Trauma Informed Care - 100%
No waitlists for this quarter
Data reported for 4 beds only as contract for the increase in 2 beds not finalized until July 21st, 2023. Next quarter will include the total 6 beds.</t>
  </si>
  <si>
    <t xml:space="preserve">Staff training:
Indigenous Cultural Safety - N/A
Trauma Informed Care - N/A
No waitlists for this quarter
Northern Health will follow up with contractor to support completion of reporting template and collaborate re: low occupancy rates </t>
  </si>
  <si>
    <t>Next quarter, see line 108</t>
  </si>
  <si>
    <t>Ksan House Society (9 Beds total - 3 beds from Budget 2021 funding)</t>
  </si>
  <si>
    <t>Old funding: 6 beds and Budget 2021: 3 beds</t>
  </si>
  <si>
    <t>Staff training:
Indigenous Cultural Safety - 60% at transition house site, and 50% at residence/shelter site
Trauma Informed Care - 100%</t>
  </si>
  <si>
    <t xml:space="preserve">From the contractor: Transition House - TH (2 beds): We trained a dedicated staff in facilitating support recovery meetings. In addition, she is taking the SMART Recovery program, which will help her facilitate meetings.    Ksan Residence &amp; Shelter - KRS (4 beds):  1) Initiated individual, bi-weekly meetings with folks in support recovery. (Were meeting once per month).  2) New recovery plans implemented that include more thorough support such as self care, addiction support, housing, lifeskills, medical/legal/other support such as transportation, Identification, NCFD, education, family goals...  3) KRS Coordinator is registering for the SMART Recovery course.
</t>
  </si>
  <si>
    <t>Next quarter, see line 136</t>
  </si>
  <si>
    <t xml:space="preserve">Transition House: clients have successfully completed the SR program, some are immediately connected to housing and a job. The contractor continues to support client in community post care, and have identified more than a year later, some clients report maintaining employment and housing and overall wellness. Contractor reports some clients who attend Support Recovery move directly into Transitional Housing. Contractor notes clients attend treatment, move to supportive recovery,  which allows progress.  </t>
  </si>
  <si>
    <t xml:space="preserve">From the contractor: At times, the TH can be at its maximum capacity with women (and children) who are fleeing violence. When this occurs, they may refer to KRS  and provide indirect support, getting them to treatment, if they wish, and advocating in a variety of ways.   KRS: We receive referrals from community, Ksan, Health, or direct referrals from a person who wants supports.  Mental Health &amp; Substance Use Outreach team facilitates SMART recovery groups weekly.
</t>
  </si>
  <si>
    <t xml:space="preserve">From the contractor: System level barriers are gendered  - There is significant stigma attached to women who are using and women being mothers who are using.  </t>
  </si>
  <si>
    <t xml:space="preserve">From the contractor: CLIENTS:  1) Not limited to a potential 60 day stay at the shelter because with SR, 90 days plus a possible extension is offered.  2)  Tx outcomes better when medical and counselling supports available.     
</t>
  </si>
  <si>
    <t>Quesnel Tillicum Society Native Friendship Centre (2 Beds)</t>
  </si>
  <si>
    <t>Tillicum reports usually a 50/50 split, but no admissions in this period.</t>
  </si>
  <si>
    <t>Tillicum reports an average of 90% indigenous, but no intakes in this period.</t>
  </si>
  <si>
    <t>Staff training:
Indigenous Cultural Safety - 100%
Trauma Informed Care - 100%</t>
  </si>
  <si>
    <t xml:space="preserve">Staff Training: 
Indigenous Cultural Safety 100%
Trauma Informed Care 100%
Clients who are connected to health and/or community services and supports upon transition from service for the period - 100%					
</t>
  </si>
  <si>
    <t>Next quarter, see line 164</t>
  </si>
  <si>
    <t>Bridges Supportive Housing (4 Beds total =  ** 2 beds from Budget 2021**)</t>
  </si>
  <si>
    <t>Staff training:
Indigenous Cultural Safety - 80%
Trauma Informed Care - 80%</t>
  </si>
  <si>
    <t>Next quarter, see line 192</t>
  </si>
  <si>
    <t xml:space="preserve">From the contractor: "1 successful client away to treatment and two successful in moving into market housing" 
</t>
  </si>
  <si>
    <t xml:space="preserve">From the contractor: "CPP direct payment issues" 
</t>
  </si>
  <si>
    <t>Association Advocating for Women and Community (9 Beds)</t>
  </si>
  <si>
    <r>
      <rPr>
        <b/>
        <sz val="11"/>
        <color theme="1"/>
        <rFont val="Calibri"/>
        <family val="2"/>
        <scheme val="minor"/>
      </rPr>
      <t xml:space="preserve">Optional - </t>
    </r>
    <r>
      <rPr>
        <sz val="11"/>
        <color theme="1"/>
        <rFont val="Calibri"/>
        <family val="2"/>
        <scheme val="minor"/>
      </rPr>
      <t xml:space="preserve"> Total # clients served</t>
    </r>
  </si>
  <si>
    <t>data not reported</t>
  </si>
  <si>
    <t xml:space="preserve">Staff Training: 
Indigenous Cultural Safety 40%
Trauma Informed Care 30%
Clients who are connected to health and/or community services and supports upon transition from service for the period - 80%					
</t>
  </si>
  <si>
    <t>Next quarter, see line 220</t>
  </si>
  <si>
    <t>Ketso Yoh (15 Beds)</t>
  </si>
  <si>
    <t>Staff training:
Indigenous Cultural Safety - 100%
Trauma Informed Care - 100%
Provider reports no waitlisting used.</t>
  </si>
  <si>
    <t>Next quarter, see line 248</t>
  </si>
  <si>
    <t xml:space="preserve">From the contractor: "We have had a few clients transition to more independent housing programs"
</t>
  </si>
  <si>
    <t xml:space="preserve">From the contractor: "Opioid crisis"
</t>
  </si>
  <si>
    <t xml:space="preserve">From the contractor: "It gives people more stability"
</t>
  </si>
  <si>
    <t>Phoenix Transition Society (14 Beds)</t>
  </si>
  <si>
    <t>no data reported</t>
  </si>
  <si>
    <t>Staff training:
Indigenous Cultural Safety - 40%
Trauma Informed Care - 40%
Bed utilization greater than 100% because unable to calculate without minor children</t>
  </si>
  <si>
    <t xml:space="preserve">Staff Training: 
Indigenous Cultural Safety 70%
Trauma Informed Care 70%
Clients who are connected to health and/or community services and supports upon transition from service for the period - 100%					
</t>
  </si>
  <si>
    <t>Next quarter, see line 276</t>
  </si>
  <si>
    <t>St Patrick's House Society (4 Beds)</t>
  </si>
  <si>
    <t>Low usage due to challenges with referrals appropriate to milieu</t>
  </si>
  <si>
    <t>Staff Training: 
Indigenous Cultural Safety 50%
Trauma Informed Care 100%
Clients who are connected to health and/or community services and supports upon transition from service for the period - 0%					
Northern Health will follow up with contractor re: low occupancy</t>
  </si>
  <si>
    <t>Next quarter, see line 304</t>
  </si>
  <si>
    <t>Gya' Wa' Tlaab (5 Beds) ** 1 bed from Budget 2021 **</t>
  </si>
  <si>
    <t>Old funding: 4 beds and Budget 2021: 1 bed</t>
  </si>
  <si>
    <t>Staff training:
Indigenous Cultural Safety - 90%
Trauma Informed Care - 75%
Due to nature of fixed schedule programming, some referrals will remain on waitlist until the next cohort starts, leading to longer waitlists.</t>
  </si>
  <si>
    <t>Staff Training: 
Indigenous Cultural Safety 70%
Trauma Informed Care 46%
Clients who are connected to health and/or community services and supports upon transition from service for the period - 100%					
Note that the low occupancy for this period is an explainable variance as this centre closes for the summer for staff vacation and to prepare for the next cohorts for the treatment program</t>
  </si>
  <si>
    <t>Next quarter, see line 332</t>
  </si>
  <si>
    <t>New Supportive Recovery Sites: 10 beds in Northeast</t>
  </si>
  <si>
    <t>List service locations or communities served</t>
  </si>
  <si>
    <t>6 Beds in Dawson Creek (Meltans Bridge) and 2 beds in Fort St. John (Salvation Army Northern Centre for Hope), 2 beds pending</t>
  </si>
  <si>
    <t>Meltan's Bridge did not provide any reporting data for this period and the contract has been discontinued. Other data for NE beds captured above</t>
  </si>
  <si>
    <t xml:space="preserve">Client rating of outcomes based on self-identified recovery or service goals </t>
  </si>
  <si>
    <t xml:space="preserve"> Percentage of program staff who have training in 1 or more of the following: 
o Indigenous Cultural Safety
o Trauma-Informed Practice
o Any initiative specific training (please specify)</t>
  </si>
  <si>
    <t>% of clients retained in service at 30-60-90 days</t>
  </si>
  <si>
    <t xml:space="preserve">Percentage of clients who are connected to health and/or community services and supports upon transition from service </t>
  </si>
  <si>
    <t>% of clients who are connected to health and/or community services and supports upon transition from service</t>
  </si>
  <si>
    <r>
      <rPr>
        <b/>
        <sz val="11"/>
        <color theme="1"/>
        <rFont val="Calibri"/>
        <family val="2"/>
        <scheme val="minor"/>
      </rPr>
      <t>Data Notes</t>
    </r>
    <r>
      <rPr>
        <sz val="11"/>
        <color theme="1"/>
        <rFont val="Calibri"/>
        <family val="2"/>
        <scheme val="minor"/>
      </rPr>
      <t xml:space="preserve"> :Please provide any necessary context, background, or description required for accurate interpretation of data, including data limitations. </t>
    </r>
  </si>
  <si>
    <t>Unable to differentiate bed data from pre-Budget 2021 and the new beds added with Budget 2021 funding. All data reported as aggregate numbers under the individual contracted sites, including a new section at the end for Meltan's Bridge.</t>
  </si>
  <si>
    <t>Next quarter, see line 366</t>
  </si>
  <si>
    <t xml:space="preserve">4 beds in Northern Interior (including 2 rural Northern Interior, 2 Burns Lake) </t>
  </si>
  <si>
    <t>Quesnel Shelter and Support Society/Bridges Supportive Recovery (2 beds), 2 pending, 1 bed moved to NW</t>
  </si>
  <si>
    <t>Data for these beds captured above</t>
  </si>
  <si>
    <t>Unable to differentiate bed data from pre-Budget 2021 and the new beds added with Budget 2021 funding. All data reported as aggregate numbers under the individual contracted sites.</t>
  </si>
  <si>
    <t>Next quarter, see line 400</t>
  </si>
  <si>
    <t>8 supportive recovery beds in the North West (including 3 Terrace, 2 Prince Rupert, 1 Kitimat, 1 Haida Gwaii and 1 Smithers)</t>
  </si>
  <si>
    <t>3 in Terrace (Ksan House Society), 2 in Prince Rupert (North Coast Transition Society), 1 in Kitimat (Gya' Wa' Tlaab Healing Centre Society), 1 in HG (Haida Gwaii Society for Community Peace) and 1 in Smithers (Smithers Community Services (Good Acre Place))</t>
  </si>
  <si>
    <t>Unable to differentiate bed data from pre-Budget 2021 and the new beds added with Budget 2021 funding. All data reported as aggregate numbers under the individual contracted sites, including a new section below for Smithers Good Acre.</t>
  </si>
  <si>
    <t>Next quarter, see line 434</t>
  </si>
  <si>
    <t>NOTE: NEW SECTION ADDED TO REPORT NEW CONTRACTORS ADDED UNDER BUDGET 2021</t>
  </si>
  <si>
    <t>Meltan's Bridge (6 Beds, all from Budget 2021 funding)</t>
  </si>
  <si>
    <t>No data received for this reporting period, contract has been discontinued</t>
  </si>
  <si>
    <t>Staff training: no data reported on staff training for Indigenous Cultural Safety and Trauma Informed Care
Data not received by deadline. Will update report when data received.</t>
  </si>
  <si>
    <t>Contract has been canceled.</t>
  </si>
  <si>
    <t>Smithers Good Acre (1 Bed from Budget 2021 funding)</t>
  </si>
  <si>
    <t>Contract did not move forward - no data to report</t>
  </si>
  <si>
    <t>Prince George (20 beds)</t>
  </si>
  <si>
    <t>List Service Location (facilities or residences) included in metrics</t>
  </si>
  <si>
    <t>*Please note that adult withdrawal management beds are 100% booked each day, but a few factors impact the occupancy calculation. Firstly, there are "no shows" that impact occupancy. In addition, when pre-booking regional patients a bed may be left empty the day before to ensure they have a bed. Lastly, this unit has a lot of movement and therefore a bed may be open at midnight when inpatient days are counted, but could quickly be filled after midnight. Anecdotally, staff feel that the true occupancy is roughly 95% at any given time.</t>
  </si>
  <si>
    <t>inpatient days - 1321, 20 beds, 90 days in reporting period</t>
  </si>
  <si>
    <t>inpatient days - 1333, 20 beds, 91 days of reporting</t>
  </si>
  <si>
    <t>Data not available</t>
  </si>
  <si>
    <r>
      <t># Unique M</t>
    </r>
    <r>
      <rPr>
        <sz val="11"/>
        <color theme="1"/>
        <rFont val="Calibri"/>
        <family val="2"/>
      </rPr>
      <t>étis Clients</t>
    </r>
  </si>
  <si>
    <t>N/A : team has 1 referral and no service attached to that referral</t>
  </si>
  <si>
    <t>N/A: AWMU 1 PRG has 0 referrals to that are connected to services</t>
  </si>
  <si>
    <t>N/A : team has 1 referral in the IN PROCESS state - no waitlist time present</t>
  </si>
  <si>
    <t>N/A: AWMU 1 PRG has 0 referrals that were waitlisted</t>
  </si>
  <si>
    <r>
      <rPr>
        <b/>
        <sz val="11"/>
        <color theme="1"/>
        <rFont val="Calibri"/>
        <family val="2"/>
        <scheme val="minor"/>
      </rPr>
      <t>Optional</t>
    </r>
    <r>
      <rPr>
        <sz val="11"/>
        <color theme="1"/>
        <rFont val="Calibri"/>
        <family val="2"/>
        <scheme val="minor"/>
      </rPr>
      <t xml:space="preserve"> - Total Vacant Bed Days - [bed is empty with no plan of person going into bed]</t>
    </r>
  </si>
  <si>
    <r>
      <rPr>
        <b/>
        <sz val="11"/>
        <color theme="1"/>
        <rFont val="Calibri"/>
        <family val="2"/>
        <scheme val="minor"/>
      </rPr>
      <t>Optional</t>
    </r>
    <r>
      <rPr>
        <sz val="11"/>
        <color theme="1"/>
        <rFont val="Calibri"/>
        <family val="2"/>
        <scheme val="minor"/>
      </rPr>
      <t xml:space="preserve"> - Held bed days - [bed is empty but waiting for a person]</t>
    </r>
  </si>
  <si>
    <r>
      <rPr>
        <b/>
        <sz val="11"/>
        <color theme="1"/>
        <rFont val="Calibri"/>
        <family val="2"/>
        <scheme val="minor"/>
      </rPr>
      <t>Optional</t>
    </r>
    <r>
      <rPr>
        <sz val="11"/>
        <color theme="1"/>
        <rFont val="Calibri"/>
        <family val="2"/>
        <scheme val="minor"/>
      </rPr>
      <t xml:space="preserve"> - Treatment Bed Days - [bed is being used by a client who is receiving services]</t>
    </r>
  </si>
  <si>
    <r>
      <rPr>
        <b/>
        <sz val="11"/>
        <color theme="1"/>
        <rFont val="Calibri"/>
        <family val="2"/>
        <scheme val="minor"/>
      </rPr>
      <t>Optional</t>
    </r>
    <r>
      <rPr>
        <sz val="11"/>
        <color theme="1"/>
        <rFont val="Calibri"/>
        <family val="2"/>
        <scheme val="minor"/>
      </rPr>
      <t xml:space="preserve"> - Post Treatment Bed Days - [bed is being used by a client who has completed services but is awaiting discharge or transition to another service]</t>
    </r>
  </si>
  <si>
    <t>61 Staff Completions</t>
  </si>
  <si>
    <t>110 Staff Completions</t>
  </si>
  <si>
    <t>Percentage of clients continuing to be engaged in mental health &amp; substance-use services at 30-60-90-days post-detox completion.</t>
  </si>
  <si>
    <t>Currently building data analysis query for this indicator (requires joining acute and community databases)</t>
  </si>
  <si>
    <t>0% - 4 patients with MOIS MHSU services in this time period and none of them have any MHSU services within 30, 60, 90 days post detox. Data review underway to review and ensure accuracy of metric.</t>
  </si>
  <si>
    <t>Adult Withdrawal services are acute and short term clients are not generally retained in services longer than 14 days at times clients may stay long while awaiting treatment services</t>
  </si>
  <si>
    <t>We have new rotations in place (net increase of 2.79 FTE). Mental Health Support Worker (4.32 FTE added), Staff Nurse Detox (1.83 FTE added), MH Clinician (3.38 FTE deleted) and LPN (0.02 FTE added)</t>
  </si>
  <si>
    <t xml:space="preserve">new staffing model, addition of RSW &amp; Nursing Aides,   Nursing postings are taking longer to fill
</t>
  </si>
  <si>
    <t>We will add this for next quarter</t>
  </si>
  <si>
    <t xml:space="preserve">STI testing and treatment  Restructuring supportive relationships with Northern Indigenous communities, clinics and wellness workers   Sublocade trained staff with an increased successful treatment rate for patients receiving same  Increased bed utilization  Health &amp; safety improvements  QI &amp; Continuous improvement board work 
</t>
  </si>
  <si>
    <t xml:space="preserve">The right staff working in their full scope, clearly defined roles and responsibilities, effective individualized orientation periods &amp; mandated training requirements. Relationship building &amp; effective communication. 
</t>
  </si>
  <si>
    <t>Travel can be a challenge - travel from NW HSDA and NE HSDA to NI HSDA can take days to arrange and ground travel can be 4-12 hours.  we work with the Northern Health connections bus to support travel and working on policies to support companion and medical assistance or prescribed serices to avoid withdrawal symptoms while enroute to the destination</t>
  </si>
  <si>
    <t xml:space="preserve">AWMU is considering ways to provide or enhance services , Psychiatric services on-site as well as an inability to provide IV therapies making patients journeys complicated and ineffective would be supportive.
</t>
  </si>
  <si>
    <t xml:space="preserve">Patients with mental Health and substance use conditions require case management and outreach services. 
</t>
  </si>
  <si>
    <t>Prince George (8-10 beds [NHA to confirm])</t>
  </si>
  <si>
    <t>At this time the Sobering Center in Prince George where these beds will be located has not yet been implemented. We have no information to report until these beds are implemented Phased opening date is scheduled for August 24, 2023</t>
  </si>
  <si>
    <t>At this time the Sobering Center in Prince George where these beds will be located has not yet been implemented. We have no information to report until these beds are implemented Phased opening date is scheduled for October 5th, 2023</t>
  </si>
  <si>
    <t>8c.Administrative Assistant to the co-located OAT program and OPS Service in Quesnel</t>
  </si>
  <si>
    <t>Indicators</t>
  </si>
  <si>
    <t>List service locations (facilities or residences) and/or communities served</t>
  </si>
  <si>
    <t>Quesnel</t>
  </si>
  <si>
    <t>MHSU OAT QUE</t>
  </si>
  <si>
    <t>Optional - Total # of clients served</t>
  </si>
  <si>
    <t>Utilized Rate
     Total Case Load capacity</t>
  </si>
  <si>
    <t>Utilized Rate
     % of caseload capacity utilized</t>
  </si>
  <si>
    <t>112, 1 unknown</t>
  </si>
  <si>
    <t xml:space="preserve"> Percentage of program staff who have training in 1 or more of the following: 
o Indigenous Cultural Safety
o Trauma-Informed Practice
-Other initiative specific training (please specify)</t>
  </si>
  <si>
    <t xml:space="preserve"># of aftercare counsellors hired </t>
  </si>
  <si>
    <t>Admin assistant has positively impacted services by alleviating leadership and frontline staff of various administrative functions including ordering, site and schedule coordination, inventory, collaboration with our lease partners, recording, fleet coordination, service partner and stakeholder coordination and various other duties.</t>
  </si>
  <si>
    <t>Success stories? Please share any client, program, or operational successes.</t>
  </si>
  <si>
    <t>8d.Substance Use Clinician (Fort Saint James) to support connection &amp; referral to Interprofessional teams, community services, cultural supports, ongoing SU supports, housing, treatment, and connections to community health resources</t>
  </si>
  <si>
    <t>Fort St. James</t>
  </si>
  <si>
    <t>0-1 days</t>
  </si>
  <si>
    <t>Client rating of outcomes based on self-identified recovery or service goals</t>
  </si>
  <si>
    <t>% of clients successfully connected to other community services &amp; supports</t>
  </si>
  <si>
    <t xml:space="preserve">We have access to Fort St James MOIS; however, it is not level-set for CHR and organizational standards are not being followed. Data is manually pulled at this time.  </t>
  </si>
  <si>
    <t>Next Quarter we will provide updates from the program areas on the below 5 questions we will then provide this annually or if there are significant changes</t>
  </si>
  <si>
    <t xml:space="preserve">continued outreach to downtown core connecting with vulnerable population
continued 5 day per week connection to ER 
continued outreach weekly to the library
</t>
  </si>
  <si>
    <t>We currently do not have a waitlists for accessing mental health clinicians for the first time ever. We have extended our outreach to provide increased time in community. The schedule is Tuesday to Saturday and he provides services to the ER to connect with patients in crisis that have stayed the night.</t>
  </si>
  <si>
    <t xml:space="preserve">The biggest success is the elimination of a waitlist to see a mental health clinician. People in crisis in ER, physician offices or walking in to the health centre are able to be connected to a clinician quickly </t>
  </si>
  <si>
    <t>Next quarter, see line 51</t>
  </si>
  <si>
    <t>The biggest barrier we see is access to treatment programs and 24/7 community supports for people living with addiction or wanting to decrease substance use or detox</t>
  </si>
  <si>
    <t>9a.One time Seed Funding to Northwinds Recovery Centre</t>
  </si>
  <si>
    <t>Data Explanation Notes: Seed funding for Northwinds Recover Centre: Not reporting on Northwinds recovery centre. No data</t>
  </si>
  <si>
    <t>9f. New - Team Lead Dawson Creek - With the needed expansion of Overdose services in Dawson Creek, the addition of 1 Team Lead is required to lead the development and offering of three new opioid/substance use related programs (OPS/OAT/Treatment)</t>
  </si>
  <si>
    <t>Dawson Creek</t>
  </si>
  <si>
    <t>OAT 1 DAW</t>
  </si>
  <si>
    <t>Team Lead does not take a client caseload.There is a new team lead position to support opioid/substance use related programs (OPS/OAT/Treatment) in Dawson Creek Funding attached to Team Lead position. Leadership assist in program service delivery, sustainment and recruitment and retention to the program.</t>
  </si>
  <si>
    <t xml:space="preserve">Provider change from NH Virtual Clinic to Alliance Clinic, started on Oct. 16th. Service will provided with 2 virtual clinics a week and 2 in person visits a month. </t>
  </si>
  <si>
    <t xml:space="preserve">New provider transition went well and good engagement by the provider within the community. </t>
  </si>
  <si>
    <t xml:space="preserve">Supporting the clients needs with virtual or inperson appointments. </t>
  </si>
  <si>
    <t xml:space="preserve">No current issues other then local providers, however the alternative has been working quite well for us. </t>
  </si>
  <si>
    <t xml:space="preserve">Positive impact to community. We have approximately 60 clients currently on Opiate Agonist therapy and we are able to meet there perscription, assessment and ongoing support needs in a timely manner. </t>
  </si>
  <si>
    <t>Aftercare HA Project Management costs</t>
  </si>
  <si>
    <t>No applicable reporting</t>
  </si>
  <si>
    <t>7a. Service Enhancements for Existing Withdrawal Management Beds</t>
  </si>
  <si>
    <t>Dawson Creek and Fort St. John - Oat 1 NUrse FJN</t>
  </si>
  <si>
    <t>OAT 1 FJN</t>
  </si>
  <si>
    <t>N/A - no referrals for team</t>
  </si>
  <si>
    <t>46, 5 unknown</t>
  </si>
  <si>
    <t>N/A: OAT 1 FJN has 0 referrals that are connected to services</t>
  </si>
  <si>
    <t>N/A: OAT 1 FJN has 0 referrals that were waitlisted</t>
  </si>
  <si>
    <t xml:space="preserve">N/A  </t>
  </si>
  <si>
    <t>Percentage of clients on medication-assisted treatment at 30-60-90 days</t>
  </si>
  <si>
    <t>30 days: 100%, 60 days: 100%, 90 days: 100% - (1 client total)</t>
  </si>
  <si>
    <t>30 days: 98.5%, 60 days: 97%, 90 days: 92% - (200 client total)</t>
  </si>
  <si>
    <t>Next quarter, see line 162</t>
  </si>
  <si>
    <t>8a. Acute Care Transition Nurse</t>
  </si>
  <si>
    <t>Dawson Creek and FSJ</t>
  </si>
  <si>
    <t>ICMT 1 TNURSE 1 FJN</t>
  </si>
  <si>
    <t>FSJ - 25 (Community) + 39 (Acute) = 64, DC - 54</t>
  </si>
  <si>
    <t>FSJ-25 (community) + 41 (acute) = 65</t>
  </si>
  <si>
    <t>FSJ - 12 (Community) + 14 (Acute) = 26, DC - 27</t>
  </si>
  <si>
    <t>FSJ- 13 (community) + 22 (acute) = 35</t>
  </si>
  <si>
    <t>FSJ - 13 (Community) + 25 (Acute) = 38, DC - 27</t>
  </si>
  <si>
    <t>FSJ- 12 (community) + 19 (acute) = 31</t>
  </si>
  <si>
    <t>not available this quarter, will be available next quarter</t>
  </si>
  <si>
    <t>N/A: ICMT 1 TNURSE 1 FJN has 0 referrals to that are connected to services</t>
  </si>
  <si>
    <t>N/A: ICMT 1 TNURSE 1 FJN has 0 referrals that were waitlisted</t>
  </si>
  <si>
    <t xml:space="preserve">next quarter </t>
  </si>
  <si>
    <t>Next quarter, see line 190</t>
  </si>
  <si>
    <t>- Assisting with 3 clients attending treatment  - Connecting multiple clients to SS programs  - Was able to connect a client to SS program resulting in obtaining housing who in the past has had a difficult time accessing services</t>
  </si>
  <si>
    <t xml:space="preserve">They contact me when appropriate </t>
  </si>
  <si>
    <t>This service allows for the continuity of care from hospital to community and ensure that clients are connected to community supports once discharged</t>
  </si>
  <si>
    <t>9d. The Adult Addiction Day Treatment: Expansion</t>
  </si>
  <si>
    <t>Dawson Creek, Terrace, Smithers (vacant), and Fort St. John - ICMT 1 MHSUC 1 DAW, and PCIPT 2 MHSUC 2 FJN, PCIPT 1 MHSUC 3 TER</t>
  </si>
  <si>
    <t>ICMT 1 DAW, PCIPT 2 FJN, PCIPT 1 TER</t>
  </si>
  <si>
    <t>48 male and 1 unknown</t>
  </si>
  <si>
    <t>627, 1 other, 9 unknown</t>
  </si>
  <si>
    <t>276 days</t>
  </si>
  <si>
    <t>53 days</t>
  </si>
  <si>
    <t>8 days</t>
  </si>
  <si>
    <t xml:space="preserve">Percentage of clients connected to other mental health &amp; substance use services while waitlisted for initiative </t>
  </si>
  <si>
    <t>None of the clients have any referrals that have been in a waitlisted status</t>
  </si>
  <si>
    <t>2% (30/1401)</t>
  </si>
  <si>
    <t>Next Quarter</t>
  </si>
  <si>
    <t>FSJ runs 8 weeks and a closed group. Participants will be waiting for 8 weeks before the next round.  Terrace has approximately 1-2 week wait time for Adult Day program. There is not wait time for ADTP in Smithers</t>
  </si>
  <si>
    <t xml:space="preserve">Dawson Creek ICMT-Currently have postings for LPN positions to increase capacity for service delivery within the team. 
</t>
  </si>
  <si>
    <t xml:space="preserve">Dawson Creek ICMT-The team has been able support clients in accessing other community services in order to manage needs outside of inpatient acute services. Working along side other organisations in town they have supported clients to maintain housing and remain stable in the community. 
Terrace IPT-Terrace MHSU team eliminated their waitlist of clients needing attachment to a case manager.
</t>
  </si>
  <si>
    <t xml:space="preserve">Dawson Creek ICMT- Referrals come from Inpatient Psychiatry, ER, and Community Mental health services. Connecting with RCMP as well and reaching out to community members where they are at instead of waiting for a presentation in the ER.
Terrace IPT- Currently, MH Intakes are being completed by Nh Virtual Clinic while we stabilize our staffing.  This has freed up space for clinicians to reduce waitlist.
</t>
  </si>
  <si>
    <t xml:space="preserve">Dawson Creek ICMT- Finding Nurses to fill empty positions limits the teams ability to take on new clients.
Discussing increased Psychiatry supports
</t>
  </si>
  <si>
    <t xml:space="preserve">Dawson Creek ICMT- Maintaining care plans and medication while in the community is keeping clients out of inpatient psychiatry as they can access community services quicker and are able to assess need sooner. Family members have an easy way to reach out for support and team can advocate for service needs.
Terrace IPT- N/A
</t>
  </si>
  <si>
    <t>9e. Expansion to Dawson Creek OAT Service</t>
  </si>
  <si>
    <t>Utilized Rate (initiative specific, e.g., percentage of caseload capacity utilized, program attendance rates, # of educational sessions delivered, etc.)</t>
  </si>
  <si>
    <t>24 female, 37 male</t>
  </si>
  <si>
    <t>N/A - no referrals in this time period</t>
  </si>
  <si>
    <t>21 days</t>
  </si>
  <si>
    <t>N/A: OAT 1 DAW has 0 referrals that were waitlisted</t>
  </si>
  <si>
    <t>next quarter</t>
  </si>
  <si>
    <t>Data entry at the team level is low quality we have reached out for manual data</t>
  </si>
  <si>
    <t>Next quarter, see line 249</t>
  </si>
  <si>
    <t>10a. Aftercare &amp; Biopsychosocial Supports: Peer Supports (Terrace, Prince Rupert, Kitimat, Haida Gwaii North &amp; South)</t>
  </si>
  <si>
    <t>Prince Rupert, Terrace, and Kitimat -  ICMT 1 RUP, ICMT 1 IPA 1 RUP, ICMT 1 PA 2 TER , ICMT 1 TER. 
Kitimat position vacant - no data available for Kitimat</t>
  </si>
  <si>
    <t>ICMT 1 RUP, MHSU OUTREACH TER</t>
  </si>
  <si>
    <t>411 days</t>
  </si>
  <si>
    <t>N/A: The two teams have 0 referrals that were waitlisted</t>
  </si>
  <si>
    <t>Peers do not have a waitlist</t>
  </si>
  <si>
    <t xml:space="preserve"> next quarter </t>
  </si>
  <si>
    <t>Next quarter, see line 277</t>
  </si>
  <si>
    <t xml:space="preserve">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
Terrace MHSU Outreach-Complex Care Housing initiative remains in implementation stage – working to recruit into vacancies. 
</t>
  </si>
  <si>
    <t xml:space="preserve">Prince Rupert ICMT- -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
Terrace MHSU Outreach-Six people have connected to the Complex Care Housing initiative.   Due to new positions being filled, MHSU Outreach has staff on site at Sonder House (supportive housing site) 7 days per week. Through expansion of funded positions, MHSU Outreach has seen a drastic increase in direct encounters at both Sonder House (536 Encounters between May 1 – Aug 31, 2023) and Shelters (547 Encounters between May 1 – Aug 31, 2022). This data, in comparison to the same period in 2022, exemplifies the positive impacts that additional low barrier services have made in connecting people to MHSU care.      MHSU Outreach had 1989 encounters for harm reduction during this quarter. </t>
  </si>
  <si>
    <t xml:space="preserve">Prince Rupert ICMT- N/A 
Terrace MHSU Outreach-MHSU Outreach does not waitlist people. Referrals for service are low barrier and accepted from individuals (ie. Walk in, assertive community outreach), families, community partners, and NHA partners. MHSU Outreach delivers services in both community and clinic settings, creating multiple opportunities to engage individuals in care.  
</t>
  </si>
  <si>
    <t xml:space="preserve">Prince Rupert ICMT- N/A 
Terrace MHSU Outreach- inhalation Overdose Prevention Site (OPS) in community is challenging–       Recruitment/retention of Registered Nurses.     </t>
  </si>
  <si>
    <t xml:space="preserve">Prince Rupert ICMT- N/A 
Terrace MHSU Outreach- Due to increased funding, MHSU Outreach has had the opportunity to implement new programs (such as OPS, Complex Care Housing) and maintain consistent operations of same. This has been sustained through an integrated approach to Specialized MHSU Outreach services where team members are crossed trained to ensure adequate coverage of essential services. This has allowed our services to gain credibility with people accessing care and community partners, as we are consistently available to support requests for services. In addition, we have seen an increased level of reliability in having our clinic space open during all operational hours (not just during OPS) – as we now have a staffing compliment that allows us to provide assertive community outreach, on site care at the Supportive Housing site, and support drop-in care at our physical office space. 
</t>
  </si>
  <si>
    <t>7d. Service Enhancements for Existing Sobering &amp; Assessment Beds</t>
  </si>
  <si>
    <t>Terrace, Prince Rupert, and Smithers"Data Explanation Notes: 4) 7(f)d. Service Enhancements for Existing Sobering and Assessment Beds:
SRT 1 NURSE 4 TER
""ICMT 1 MHSUC 2 RUP
ICMT 1 MHSUC 2 TER
ICMT 1 MHSUC 1 SMI
ICMT TL TER
ICMT 1 NURSE 3 RUP
ICMT 1 RSW 1 TER""
ICMT 1 CAS TER
ICMT 1 MHSUC 1 TER
 "
Terrace teams replaced with: MHSU OUTREACH MHSUC 2 TER, MHSU OUTREACH TL TER, MHSU OUTREACH RSW 1 TER, MHSU OUTREACH CAS TER, MHSU OUTREACH MHSUC 1 TER</t>
  </si>
  <si>
    <t>MHSU OUTREACH TER, ICMT 1 RUP, ICMT 1 SMI</t>
  </si>
  <si>
    <t>75 and 1 unknown</t>
  </si>
  <si>
    <t>417 days</t>
  </si>
  <si>
    <t>N/A: The three teams have 0 referrals that were waitlisted</t>
  </si>
  <si>
    <t>Percentage of clients continuing to be engaged in MHSU services at 30-60-90 days</t>
  </si>
  <si>
    <t>30 days: 67% (4/6), 60 days: 67% (4/6), 90 days: 67% (4/6) - 6 clients total</t>
  </si>
  <si>
    <t>30 days: 90%, 60 days: 86%, 90 days: 81% - 732 clients</t>
  </si>
  <si>
    <t>Next quarter, see line 306</t>
  </si>
  <si>
    <t xml:space="preserve">Smithers ICMT-Smithers MHSU Outreach has strengthened relationship with Witset First Nation, now providing weekly (Wednesday) outreach to this community. Recruited into newly funded RN position (Mon-Fri) increasing consistency in staffing levels during the week. 
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
Terrace MHSU Outreach-Complex Care Housing initiative remains in implementation stage – working to recruit into vacancies. 
</t>
  </si>
  <si>
    <t xml:space="preserve">Prince Rupert ICMT- -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
Terrace MHSU Outreach-Six people have connected to the Complex Care Housing initiative.   Due to new positions being filled, MHSU Outreach has staff on site at Sonder House (supportive housing site) 7 days per week. Through expansion of funded positions, MHSU Outreach has seen a drastic increase in direct encounters at both Sonder House (536 Encounters between May 1 – Aug 31, 2023) and Shelters (547 Encounters between May 1 – Aug 31, 2022). This data, in comparison to the same period in 2022, exemplifies the positive impacts that additional low barrier services have made in connecting people to MHSU care.      MHSU Outreach had 1989 encounters for harm reduction during this quarter. Of this number, 599 encounters were with individuals who identify as Indigenous. 
</t>
  </si>
  <si>
    <t xml:space="preserve">Prince Rupert ICMT- N/A 
Smithers ICMT- Smithers MHSU Outreach does not waitlist people. Referrals for service are low barrier and accepted from individuals (ie. Walk in, assertive community outreach), family’s, community partners, and NHA partners. MHSU Outreach delivers services in both community and clinic settings, creating multiple opportunities to engage individuals in care. 
Terrace MHSU Outreach-MHSU Outreach does not waitlist people. Referrals for service are low barrier and accepted from individuals (ie. Walk in, assertive community outreach), families, community partners, and NHA partners. MHSU Outreach delivers services in both community and clinic settings, creating multiple opportunities to engage individuals in care.  
</t>
  </si>
  <si>
    <t xml:space="preserve">Prince Rupert ICMT- N/A 
Smithers ICMT-Require outdoor inhalation, and additional fleet
Terrace MHSU Outreach- inhalation Overdose Prevention Site (OPS) in community is challenging–       Recruitment/retention of Registered Nurses.      Lack of access to local withdrawal management services – people are required to travel to Prince George AWMU. </t>
  </si>
  <si>
    <t xml:space="preserve">Prince Rupert ICMT- N/A 
Smithers ICMT- Smithers MHSU Outreach has had the opportunity to adjust to identified community needs – while maintaining baseline service within Smithers. This has included: partnerships with Witset for medication administration and scheduled weekly Outreach to Witset (strengthening relationships with health services available for Band members; maintaining therapeutic contact with individuals who are transient between communities).
Terrace MHSU Outreach- Due to increased funding, MHSU Outreach has had the opportunity to implement new programs (such as OPS, Complex Care Housing) and maintain consistent operations of same. This has been sustained through an integrated approach to Specialized MHSU Outreach services where team members are crossed trained to ensure adequate coverage of essential services. This has allowed our services to gain credibility with people accessing care and community partners, as we are consistently available to support requests for services. In addition, we have seen an increased level of reliability in having our clinic space open during all operational hours (not just during OPS) – as we now have a staffing compliment that allows us to provide assertive community outreach, on site care at the Supportive Housing site, and support drop-in care at our physical office space. </t>
  </si>
  <si>
    <t>8b. Community Engagement Advisor</t>
  </si>
  <si>
    <t xml:space="preserve">Prince Rupert and Smithers - ICMT 1 IWS 1 RUP, ICMT 1 CAS SMI
</t>
  </si>
  <si>
    <t>ICMT 1 RUP, ICMT 1 SMI</t>
  </si>
  <si>
    <t>109 male, 1 unknown</t>
  </si>
  <si>
    <t>174 days</t>
  </si>
  <si>
    <t>30 days: 79% (57/72), 60 days: 75% (54/72), 90 days: 67% (48/72) - 72 clients total</t>
  </si>
  <si>
    <t>30 days: 95%, 60 days: 93%, 90 days: 88%</t>
  </si>
  <si>
    <t>Next quarter, see line 335</t>
  </si>
  <si>
    <t xml:space="preserve">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
 Smithers ICMT-Smithers MHSU Outreach has strengthened relationship with Witset First Nation, now providing weekly (Wednesday) outreach to this community. Recruited into newly funded RN position (Mon-Fri) increasing consistency in staffing levels during the week. </t>
  </si>
  <si>
    <t>Prince Rupert ICMT-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t>
  </si>
  <si>
    <t xml:space="preserve">Prince Rupert ICMT- N/A 
Smithers ICMT-Smithers MHSU Outreach does not waitlist people. Referrals for service are low barrier and accepted from individuals (ie. Walk in, assertive community outreach), family’s, community partners, and NHA partners. MHSU Outreach delivers services in both community and clinic settings, creating multiple opportunities to engage individuals in care. 
</t>
  </si>
  <si>
    <t xml:space="preserve">Prince Rupert ICMT- N/A 
Smithers ICMT-. Lack of access to local withdrawal management services – people are required to travel to Prince George AWMU. Require additional fleet and retrofitted van to increase outreach options. </t>
  </si>
  <si>
    <t xml:space="preserve">Prince Rupert ICMT- N/A 
Smithers ICMT- Smithers MHSU Outreach has had the opportunity to adjust to identified community needs – while maintaining baseline service within Smithers. This has included: partnerships with Witset for medication administration and scheduled weekly Outreach to Witset (strengthening relationships with health services available for Band members; maintaining therapeutic contact with individuals who are transient between communities).
</t>
  </si>
  <si>
    <t>8e. Expansion of Interprofessional Primary Care Team in Hazelton &amp; Fort Saint James</t>
  </si>
  <si>
    <t>Hazelton and Fort St. James.  Hazelton position OrgRole is PCIPT 1 PSW 1 HAZ.</t>
  </si>
  <si>
    <t>PCIPT 1 HAZ</t>
  </si>
  <si>
    <t>No client appointments scheduled in EMR during this reporting period.</t>
  </si>
  <si>
    <t>No data available for this reporting period</t>
  </si>
  <si>
    <t>no referrals for the orgrole listed</t>
  </si>
  <si>
    <t>N/A: PCIPT 1 HAZ has 0 referrals to that are connected to services</t>
  </si>
  <si>
    <t>N/A: PCIPT 1 HAZ has 0 referrals that were waitlisted</t>
  </si>
  <si>
    <t>No services in this time period</t>
  </si>
  <si>
    <t>30 days: 100%, 60 days: 96%, 90 days: 87%</t>
  </si>
  <si>
    <t>Next Quarter we will provide updates from the program areas on the below 5 questions we will then provide this annually or if there are significant changes.  Peer support workers do not carry a case load and support clients in navigating their health care journey in a more informal manner.  Documentation reflects this practice.</t>
  </si>
  <si>
    <t>Next quarter, see line 364</t>
  </si>
  <si>
    <t xml:space="preserve">Injection clinics for mental health clients  Older women's support group 
</t>
  </si>
  <si>
    <t xml:space="preserve">Older women's support was really well received.   Delivery of OAT for clients is at capacity and over.   Active mental health program, CBT and DBT.    Manage mental health acts - started check in and clients are coming and needs are being met
</t>
  </si>
  <si>
    <t xml:space="preserve">Access- we are meeting client where they are at.  Going to their door.   Face to face or virtual appointments,    Zooms with psychiatrists and facilitated by Mental health clinician  Community visits 
</t>
  </si>
  <si>
    <t xml:space="preserve">Vacancies.   -transportation, distance, road conditions.   - Fleet -No after hour pharmacy on evening our weekends  
</t>
  </si>
  <si>
    <t>When we receive the outreach van it would help a lot with our ability  to give care in community  - Peer advocate is beneficial /access to harm reduction but presently not filled.   - funding for positions are wonderful if we can fill.</t>
  </si>
  <si>
    <t xml:space="preserve">9c. ICMT - Expansion of Dawson Creek, Fort St. John, &amp; Prince George Team to increase capacity </t>
  </si>
  <si>
    <t>Prince George, Dawson Creek, and Fort St. John    ICMT 1 NURSE 1 PRG , ICMT 1 MHSUC 1 DAW . FSJ early recovery service peer support position not in MOIS, peer data is generally anonomous.</t>
  </si>
  <si>
    <t>ICMT 1 PRG, ICMT 1 DAW</t>
  </si>
  <si>
    <t>56 and 1 unknown</t>
  </si>
  <si>
    <t>107 male, 1 unknown</t>
  </si>
  <si>
    <t>1240 days</t>
  </si>
  <si>
    <t>Percentage of clients retained in services at 30-60-90 days</t>
  </si>
  <si>
    <t>30 days: 100% (1/1), 60 days: 100%, 90 days: 0/0 - 1 client total</t>
  </si>
  <si>
    <t>30 days: 88%, 60 days: 86%, 90 days: 79%</t>
  </si>
  <si>
    <t>Next quarter</t>
  </si>
  <si>
    <t>Next quarter we will provide updates from the program areas on the below 5 questions we will then provide this annually or if there are significant changes</t>
  </si>
  <si>
    <t>Next quarter, see line 393</t>
  </si>
  <si>
    <t>10b. ICMT - Expansion of Dawson Creek ICMT to provide Long Term Aftercare Supports</t>
  </si>
  <si>
    <t>Dawson Creek   ICMT 1 LSW 5 DAW- no data available, not entered in MOIS, will review data entry issues for next period. ICMT 1 LSW 6 DAW - began entering in data</t>
  </si>
  <si>
    <t>ICMT 1 DAW</t>
  </si>
  <si>
    <t>no entries this period</t>
  </si>
  <si>
    <t>66male, 1 unknown</t>
  </si>
  <si>
    <t>N/A: ICMT 1 DAW has 0 referrals to that are connected to services</t>
  </si>
  <si>
    <t>N/A:  ICMT 1 DAW has 0 referrals that were waitlisted</t>
  </si>
  <si>
    <t>No services in this period</t>
  </si>
  <si>
    <t>Reduction in ER use/lower acute care service use</t>
  </si>
  <si>
    <t>next quarter, see line 423</t>
  </si>
  <si>
    <t xml:space="preserve">Currently have postings for LPN positions to increase capacity for service delivery within the team. 
</t>
  </si>
  <si>
    <t xml:space="preserve">The team has been able support clients in accessing other community services in order to manage needs outside of inpatient acute services. Working along side other organisations in town they have supported clients to maintain housing and remain stable in the community. 
</t>
  </si>
  <si>
    <t xml:space="preserve">Referrals come from Inpatient Psychiatry, ER, and Community Mental health services. Connecting with RCMP as well and reaching out to community members where they are at instead of waiting for a presentation in the ER.
</t>
  </si>
  <si>
    <t xml:space="preserve">Finding Nurses to fill empty positions limits the teams ability to take on new clients.
</t>
  </si>
  <si>
    <t xml:space="preserve">Maintaining care plans and medication while in the community is keeping clients out of inpatient psychiatry as they can access community services quicker and are able to assess need sooner. Family members have an easy way to reach out for support and team can advocate for service needs.
</t>
  </si>
  <si>
    <t xml:space="preserve">                                                                                                                        </t>
  </si>
  <si>
    <t>Transforming into a vertical list</t>
  </si>
  <si>
    <t>Trimming "(# beds)"</t>
  </si>
  <si>
    <r>
      <t>A</t>
    </r>
    <r>
      <rPr>
        <sz val="18"/>
        <color theme="1"/>
        <rFont val="Calibri"/>
        <family val="2"/>
        <scheme val="minor"/>
      </rPr>
      <t>ccess &amp; Utilization 2023-24 Annual Data
(Q2, RP1, July-Sept 2023)</t>
    </r>
  </si>
  <si>
    <t># of Unique Clients</t>
  </si>
  <si>
    <t>Occupancy Rate</t>
  </si>
  <si>
    <t>Data Notes</t>
  </si>
  <si>
    <t xml:space="preserve">Data Summary Explanation </t>
  </si>
  <si>
    <t>The numbers in this summary table are automatically sourced from completed forms submitted by operators.</t>
  </si>
  <si>
    <t>These forms are located in other sheets, such as 'Adult SU Treatment Beds'.</t>
  </si>
  <si>
    <t>The retrieval process begins in cell G1 of those sheets using a working table.</t>
  </si>
  <si>
    <t>A '0' value may indicate that no number was submitted by the operator.</t>
  </si>
  <si>
    <t>Numbers followed by '*' or '**' reflect the exact submission by the operator.</t>
  </si>
  <si>
    <t xml:space="preserve">Rows with "#VALUE!" (indicating that there are no more operators of that type of service to display) in column A are automatically hidden. </t>
  </si>
  <si>
    <t>To hide rows with '#VALUE!', highlight A3:H3, choose "Data" tab, "Filter" (down arrows will now appear at the bottom righthand corners of A3 to H3). Click the arrow in A3, a small window will pop up. Scroll down to find "#VALUE!". Untick "#VALUE!". Close small window.</t>
  </si>
  <si>
    <t>To show rows with '#VALUE!', choose "Data" tab, "Filter" .</t>
  </si>
  <si>
    <t>Totals</t>
  </si>
  <si>
    <t>Supportive Recovery Beds</t>
  </si>
  <si>
    <t>Baseline Bed Data: Acccess &amp; Utilization
(April 2021-March 2022)</t>
  </si>
  <si>
    <t>HF to do this whole table</t>
  </si>
  <si>
    <t>Summary  (Treatment &amp; SR)</t>
  </si>
  <si>
    <t>Total Clients Served</t>
  </si>
  <si>
    <t>Total Bed days</t>
  </si>
  <si>
    <t>Median Wait Time</t>
  </si>
  <si>
    <t>Median Utilization</t>
  </si>
  <si>
    <t>Total Clients (by Service Type)</t>
  </si>
  <si>
    <t>Total Treatment Clients</t>
  </si>
  <si>
    <t>Total Supportive Recovery clients</t>
  </si>
  <si>
    <t>Total Withdrawal management</t>
  </si>
  <si>
    <t>Total Stabilization/Transition</t>
  </si>
  <si>
    <t>Treatment Bed</t>
  </si>
  <si>
    <t>Total Treatment Bed days</t>
  </si>
  <si>
    <t>Median Treatment Occupancy</t>
  </si>
  <si>
    <t>Median Treatment Waittime</t>
  </si>
  <si>
    <t>Median treatment utilization rate</t>
  </si>
  <si>
    <t>Supportive Recovery</t>
  </si>
  <si>
    <t>Total SR Bed days</t>
  </si>
  <si>
    <t>Median SR Occupancy</t>
  </si>
  <si>
    <t>Median SR Waittime</t>
  </si>
  <si>
    <t>Median SR Utilization rate</t>
  </si>
  <si>
    <t>Withdrawal Management</t>
  </si>
  <si>
    <t>Total WM Bed days</t>
  </si>
  <si>
    <t>Median WM Occupancy</t>
  </si>
  <si>
    <t>Median WM Waittime</t>
  </si>
  <si>
    <t>Median WM Utilization Rate</t>
  </si>
  <si>
    <t>Stabilization/Transition</t>
  </si>
  <si>
    <t>Total S/T Bed days</t>
  </si>
  <si>
    <t>Median S/T Occupancy</t>
  </si>
  <si>
    <t>Median S/T Waittime</t>
  </si>
  <si>
    <t>Median S/T utilization rate</t>
  </si>
  <si>
    <t>Northern Health Authority (NHA)</t>
  </si>
  <si>
    <t>Sobering &amp;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</si>
</sst>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2"/>
      <color theme="1"/>
      <name val="Calibri"/>
      <family val="2"/>
      <scheme val="minor"/>
    </font>
    <font>
      <sz val="11"/>
      <name val="Calibri"/>
      <family val="2"/>
      <scheme val="minor"/>
    </font>
    <font>
      <sz val="11"/>
      <color theme="1"/>
      <name val="Calibri"/>
      <family val="2"/>
    </font>
    <font>
      <sz val="11"/>
      <color rgb="FF000000"/>
      <name val="Calibri"/>
      <family val="2"/>
      <scheme val="minor"/>
    </font>
    <font>
      <i/>
      <sz val="11"/>
      <color rgb="FF000000"/>
      <name val="Calibri"/>
      <family val="2"/>
      <scheme val="minor"/>
    </font>
    <font>
      <b/>
      <sz val="24"/>
      <color theme="0"/>
      <name val="Calibri"/>
      <family val="2"/>
      <scheme val="minor"/>
    </font>
    <font>
      <b/>
      <sz val="18"/>
      <color theme="1"/>
      <name val="Calibri"/>
      <family val="2"/>
      <scheme val="minor"/>
    </font>
    <font>
      <sz val="18"/>
      <color theme="1"/>
      <name val="Calibri"/>
      <family val="2"/>
      <scheme val="minor"/>
    </font>
    <font>
      <b/>
      <sz val="18"/>
      <color rgb="FFFF0000"/>
      <name val="Calibri"/>
      <family val="2"/>
      <scheme val="minor"/>
    </font>
    <font>
      <sz val="24"/>
      <color theme="1"/>
      <name val="Calibri"/>
      <family val="2"/>
      <scheme val="minor"/>
    </font>
    <font>
      <b/>
      <sz val="14"/>
      <color theme="1"/>
      <name val="Calibri"/>
      <family val="2"/>
      <scheme val="minor"/>
    </font>
    <font>
      <sz val="16"/>
      <color theme="1"/>
      <name val="Calibri"/>
      <family val="2"/>
      <scheme val="minor"/>
    </font>
    <font>
      <sz val="16"/>
      <color rgb="FFFF0000"/>
      <name val="Calibri"/>
      <family val="2"/>
      <scheme val="minor"/>
    </font>
    <font>
      <b/>
      <sz val="20"/>
      <color theme="1"/>
      <name val="Calibri"/>
      <family val="2"/>
      <scheme val="minor"/>
    </font>
    <font>
      <sz val="12"/>
      <name val="Calibri"/>
      <family val="2"/>
      <scheme val="minor"/>
    </font>
    <font>
      <sz val="20"/>
      <color theme="1"/>
      <name val="Calibri"/>
      <family val="2"/>
      <scheme val="minor"/>
    </font>
    <font>
      <b/>
      <sz val="11"/>
      <color rgb="FF000000"/>
      <name val="Calibri"/>
      <family val="2"/>
    </font>
    <font>
      <u/>
      <sz val="11"/>
      <color theme="10"/>
      <name val="Calibri"/>
      <family val="2"/>
      <scheme val="minor"/>
    </font>
    <font>
      <sz val="48"/>
      <color theme="0"/>
      <name val="Calibri"/>
      <family val="2"/>
      <scheme val="minor"/>
    </font>
    <font>
      <u/>
      <sz val="18"/>
      <color theme="10"/>
      <name val="Calibri"/>
      <family val="2"/>
      <scheme val="minor"/>
    </font>
    <font>
      <b/>
      <sz val="20"/>
      <color rgb="FFFFFFFF"/>
      <name val="Calibri"/>
      <family val="2"/>
      <scheme val="minor"/>
    </font>
    <font>
      <b/>
      <sz val="20"/>
      <color rgb="FF000000"/>
      <name val="Segoe UI"/>
      <family val="2"/>
    </font>
    <font>
      <b/>
      <sz val="18"/>
      <color rgb="FF000000"/>
      <name val="Calibri"/>
      <family val="2"/>
    </font>
    <font>
      <sz val="11"/>
      <color rgb="FF000000"/>
      <name val="Calibri"/>
      <family val="2"/>
    </font>
    <font>
      <b/>
      <sz val="16"/>
      <color rgb="FFFFFFFF"/>
      <name val="Calibri"/>
      <family val="2"/>
      <scheme val="minor"/>
    </font>
    <font>
      <b/>
      <sz val="18"/>
      <color rgb="FF000000"/>
      <name val="Calibri"/>
      <family val="2"/>
      <scheme val="minor"/>
    </font>
    <font>
      <b/>
      <sz val="20"/>
      <color rgb="FF000000"/>
      <name val="Calibri"/>
      <family val="2"/>
      <scheme val="minor"/>
    </font>
    <font>
      <sz val="12"/>
      <color rgb="FF000000"/>
      <name val="Calibri"/>
      <family val="2"/>
      <scheme val="minor"/>
    </font>
    <font>
      <b/>
      <sz val="11"/>
      <color rgb="FF000000"/>
      <name val="Calibri"/>
      <family val="2"/>
      <scheme val="minor"/>
    </font>
    <font>
      <sz val="12"/>
      <color theme="1"/>
      <name val="Calibri"/>
      <family val="2"/>
      <scheme val="minor"/>
    </font>
    <font>
      <b/>
      <sz val="11"/>
      <name val="Calibri"/>
      <family val="2"/>
      <scheme val="minor"/>
    </font>
    <font>
      <u/>
      <sz val="11"/>
      <color rgb="FF000000"/>
      <name val="Calibri"/>
      <family val="2"/>
      <scheme val="minor"/>
    </font>
    <font>
      <i/>
      <u/>
      <sz val="11"/>
      <color rgb="FF000000"/>
      <name val="Calibri"/>
      <family val="2"/>
      <scheme val="minor"/>
    </font>
    <font>
      <b/>
      <sz val="14"/>
      <color rgb="FF000000"/>
      <name val="Calibri"/>
      <family val="2"/>
      <scheme val="minor"/>
    </font>
    <font>
      <sz val="7"/>
      <color rgb="FF000000"/>
      <name val="Calibri"/>
      <family val="2"/>
      <scheme val="minor"/>
    </font>
    <font>
      <sz val="12"/>
      <color theme="1"/>
      <name val="Calibri"/>
      <family val="2"/>
    </font>
    <font>
      <sz val="9"/>
      <color theme="1"/>
      <name val="Segoe UI"/>
      <family val="2"/>
    </font>
    <font>
      <b/>
      <sz val="14"/>
      <color theme="1"/>
      <name val="Calibri"/>
      <family val="2"/>
    </font>
    <font>
      <sz val="11"/>
      <color rgb="FF000000"/>
      <name val="Calibri"/>
      <family val="2"/>
    </font>
    <font>
      <sz val="9"/>
      <color rgb="FF333333"/>
      <name val="Segoe UI"/>
      <charset val="1"/>
    </font>
    <font>
      <sz val="11"/>
      <color rgb="FFFF0000"/>
      <name val="Calibri"/>
      <family val="2"/>
      <scheme val="minor"/>
    </font>
    <font>
      <sz val="11"/>
      <color rgb="FF444444"/>
      <name val="Calibri"/>
      <family val="2"/>
      <charset val="1"/>
    </font>
    <font>
      <sz val="11"/>
      <color rgb="FFFFFF00"/>
      <name val="Calibri"/>
      <family val="2"/>
      <scheme val="minor"/>
    </font>
    <font>
      <b/>
      <sz val="24"/>
      <color rgb="FFFFFF00"/>
      <name val="Calibri"/>
      <family val="2"/>
      <scheme val="minor"/>
    </font>
    <font>
      <sz val="9"/>
      <color theme="1"/>
      <name val="Segoe UI"/>
    </font>
    <font>
      <sz val="11"/>
      <color rgb="FF000000"/>
      <name val="Calibri"/>
      <family val="2"/>
    </font>
    <font>
      <sz val="11"/>
      <color rgb="FF000000"/>
      <name val="Calibri"/>
      <family val="2"/>
      <charset val="1"/>
    </font>
    <font>
      <i/>
      <sz val="11"/>
      <color theme="1"/>
      <name val="Calibri"/>
      <family val="2"/>
      <scheme val="minor"/>
    </font>
    <font>
      <sz val="10"/>
      <color theme="1"/>
      <name val="Arial Unicode MS"/>
      <family val="2"/>
    </font>
  </fonts>
  <fills count="21">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bgColor indexed="64"/>
      </patternFill>
    </fill>
    <fill>
      <patternFill patternType="solid">
        <fgColor theme="8" tint="0.79998168889431442"/>
        <bgColor indexed="64"/>
      </patternFill>
    </fill>
    <fill>
      <patternFill patternType="solid">
        <fgColor theme="4" tint="-0.499984740745262"/>
        <bgColor indexed="64"/>
      </patternFill>
    </fill>
    <fill>
      <patternFill patternType="solid">
        <fgColor rgb="FF244061"/>
        <bgColor indexed="64"/>
      </patternFill>
    </fill>
    <fill>
      <patternFill patternType="solid">
        <fgColor rgb="FF4F81BD"/>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D9E1F2"/>
        <bgColor rgb="FFD9E1F2"/>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E699"/>
        <bgColor indexed="64"/>
      </patternFill>
    </fill>
    <fill>
      <patternFill patternType="solid">
        <fgColor theme="8" tint="0.59999389629810485"/>
        <bgColor indexed="64"/>
      </patternFill>
    </fill>
    <fill>
      <patternFill patternType="solid">
        <fgColor theme="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39997558519241921"/>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EEECE1"/>
      </left>
      <right/>
      <top/>
      <bottom/>
      <diagonal/>
    </border>
    <border>
      <left style="medium">
        <color rgb="FFEEECE1"/>
      </left>
      <right style="medium">
        <color rgb="FFEEECE1"/>
      </right>
      <top/>
      <bottom style="medium">
        <color rgb="FFEEECE1"/>
      </bottom>
      <diagonal/>
    </border>
    <border>
      <left/>
      <right style="medium">
        <color rgb="FFEEECE1"/>
      </right>
      <top/>
      <bottom style="medium">
        <color rgb="FFEEECE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medium">
        <color rgb="FFEEECE1"/>
      </bottom>
      <diagonal/>
    </border>
    <border>
      <left style="medium">
        <color indexed="64"/>
      </left>
      <right/>
      <top/>
      <bottom style="medium">
        <color rgb="FFEEECE1"/>
      </bottom>
      <diagonal/>
    </border>
    <border>
      <left style="medium">
        <color indexed="64"/>
      </left>
      <right/>
      <top style="medium">
        <color rgb="FFEEECE1"/>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EEECE1"/>
      </left>
      <right/>
      <top style="medium">
        <color rgb="FFEEECE1"/>
      </top>
      <bottom/>
      <diagonal/>
    </border>
    <border>
      <left/>
      <right style="medium">
        <color rgb="FFEEECE1"/>
      </right>
      <top style="medium">
        <color rgb="FFEEECE1"/>
      </top>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
      <left/>
      <right/>
      <top/>
      <bottom style="medium">
        <color rgb="FF000000"/>
      </bottom>
      <diagonal/>
    </border>
    <border>
      <left style="medium">
        <color indexed="64"/>
      </left>
      <right/>
      <top/>
      <bottom style="medium">
        <color rgb="FF000000"/>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2" fillId="0" borderId="0" applyNumberFormat="0" applyFill="0" applyBorder="0" applyAlignment="0" applyProtection="0"/>
  </cellStyleXfs>
  <cellXfs count="317">
    <xf numFmtId="0" fontId="0" fillId="0" borderId="0" xfId="0"/>
    <xf numFmtId="0" fontId="0" fillId="0" borderId="0" xfId="0" applyAlignment="1">
      <alignment wrapText="1"/>
    </xf>
    <xf numFmtId="0" fontId="11" fillId="5" borderId="7" xfId="0" applyFont="1" applyFill="1" applyBorder="1" applyAlignment="1">
      <alignment vertical="center"/>
    </xf>
    <xf numFmtId="0" fontId="15" fillId="5" borderId="10" xfId="0" applyFont="1" applyFill="1" applyBorder="1" applyAlignment="1">
      <alignment vertical="center"/>
    </xf>
    <xf numFmtId="0" fontId="16" fillId="0" borderId="1" xfId="0" applyFont="1" applyBorder="1" applyAlignment="1">
      <alignment horizontal="center" vertical="center" wrapText="1"/>
    </xf>
    <xf numFmtId="0" fontId="16" fillId="0" borderId="11" xfId="0" applyFont="1" applyBorder="1" applyAlignment="1">
      <alignment horizontal="center" vertical="center" wrapText="1"/>
    </xf>
    <xf numFmtId="0" fontId="15" fillId="5" borderId="10" xfId="0" applyFont="1" applyFill="1" applyBorder="1" applyAlignment="1">
      <alignment horizontal="left" vertical="center" wrapText="1"/>
    </xf>
    <xf numFmtId="15" fontId="16" fillId="0" borderId="1" xfId="0" applyNumberFormat="1" applyFont="1" applyBorder="1" applyAlignment="1">
      <alignment horizontal="center" vertical="center" wrapText="1"/>
    </xf>
    <xf numFmtId="15" fontId="16" fillId="0" borderId="11" xfId="0" applyNumberFormat="1" applyFont="1" applyBorder="1" applyAlignment="1">
      <alignment horizontal="center" vertical="center" wrapText="1"/>
    </xf>
    <xf numFmtId="0" fontId="15" fillId="5" borderId="10" xfId="0" applyFont="1" applyFill="1" applyBorder="1" applyAlignment="1">
      <alignment vertical="center" wrapText="1"/>
    </xf>
    <xf numFmtId="15" fontId="17" fillId="2" borderId="1" xfId="0" applyNumberFormat="1" applyFont="1" applyFill="1" applyBorder="1" applyAlignment="1">
      <alignment horizontal="center" vertical="center" wrapText="1"/>
    </xf>
    <xf numFmtId="15" fontId="17" fillId="2" borderId="11" xfId="0" applyNumberFormat="1" applyFont="1" applyFill="1" applyBorder="1" applyAlignment="1">
      <alignment horizontal="center" vertical="center" wrapText="1"/>
    </xf>
    <xf numFmtId="0" fontId="18" fillId="0" borderId="12"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vertical="center" wrapText="1"/>
    </xf>
    <xf numFmtId="0" fontId="20" fillId="0" borderId="0" xfId="0" applyFont="1" applyAlignment="1">
      <alignment vertical="center" wrapText="1"/>
    </xf>
    <xf numFmtId="0" fontId="21" fillId="0" borderId="16" xfId="0" applyFont="1" applyBorder="1" applyAlignment="1">
      <alignment horizontal="left" vertical="center"/>
    </xf>
    <xf numFmtId="0" fontId="0" fillId="0" borderId="17" xfId="0" applyBorder="1" applyAlignment="1">
      <alignment vertical="top" wrapText="1"/>
    </xf>
    <xf numFmtId="0" fontId="18" fillId="0" borderId="20" xfId="0" applyFont="1" applyBorder="1" applyAlignment="1">
      <alignment horizontal="center" wrapText="1"/>
    </xf>
    <xf numFmtId="0" fontId="24" fillId="0" borderId="21" xfId="1" applyFont="1" applyBorder="1" applyAlignment="1">
      <alignment vertical="top" wrapText="1"/>
    </xf>
    <xf numFmtId="0" fontId="11" fillId="0" borderId="2" xfId="0" applyFont="1" applyBorder="1" applyAlignment="1">
      <alignment horizontal="left" vertical="center" wrapText="1"/>
    </xf>
    <xf numFmtId="0" fontId="20" fillId="0" borderId="22" xfId="0" applyFont="1" applyBorder="1" applyAlignment="1">
      <alignment horizontal="left" vertical="center"/>
    </xf>
    <xf numFmtId="0" fontId="26" fillId="0" borderId="3" xfId="0" applyFont="1" applyBorder="1" applyAlignment="1">
      <alignment horizontal="justify" vertical="center"/>
    </xf>
    <xf numFmtId="0" fontId="26" fillId="0" borderId="24" xfId="0" applyFont="1" applyBorder="1" applyAlignment="1">
      <alignment horizontal="justify" vertical="center"/>
    </xf>
    <xf numFmtId="0" fontId="21" fillId="0" borderId="28" xfId="0" applyFont="1" applyBorder="1" applyAlignment="1">
      <alignment horizontal="left" vertical="center" wrapText="1"/>
    </xf>
    <xf numFmtId="0" fontId="21" fillId="0" borderId="22" xfId="0" applyFont="1" applyBorder="1" applyAlignment="1">
      <alignment horizontal="left" vertical="center" wrapText="1"/>
    </xf>
    <xf numFmtId="0" fontId="8" fillId="0" borderId="28" xfId="0" applyFont="1" applyBorder="1" applyAlignment="1">
      <alignment horizontal="left" vertical="center" wrapText="1"/>
    </xf>
    <xf numFmtId="0" fontId="8" fillId="0" borderId="30" xfId="0" applyFont="1" applyBorder="1" applyAlignment="1">
      <alignment horizontal="left" vertical="center" wrapText="1"/>
    </xf>
    <xf numFmtId="0" fontId="8" fillId="0" borderId="22" xfId="0" applyFont="1" applyBorder="1" applyAlignment="1">
      <alignment horizontal="left" vertical="center" wrapText="1"/>
    </xf>
    <xf numFmtId="0" fontId="32" fillId="0" borderId="1" xfId="0" applyFont="1" applyBorder="1" applyAlignment="1">
      <alignment horizontal="left" vertical="center" wrapText="1"/>
    </xf>
    <xf numFmtId="0" fontId="32" fillId="0" borderId="1" xfId="0" applyFont="1" applyBorder="1" applyAlignment="1">
      <alignment horizontal="left" vertical="top" wrapText="1"/>
    </xf>
    <xf numFmtId="0" fontId="33" fillId="0" borderId="25" xfId="0" applyFont="1" applyBorder="1" applyAlignment="1">
      <alignment horizontal="left" vertical="center" wrapText="1"/>
    </xf>
    <xf numFmtId="0" fontId="8" fillId="0" borderId="25" xfId="0" applyFont="1" applyBorder="1" applyAlignment="1">
      <alignment horizontal="left" vertical="top" wrapText="1"/>
    </xf>
    <xf numFmtId="0" fontId="33" fillId="0" borderId="24" xfId="0" applyFont="1" applyBorder="1" applyAlignment="1">
      <alignment horizontal="left" vertical="center" wrapText="1"/>
    </xf>
    <xf numFmtId="0" fontId="33" fillId="0" borderId="24" xfId="0" applyFont="1" applyBorder="1" applyAlignment="1">
      <alignment horizontal="left" vertical="top" wrapText="1"/>
    </xf>
    <xf numFmtId="0" fontId="33" fillId="0" borderId="28" xfId="0" applyFont="1" applyBorder="1" applyAlignment="1">
      <alignment horizontal="left" vertical="top" wrapText="1"/>
    </xf>
    <xf numFmtId="0" fontId="33" fillId="0" borderId="30" xfId="0" applyFont="1" applyBorder="1" applyAlignment="1">
      <alignment horizontal="left" vertical="top" wrapText="1"/>
    </xf>
    <xf numFmtId="0" fontId="8" fillId="0" borderId="30" xfId="0" applyFont="1" applyBorder="1" applyAlignment="1">
      <alignment horizontal="left" vertical="top" wrapText="1"/>
    </xf>
    <xf numFmtId="0" fontId="8" fillId="0" borderId="22" xfId="0" applyFont="1" applyBorder="1" applyAlignment="1">
      <alignment horizontal="left" vertical="top" wrapText="1"/>
    </xf>
    <xf numFmtId="0" fontId="34" fillId="0" borderId="28" xfId="0" applyFont="1" applyBorder="1" applyAlignment="1">
      <alignment wrapText="1"/>
    </xf>
    <xf numFmtId="0" fontId="0" fillId="0" borderId="28" xfId="0" applyBorder="1"/>
    <xf numFmtId="0" fontId="34" fillId="0" borderId="30" xfId="0" applyFont="1" applyBorder="1"/>
    <xf numFmtId="0" fontId="0" fillId="0" borderId="30" xfId="0" applyBorder="1"/>
    <xf numFmtId="0" fontId="0" fillId="0" borderId="30" xfId="0" applyBorder="1" applyAlignment="1">
      <alignment wrapText="1"/>
    </xf>
    <xf numFmtId="0" fontId="34" fillId="0" borderId="22" xfId="0" applyFont="1" applyBorder="1" applyAlignment="1">
      <alignment wrapText="1"/>
    </xf>
    <xf numFmtId="0" fontId="0" fillId="0" borderId="22" xfId="0" applyBorder="1"/>
    <xf numFmtId="0" fontId="33" fillId="0" borderId="28" xfId="0" applyFont="1" applyBorder="1" applyAlignment="1">
      <alignment horizontal="left" vertical="center" wrapText="1"/>
    </xf>
    <xf numFmtId="0" fontId="35" fillId="0" borderId="28" xfId="0" applyFont="1" applyBorder="1" applyAlignment="1">
      <alignment horizontal="left" vertical="top" wrapText="1"/>
    </xf>
    <xf numFmtId="0" fontId="33" fillId="0" borderId="22" xfId="0" applyFont="1" applyBorder="1" applyAlignment="1">
      <alignment horizontal="left" vertical="center" wrapText="1"/>
    </xf>
    <xf numFmtId="0" fontId="33" fillId="0" borderId="22" xfId="0" applyFont="1" applyBorder="1" applyAlignment="1">
      <alignment horizontal="left" vertical="top" wrapText="1"/>
    </xf>
    <xf numFmtId="0" fontId="33" fillId="0" borderId="30" xfId="0" applyFont="1" applyBorder="1" applyAlignment="1">
      <alignment horizontal="left" vertical="center" wrapText="1"/>
    </xf>
    <xf numFmtId="0" fontId="0" fillId="0" borderId="22" xfId="0" applyBorder="1" applyAlignment="1">
      <alignment horizontal="left" vertical="top" wrapText="1"/>
    </xf>
    <xf numFmtId="0" fontId="33" fillId="0" borderId="31" xfId="0" applyFont="1" applyBorder="1" applyAlignment="1">
      <alignment horizontal="left" vertical="center" wrapText="1"/>
    </xf>
    <xf numFmtId="0" fontId="8" fillId="0" borderId="25" xfId="0" applyFont="1" applyBorder="1" applyAlignment="1">
      <alignment horizontal="left" vertical="center" wrapText="1"/>
    </xf>
    <xf numFmtId="0" fontId="33" fillId="0" borderId="32" xfId="0" applyFont="1" applyBorder="1" applyAlignment="1">
      <alignment horizontal="left" vertical="center" wrapText="1"/>
    </xf>
    <xf numFmtId="0" fontId="8" fillId="0" borderId="26" xfId="0" applyFont="1" applyBorder="1" applyAlignment="1">
      <alignment horizontal="left" vertical="center" wrapText="1"/>
    </xf>
    <xf numFmtId="0" fontId="32" fillId="0" borderId="12" xfId="0" applyFont="1" applyBorder="1" applyAlignment="1">
      <alignment horizontal="left" vertical="center" wrapText="1"/>
    </xf>
    <xf numFmtId="0" fontId="32" fillId="0" borderId="14" xfId="0" applyFont="1" applyBorder="1" applyAlignment="1">
      <alignment horizontal="left" vertical="center"/>
    </xf>
    <xf numFmtId="0" fontId="36" fillId="0" borderId="30" xfId="0" applyFont="1" applyBorder="1" applyAlignment="1">
      <alignment horizontal="left" vertical="center" wrapText="1"/>
    </xf>
    <xf numFmtId="0" fontId="9" fillId="0" borderId="30" xfId="0" applyFont="1" applyBorder="1" applyAlignment="1">
      <alignment horizontal="left" vertical="center" wrapText="1"/>
    </xf>
    <xf numFmtId="0" fontId="36" fillId="0" borderId="28" xfId="0" applyFont="1" applyBorder="1" applyAlignment="1">
      <alignment horizontal="left" vertical="center" wrapText="1"/>
    </xf>
    <xf numFmtId="0" fontId="0" fillId="0" borderId="22" xfId="0" applyBorder="1" applyAlignment="1">
      <alignment vertical="top" wrapText="1"/>
    </xf>
    <xf numFmtId="0" fontId="33" fillId="0" borderId="35" xfId="0" applyFont="1" applyBorder="1" applyAlignment="1">
      <alignment horizontal="left" vertical="center" wrapText="1"/>
    </xf>
    <xf numFmtId="0" fontId="33" fillId="0" borderId="36" xfId="0" applyFont="1" applyBorder="1" applyAlignment="1">
      <alignment horizontal="left" vertical="center" wrapText="1"/>
    </xf>
    <xf numFmtId="0" fontId="33" fillId="0" borderId="37" xfId="0" applyFont="1" applyBorder="1" applyAlignment="1">
      <alignment horizontal="left" vertical="center" wrapText="1"/>
    </xf>
    <xf numFmtId="0" fontId="36" fillId="0" borderId="38" xfId="0" applyFont="1" applyBorder="1" applyAlignment="1">
      <alignment horizontal="left" vertical="center" wrapText="1"/>
    </xf>
    <xf numFmtId="0" fontId="9" fillId="0" borderId="38" xfId="0" applyFont="1" applyBorder="1" applyAlignment="1">
      <alignment horizontal="left" vertical="center" wrapText="1"/>
    </xf>
    <xf numFmtId="0" fontId="33" fillId="0" borderId="39" xfId="0" applyFont="1" applyBorder="1" applyAlignment="1">
      <alignment horizontal="left" vertical="center" wrapText="1"/>
    </xf>
    <xf numFmtId="0" fontId="8" fillId="0" borderId="40" xfId="0" applyFont="1" applyBorder="1" applyAlignment="1">
      <alignment horizontal="left" vertical="center" wrapText="1"/>
    </xf>
    <xf numFmtId="0" fontId="33" fillId="0" borderId="37" xfId="0" applyFont="1" applyBorder="1" applyAlignment="1">
      <alignment horizontal="left" vertical="center"/>
    </xf>
    <xf numFmtId="0" fontId="33" fillId="0" borderId="20" xfId="0" applyFont="1" applyBorder="1" applyAlignment="1">
      <alignment horizontal="left" vertical="center"/>
    </xf>
    <xf numFmtId="0" fontId="9" fillId="0" borderId="21" xfId="0" applyFont="1" applyBorder="1" applyAlignment="1">
      <alignment horizontal="left" vertical="center" wrapText="1"/>
    </xf>
    <xf numFmtId="0" fontId="36" fillId="0" borderId="36" xfId="0" applyFont="1" applyBorder="1" applyAlignment="1">
      <alignment horizontal="left" vertical="center" wrapText="1"/>
    </xf>
    <xf numFmtId="0" fontId="33" fillId="0" borderId="20" xfId="0" applyFont="1" applyBorder="1" applyAlignment="1">
      <alignment horizontal="left" vertical="center" wrapText="1"/>
    </xf>
    <xf numFmtId="0" fontId="0" fillId="0" borderId="21" xfId="0" applyBorder="1" applyAlignment="1">
      <alignment vertical="top" wrapText="1"/>
    </xf>
    <xf numFmtId="0" fontId="38" fillId="0" borderId="28" xfId="0" applyFont="1" applyBorder="1" applyAlignment="1">
      <alignment horizontal="left" vertical="center" wrapText="1"/>
    </xf>
    <xf numFmtId="0" fontId="9" fillId="0" borderId="22" xfId="0" applyFont="1" applyBorder="1" applyAlignment="1">
      <alignment horizontal="left" vertical="center" wrapText="1"/>
    </xf>
    <xf numFmtId="0" fontId="0" fillId="0" borderId="29" xfId="0" applyBorder="1" applyAlignment="1">
      <alignment wrapText="1"/>
    </xf>
    <xf numFmtId="0" fontId="0" fillId="0" borderId="23" xfId="0" applyBorder="1"/>
    <xf numFmtId="0" fontId="34" fillId="0" borderId="29" xfId="0" applyFont="1" applyBorder="1" applyAlignment="1">
      <alignment horizontal="left" wrapText="1"/>
    </xf>
    <xf numFmtId="0" fontId="0" fillId="0" borderId="29" xfId="0" applyBorder="1" applyAlignment="1">
      <alignment horizontal="left" vertical="center" wrapText="1"/>
    </xf>
    <xf numFmtId="0" fontId="0" fillId="0" borderId="0" xfId="0" applyAlignment="1">
      <alignment horizontal="left" vertical="center"/>
    </xf>
    <xf numFmtId="0" fontId="0" fillId="0" borderId="23" xfId="0" applyBorder="1" applyAlignment="1">
      <alignment horizontal="left" vertical="center"/>
    </xf>
    <xf numFmtId="0" fontId="0" fillId="0" borderId="34" xfId="0" applyBorder="1" applyAlignment="1">
      <alignment wrapText="1"/>
    </xf>
    <xf numFmtId="0" fontId="0" fillId="0" borderId="44" xfId="0" applyBorder="1"/>
    <xf numFmtId="0" fontId="0" fillId="0" borderId="45" xfId="0" applyBorder="1"/>
    <xf numFmtId="0" fontId="0" fillId="4" borderId="0" xfId="0" applyFill="1"/>
    <xf numFmtId="0" fontId="0" fillId="0" borderId="29" xfId="0" applyBorder="1"/>
    <xf numFmtId="0" fontId="0" fillId="0" borderId="23" xfId="0" applyBorder="1" applyAlignment="1">
      <alignment wrapText="1"/>
    </xf>
    <xf numFmtId="0" fontId="0" fillId="0" borderId="46" xfId="0" applyBorder="1"/>
    <xf numFmtId="0" fontId="0" fillId="0" borderId="47" xfId="0" applyBorder="1"/>
    <xf numFmtId="0" fontId="6" fillId="0" borderId="0" xfId="0" applyFont="1" applyAlignment="1">
      <alignment horizontal="left" vertical="center" wrapText="1"/>
    </xf>
    <xf numFmtId="0" fontId="0" fillId="0" borderId="29" xfId="0" applyBorder="1" applyAlignment="1">
      <alignment horizontal="left" wrapText="1"/>
    </xf>
    <xf numFmtId="0" fontId="19" fillId="0" borderId="29" xfId="0" applyFont="1" applyBorder="1" applyAlignment="1">
      <alignment horizontal="left" wrapText="1"/>
    </xf>
    <xf numFmtId="0" fontId="0" fillId="0" borderId="0" xfId="0" applyAlignment="1">
      <alignment vertical="top"/>
    </xf>
    <xf numFmtId="0" fontId="0" fillId="0" borderId="0" xfId="0" applyAlignment="1">
      <alignment horizontal="left" vertical="top"/>
    </xf>
    <xf numFmtId="10" fontId="0" fillId="0" borderId="46" xfId="0" applyNumberFormat="1" applyBorder="1" applyAlignment="1">
      <alignment wrapText="1"/>
    </xf>
    <xf numFmtId="0" fontId="0" fillId="4" borderId="0" xfId="0" applyFill="1" applyAlignment="1">
      <alignment vertical="top"/>
    </xf>
    <xf numFmtId="0" fontId="0" fillId="0" borderId="44" xfId="0" applyBorder="1" applyAlignment="1">
      <alignment vertical="top"/>
    </xf>
    <xf numFmtId="0" fontId="0" fillId="0" borderId="29" xfId="0" applyBorder="1" applyAlignment="1">
      <alignment vertical="top" wrapText="1"/>
    </xf>
    <xf numFmtId="0" fontId="0" fillId="0" borderId="23" xfId="0" applyBorder="1" applyAlignment="1">
      <alignment vertical="top"/>
    </xf>
    <xf numFmtId="0" fontId="0" fillId="0" borderId="29" xfId="0" applyBorder="1" applyAlignment="1">
      <alignment vertical="top"/>
    </xf>
    <xf numFmtId="0" fontId="34" fillId="0" borderId="29" xfId="0" applyFont="1" applyBorder="1" applyAlignment="1">
      <alignment horizontal="left" vertical="top" wrapText="1"/>
    </xf>
    <xf numFmtId="0" fontId="34" fillId="0" borderId="29" xfId="0" applyFont="1" applyBorder="1" applyAlignment="1">
      <alignment vertical="top" wrapText="1"/>
    </xf>
    <xf numFmtId="0" fontId="0" fillId="0" borderId="29" xfId="0" applyBorder="1" applyAlignment="1">
      <alignment horizontal="left" vertical="top" wrapText="1"/>
    </xf>
    <xf numFmtId="0" fontId="0" fillId="0" borderId="23" xfId="0" applyBorder="1" applyAlignment="1">
      <alignment horizontal="left" vertical="top"/>
    </xf>
    <xf numFmtId="0" fontId="0" fillId="0" borderId="45" xfId="0" applyBorder="1" applyAlignment="1">
      <alignment vertical="top"/>
    </xf>
    <xf numFmtId="0" fontId="0" fillId="0" borderId="34" xfId="0" applyBorder="1" applyAlignment="1">
      <alignment vertical="top" wrapText="1"/>
    </xf>
    <xf numFmtId="0" fontId="6" fillId="0" borderId="0" xfId="0" applyFont="1" applyAlignment="1">
      <alignment horizontal="left" vertical="top" wrapText="1"/>
    </xf>
    <xf numFmtId="0" fontId="0" fillId="0" borderId="46" xfId="0" applyBorder="1" applyAlignment="1">
      <alignment vertical="top"/>
    </xf>
    <xf numFmtId="0" fontId="0" fillId="0" borderId="47" xfId="0" applyBorder="1" applyAlignment="1">
      <alignment vertical="top"/>
    </xf>
    <xf numFmtId="0" fontId="8" fillId="0" borderId="0" xfId="0" applyFont="1" applyAlignment="1">
      <alignment horizontal="left" vertical="top" wrapText="1"/>
    </xf>
    <xf numFmtId="0" fontId="8" fillId="0" borderId="0" xfId="0" applyFont="1" applyAlignment="1">
      <alignment horizontal="left" vertical="top"/>
    </xf>
    <xf numFmtId="0" fontId="41" fillId="0" borderId="0" xfId="0" applyFont="1" applyAlignment="1">
      <alignment horizontal="left" vertical="top" wrapText="1"/>
    </xf>
    <xf numFmtId="0" fontId="0" fillId="4" borderId="0" xfId="0" applyFill="1" applyAlignment="1">
      <alignment horizontal="left" vertical="top"/>
    </xf>
    <xf numFmtId="0" fontId="0" fillId="0" borderId="44" xfId="0" applyBorder="1" applyAlignment="1">
      <alignment horizontal="left" vertical="top" wrapText="1"/>
    </xf>
    <xf numFmtId="0" fontId="43" fillId="9" borderId="0" xfId="0" applyFont="1" applyFill="1" applyAlignment="1">
      <alignment horizontal="left" wrapText="1"/>
    </xf>
    <xf numFmtId="0" fontId="28" fillId="0" borderId="0" xfId="0" applyFont="1" applyAlignment="1">
      <alignment horizontal="left" vertical="top" wrapText="1"/>
    </xf>
    <xf numFmtId="9" fontId="0" fillId="0" borderId="0" xfId="0" applyNumberFormat="1" applyAlignment="1">
      <alignment horizontal="left" vertical="top"/>
    </xf>
    <xf numFmtId="0" fontId="34" fillId="0" borderId="0" xfId="0" applyFont="1" applyAlignment="1">
      <alignment horizontal="left" vertical="top" wrapText="1"/>
    </xf>
    <xf numFmtId="0" fontId="44" fillId="0" borderId="0" xfId="0" applyFont="1" applyAlignment="1">
      <alignment horizontal="left" wrapText="1"/>
    </xf>
    <xf numFmtId="9" fontId="34" fillId="0" borderId="0" xfId="0" applyNumberFormat="1" applyFont="1" applyAlignment="1">
      <alignment horizontal="left" vertical="top" wrapText="1"/>
    </xf>
    <xf numFmtId="0" fontId="0" fillId="0" borderId="46" xfId="0" applyBorder="1" applyAlignment="1">
      <alignment horizontal="left" vertical="top"/>
    </xf>
    <xf numFmtId="0" fontId="0" fillId="0" borderId="46" xfId="0" applyBorder="1" applyAlignment="1">
      <alignment horizontal="left" vertical="top" wrapText="1"/>
    </xf>
    <xf numFmtId="0" fontId="34" fillId="0" borderId="49" xfId="0" applyFont="1" applyBorder="1" applyAlignment="1">
      <alignment horizontal="left" vertical="top" wrapText="1"/>
    </xf>
    <xf numFmtId="0" fontId="0" fillId="10" borderId="0" xfId="0" applyFill="1" applyAlignment="1">
      <alignment horizontal="left" vertical="top"/>
    </xf>
    <xf numFmtId="9" fontId="0" fillId="0" borderId="0" xfId="0" applyNumberFormat="1" applyAlignment="1">
      <alignment vertical="top"/>
    </xf>
    <xf numFmtId="0" fontId="0" fillId="0" borderId="0" xfId="0" applyAlignment="1">
      <alignment horizontal="right" vertical="top"/>
    </xf>
    <xf numFmtId="9" fontId="8" fillId="0" borderId="0" xfId="0" applyNumberFormat="1" applyFont="1" applyAlignment="1">
      <alignment horizontal="left" vertical="top"/>
    </xf>
    <xf numFmtId="10" fontId="0" fillId="0" borderId="46" xfId="0" applyNumberFormat="1" applyBorder="1" applyAlignment="1">
      <alignment horizontal="left" vertical="top" wrapText="1"/>
    </xf>
    <xf numFmtId="0" fontId="0" fillId="0" borderId="48" xfId="0" applyBorder="1" applyAlignment="1">
      <alignment horizontal="left" vertical="top"/>
    </xf>
    <xf numFmtId="0" fontId="0" fillId="0" borderId="0" xfId="0" applyAlignment="1">
      <alignment horizontal="left"/>
    </xf>
    <xf numFmtId="0" fontId="0" fillId="0" borderId="48" xfId="0" applyBorder="1" applyAlignment="1">
      <alignment horizontal="left"/>
    </xf>
    <xf numFmtId="0" fontId="46" fillId="0" borderId="0" xfId="0" applyFont="1"/>
    <xf numFmtId="0" fontId="46" fillId="0" borderId="0" xfId="0" applyFont="1" applyAlignment="1">
      <alignment wrapText="1"/>
    </xf>
    <xf numFmtId="0" fontId="45" fillId="0" borderId="0" xfId="0" applyFont="1" applyAlignment="1">
      <alignment horizontal="left" vertical="top" wrapText="1"/>
    </xf>
    <xf numFmtId="0" fontId="43" fillId="0" borderId="0" xfId="0" applyFont="1"/>
    <xf numFmtId="0" fontId="43" fillId="0" borderId="48" xfId="0" applyFont="1" applyBorder="1"/>
    <xf numFmtId="0" fontId="46" fillId="0" borderId="48" xfId="0" applyFont="1" applyBorder="1"/>
    <xf numFmtId="9" fontId="0" fillId="0" borderId="0" xfId="0" applyNumberFormat="1" applyAlignment="1">
      <alignment horizontal="right" vertical="top"/>
    </xf>
    <xf numFmtId="0" fontId="47" fillId="11" borderId="0" xfId="0" applyFont="1" applyFill="1" applyAlignment="1">
      <alignment vertical="top"/>
    </xf>
    <xf numFmtId="0" fontId="47" fillId="11" borderId="0" xfId="0" applyFont="1" applyFill="1" applyAlignment="1">
      <alignment horizontal="left" vertical="top"/>
    </xf>
    <xf numFmtId="0" fontId="48" fillId="11" borderId="0" xfId="0" applyFont="1" applyFill="1" applyAlignment="1">
      <alignment vertical="center"/>
    </xf>
    <xf numFmtId="0" fontId="48" fillId="11" borderId="0" xfId="0" applyFont="1" applyFill="1" applyAlignment="1">
      <alignment horizontal="left" vertical="top"/>
    </xf>
    <xf numFmtId="0" fontId="48" fillId="11" borderId="0" xfId="0" applyFont="1" applyFill="1" applyAlignment="1">
      <alignment vertical="top"/>
    </xf>
    <xf numFmtId="9" fontId="0" fillId="0" borderId="0" xfId="0" applyNumberFormat="1"/>
    <xf numFmtId="0" fontId="8" fillId="12" borderId="0" xfId="0" applyFont="1" applyFill="1"/>
    <xf numFmtId="0" fontId="49" fillId="0" borderId="0" xfId="0" applyFont="1" applyAlignment="1">
      <alignment horizontal="left" vertical="top" wrapText="1"/>
    </xf>
    <xf numFmtId="0" fontId="50" fillId="0" borderId="50" xfId="0" applyFont="1" applyBorder="1"/>
    <xf numFmtId="0" fontId="50" fillId="0" borderId="50" xfId="0" applyFont="1" applyBorder="1" applyAlignment="1">
      <alignment wrapText="1"/>
    </xf>
    <xf numFmtId="0" fontId="50" fillId="0" borderId="51" xfId="0" applyFont="1" applyBorder="1" applyAlignment="1">
      <alignment wrapText="1"/>
    </xf>
    <xf numFmtId="0" fontId="0" fillId="0" borderId="44" xfId="0" applyBorder="1" applyAlignment="1">
      <alignment wrapText="1"/>
    </xf>
    <xf numFmtId="0" fontId="0" fillId="0" borderId="0" xfId="0" applyAlignment="1">
      <alignment vertical="top" wrapText="1"/>
    </xf>
    <xf numFmtId="0" fontId="0" fillId="0" borderId="44" xfId="0" applyBorder="1" applyAlignment="1">
      <alignment vertical="top" wrapText="1"/>
    </xf>
    <xf numFmtId="0" fontId="43" fillId="0" borderId="0" xfId="0" applyFont="1" applyAlignment="1">
      <alignment wrapText="1"/>
    </xf>
    <xf numFmtId="0" fontId="2" fillId="0" borderId="0" xfId="0" applyFont="1" applyAlignment="1">
      <alignment horizontal="left" vertical="top" wrapText="1"/>
    </xf>
    <xf numFmtId="9" fontId="0" fillId="2" borderId="0" xfId="0" applyNumberFormat="1" applyFill="1" applyAlignment="1">
      <alignment vertical="top"/>
    </xf>
    <xf numFmtId="0" fontId="51" fillId="0" borderId="0" xfId="0" applyFont="1" applyAlignment="1">
      <alignment wrapText="1"/>
    </xf>
    <xf numFmtId="0" fontId="0" fillId="2" borderId="0" xfId="0" applyFill="1" applyAlignment="1">
      <alignment vertical="top"/>
    </xf>
    <xf numFmtId="9" fontId="0" fillId="10" borderId="0" xfId="0" applyNumberFormat="1" applyFill="1" applyAlignment="1">
      <alignment horizontal="left" vertical="top"/>
    </xf>
    <xf numFmtId="0" fontId="0" fillId="2" borderId="0" xfId="0" applyFill="1" applyAlignment="1">
      <alignment vertical="top" wrapText="1"/>
    </xf>
    <xf numFmtId="0" fontId="0" fillId="13" borderId="0" xfId="0" applyFill="1" applyAlignment="1">
      <alignment vertical="top"/>
    </xf>
    <xf numFmtId="0" fontId="3" fillId="13" borderId="0" xfId="0" applyFont="1" applyFill="1" applyAlignment="1">
      <alignment vertical="top"/>
    </xf>
    <xf numFmtId="0" fontId="52" fillId="13" borderId="0" xfId="0" applyFont="1" applyFill="1" applyAlignment="1">
      <alignment vertical="top"/>
    </xf>
    <xf numFmtId="0" fontId="0" fillId="14" borderId="0" xfId="0" applyFill="1" applyAlignment="1">
      <alignment vertical="top" wrapText="1"/>
    </xf>
    <xf numFmtId="0" fontId="0" fillId="15" borderId="0" xfId="0" applyFill="1" applyAlignment="1">
      <alignment vertical="top"/>
    </xf>
    <xf numFmtId="0" fontId="0" fillId="11" borderId="0" xfId="0" applyFill="1" applyAlignment="1">
      <alignment vertical="top"/>
    </xf>
    <xf numFmtId="0" fontId="0" fillId="13" borderId="0" xfId="0" applyFill="1" applyAlignment="1">
      <alignment vertical="top" wrapText="1"/>
    </xf>
    <xf numFmtId="0" fontId="3" fillId="13" borderId="0" xfId="0" applyFont="1" applyFill="1" applyAlignment="1">
      <alignment vertical="top" wrapText="1"/>
    </xf>
    <xf numFmtId="0" fontId="52" fillId="13" borderId="0" xfId="0" applyFont="1" applyFill="1" applyAlignment="1">
      <alignment vertical="top" wrapText="1"/>
    </xf>
    <xf numFmtId="0" fontId="0" fillId="15" borderId="0" xfId="0" applyFill="1" applyAlignment="1">
      <alignment vertical="top" wrapText="1"/>
    </xf>
    <xf numFmtId="0" fontId="0" fillId="17" borderId="0" xfId="0" applyFill="1" applyAlignment="1">
      <alignment wrapText="1"/>
    </xf>
    <xf numFmtId="0" fontId="0" fillId="17" borderId="28" xfId="0" applyFill="1" applyBorder="1" applyAlignment="1">
      <alignment wrapText="1"/>
    </xf>
    <xf numFmtId="0" fontId="3" fillId="4" borderId="28" xfId="0" applyFont="1" applyFill="1" applyBorder="1" applyAlignment="1">
      <alignment wrapText="1"/>
    </xf>
    <xf numFmtId="0" fontId="0" fillId="4" borderId="4" xfId="0" applyFill="1" applyBorder="1" applyAlignment="1">
      <alignment horizontal="right"/>
    </xf>
    <xf numFmtId="0" fontId="0" fillId="4" borderId="28" xfId="0" applyFill="1" applyBorder="1"/>
    <xf numFmtId="0" fontId="3" fillId="0" borderId="0" xfId="0" applyFont="1"/>
    <xf numFmtId="0" fontId="3" fillId="18" borderId="30" xfId="0" applyFont="1" applyFill="1" applyBorder="1" applyAlignment="1">
      <alignment wrapText="1"/>
    </xf>
    <xf numFmtId="0" fontId="0" fillId="18" borderId="29" xfId="0" applyFill="1" applyBorder="1" applyAlignment="1">
      <alignment horizontal="right"/>
    </xf>
    <xf numFmtId="0" fontId="0" fillId="18" borderId="30" xfId="0" applyFill="1" applyBorder="1"/>
    <xf numFmtId="0" fontId="0" fillId="3" borderId="30" xfId="0" applyFill="1" applyBorder="1"/>
    <xf numFmtId="0" fontId="0" fillId="19" borderId="30" xfId="0" applyFill="1" applyBorder="1"/>
    <xf numFmtId="0" fontId="0" fillId="19" borderId="22" xfId="0" applyFill="1" applyBorder="1"/>
    <xf numFmtId="0" fontId="53" fillId="0" borderId="0" xfId="0" applyFont="1"/>
    <xf numFmtId="0" fontId="0" fillId="20" borderId="28" xfId="0" applyFill="1" applyBorder="1" applyAlignment="1">
      <alignment wrapText="1"/>
    </xf>
    <xf numFmtId="0" fontId="0" fillId="20" borderId="4" xfId="0" applyFill="1" applyBorder="1" applyAlignment="1">
      <alignment horizontal="right"/>
    </xf>
    <xf numFmtId="10" fontId="0" fillId="20" borderId="28" xfId="0" applyNumberFormat="1" applyFill="1" applyBorder="1"/>
    <xf numFmtId="2" fontId="0" fillId="20" borderId="28" xfId="0" applyNumberFormat="1" applyFill="1" applyBorder="1"/>
    <xf numFmtId="0" fontId="0" fillId="20" borderId="28" xfId="0" applyFill="1" applyBorder="1"/>
    <xf numFmtId="0" fontId="0" fillId="3" borderId="30" xfId="0" applyFill="1" applyBorder="1" applyAlignment="1">
      <alignment wrapText="1"/>
    </xf>
    <xf numFmtId="0" fontId="0" fillId="3" borderId="22" xfId="0" applyFill="1" applyBorder="1"/>
    <xf numFmtId="0" fontId="0" fillId="20" borderId="24" xfId="0" applyFill="1" applyBorder="1" applyAlignment="1">
      <alignment wrapText="1"/>
    </xf>
    <xf numFmtId="0" fontId="0" fillId="20" borderId="18" xfId="0" applyFill="1" applyBorder="1" applyAlignment="1">
      <alignment horizontal="right"/>
    </xf>
    <xf numFmtId="0" fontId="0" fillId="20" borderId="24" xfId="0" applyFill="1" applyBorder="1"/>
    <xf numFmtId="0" fontId="0" fillId="18" borderId="1" xfId="0" applyFill="1" applyBorder="1"/>
    <xf numFmtId="0" fontId="0" fillId="16" borderId="11" xfId="0" applyFill="1" applyBorder="1"/>
    <xf numFmtId="3" fontId="0" fillId="16" borderId="11" xfId="0" applyNumberFormat="1" applyFill="1" applyBorder="1"/>
    <xf numFmtId="0" fontId="45" fillId="0" borderId="0" xfId="0" applyFont="1"/>
    <xf numFmtId="0" fontId="0" fillId="18" borderId="13" xfId="0" applyFill="1" applyBorder="1"/>
    <xf numFmtId="10" fontId="0" fillId="16" borderId="14" xfId="0" applyNumberFormat="1" applyFill="1" applyBorder="1"/>
    <xf numFmtId="0" fontId="0" fillId="3" borderId="52" xfId="0" applyFill="1" applyBorder="1"/>
    <xf numFmtId="0" fontId="0" fillId="3" borderId="53" xfId="0" applyFill="1" applyBorder="1"/>
    <xf numFmtId="0" fontId="0" fillId="3" borderId="7" xfId="0" applyFill="1" applyBorder="1"/>
    <xf numFmtId="3" fontId="0" fillId="3" borderId="9" xfId="0" applyNumberFormat="1" applyFill="1" applyBorder="1"/>
    <xf numFmtId="0" fontId="0" fillId="3" borderId="10" xfId="0" applyFill="1" applyBorder="1"/>
    <xf numFmtId="10" fontId="0" fillId="3" borderId="11" xfId="0" applyNumberFormat="1" applyFill="1" applyBorder="1"/>
    <xf numFmtId="0" fontId="0" fillId="3" borderId="11" xfId="0" applyFill="1" applyBorder="1"/>
    <xf numFmtId="0" fontId="15" fillId="3" borderId="34" xfId="0" applyFont="1" applyFill="1" applyBorder="1" applyAlignment="1">
      <alignment horizontal="center" vertical="center"/>
    </xf>
    <xf numFmtId="0" fontId="0" fillId="3" borderId="12" xfId="0" applyFill="1" applyBorder="1"/>
    <xf numFmtId="0" fontId="0" fillId="3" borderId="14" xfId="0" applyFill="1" applyBorder="1"/>
    <xf numFmtId="0" fontId="0" fillId="19" borderId="1" xfId="0" applyFill="1" applyBorder="1"/>
    <xf numFmtId="3" fontId="0" fillId="19" borderId="11" xfId="0" applyNumberFormat="1" applyFill="1" applyBorder="1"/>
    <xf numFmtId="10" fontId="0" fillId="19" borderId="11" xfId="0" applyNumberFormat="1" applyFill="1" applyBorder="1"/>
    <xf numFmtId="0" fontId="0" fillId="19" borderId="11" xfId="0" applyFill="1" applyBorder="1"/>
    <xf numFmtId="0" fontId="15" fillId="19" borderId="34" xfId="0" applyFont="1" applyFill="1" applyBorder="1" applyAlignment="1">
      <alignment horizontal="center" vertical="center"/>
    </xf>
    <xf numFmtId="0" fontId="0" fillId="19" borderId="55" xfId="0" applyFill="1" applyBorder="1"/>
    <xf numFmtId="0" fontId="15" fillId="19" borderId="22" xfId="0" applyFont="1" applyFill="1" applyBorder="1" applyAlignment="1">
      <alignment horizontal="center" vertical="center"/>
    </xf>
    <xf numFmtId="0" fontId="0" fillId="19" borderId="56" xfId="0" applyFill="1" applyBorder="1" applyAlignment="1">
      <alignment wrapText="1"/>
    </xf>
    <xf numFmtId="0" fontId="0" fillId="19" borderId="14" xfId="0" applyFill="1" applyBorder="1"/>
    <xf numFmtId="0" fontId="0" fillId="0" borderId="15" xfId="0" applyBorder="1" applyAlignment="1">
      <alignment vertical="center" wrapText="1"/>
    </xf>
    <xf numFmtId="0" fontId="0" fillId="0" borderId="0" xfId="0" applyAlignment="1">
      <alignment vertical="center" wrapText="1"/>
    </xf>
    <xf numFmtId="0" fontId="10" fillId="4" borderId="4" xfId="0" applyFont="1" applyFill="1" applyBorder="1" applyAlignment="1">
      <alignment horizontal="center"/>
    </xf>
    <xf numFmtId="0" fontId="10" fillId="4" borderId="5" xfId="0" applyFont="1" applyFill="1" applyBorder="1" applyAlignment="1">
      <alignment horizontal="center"/>
    </xf>
    <xf numFmtId="0" fontId="10" fillId="4" borderId="6" xfId="0" applyFont="1" applyFill="1" applyBorder="1" applyAlignment="1">
      <alignment horizontal="center"/>
    </xf>
    <xf numFmtId="0" fontId="12" fillId="5" borderId="8"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4" fillId="5" borderId="9" xfId="0" applyFont="1" applyFill="1" applyBorder="1" applyAlignment="1">
      <alignment horizontal="center" vertical="center" wrapText="1"/>
    </xf>
    <xf numFmtId="15" fontId="19" fillId="0" borderId="13" xfId="0" applyNumberFormat="1" applyFont="1" applyBorder="1" applyAlignment="1">
      <alignment horizontal="left" vertical="top" wrapText="1"/>
    </xf>
    <xf numFmtId="15" fontId="19" fillId="0" borderId="14" xfId="0" applyNumberFormat="1" applyFont="1" applyBorder="1" applyAlignment="1">
      <alignment horizontal="left" vertical="top" wrapText="1"/>
    </xf>
    <xf numFmtId="0" fontId="33" fillId="0" borderId="28" xfId="0" applyFont="1" applyBorder="1" applyAlignment="1">
      <alignment horizontal="left" vertical="center" wrapText="1"/>
    </xf>
    <xf numFmtId="0" fontId="33" fillId="0" borderId="30" xfId="0" applyFont="1" applyBorder="1" applyAlignment="1">
      <alignment horizontal="left" vertical="center" wrapText="1"/>
    </xf>
    <xf numFmtId="0" fontId="33" fillId="0" borderId="22" xfId="0" applyFont="1" applyBorder="1" applyAlignment="1">
      <alignment horizontal="left" vertical="center" wrapText="1"/>
    </xf>
    <xf numFmtId="0" fontId="8" fillId="0" borderId="28" xfId="0" applyFont="1" applyBorder="1" applyAlignment="1">
      <alignment horizontal="left" vertical="center" wrapText="1"/>
    </xf>
    <xf numFmtId="0" fontId="8" fillId="0" borderId="30" xfId="0" applyFont="1" applyBorder="1" applyAlignment="1">
      <alignment horizontal="left" vertical="center" wrapText="1"/>
    </xf>
    <xf numFmtId="0" fontId="8" fillId="0" borderId="22" xfId="0" applyFont="1" applyBorder="1" applyAlignment="1">
      <alignment horizontal="left" vertical="center" wrapText="1"/>
    </xf>
    <xf numFmtId="0" fontId="33" fillId="0" borderId="35" xfId="0" applyFont="1" applyBorder="1" applyAlignment="1">
      <alignment horizontal="left" vertical="center" wrapText="1"/>
    </xf>
    <xf numFmtId="0" fontId="33" fillId="0" borderId="37" xfId="0" applyFont="1" applyBorder="1" applyAlignment="1">
      <alignment horizontal="left" vertical="center" wrapText="1"/>
    </xf>
    <xf numFmtId="0" fontId="9" fillId="0" borderId="38" xfId="0" applyFont="1" applyBorder="1" applyAlignment="1">
      <alignment horizontal="left" vertical="center" wrapText="1"/>
    </xf>
    <xf numFmtId="0" fontId="33" fillId="0" borderId="7" xfId="0" applyFont="1" applyBorder="1" applyAlignment="1">
      <alignment horizontal="left" vertical="center" wrapText="1"/>
    </xf>
    <xf numFmtId="0" fontId="33" fillId="0" borderId="12" xfId="0" applyFont="1" applyBorder="1" applyAlignment="1">
      <alignment horizontal="left" vertical="center" wrapText="1"/>
    </xf>
    <xf numFmtId="0" fontId="8" fillId="0" borderId="9" xfId="0" applyFont="1" applyBorder="1" applyAlignment="1">
      <alignment horizontal="left" vertical="center" wrapText="1"/>
    </xf>
    <xf numFmtId="0" fontId="8" fillId="0" borderId="14" xfId="0" applyFont="1" applyBorder="1" applyAlignment="1">
      <alignment horizontal="left" vertical="center" wrapText="1"/>
    </xf>
    <xf numFmtId="0" fontId="33" fillId="0" borderId="20" xfId="0" applyFont="1" applyBorder="1" applyAlignment="1">
      <alignment horizontal="left" vertical="center" wrapText="1"/>
    </xf>
    <xf numFmtId="0" fontId="29" fillId="7" borderId="41" xfId="0" applyFont="1" applyFill="1" applyBorder="1" applyAlignment="1">
      <alignment vertical="center" wrapText="1"/>
    </xf>
    <xf numFmtId="0" fontId="29" fillId="7" borderId="42" xfId="0" applyFont="1" applyFill="1" applyBorder="1" applyAlignment="1">
      <alignment vertical="center" wrapText="1"/>
    </xf>
    <xf numFmtId="0" fontId="29" fillId="7" borderId="29" xfId="0" applyFont="1" applyFill="1" applyBorder="1" applyAlignment="1">
      <alignment vertical="center" wrapText="1"/>
    </xf>
    <xf numFmtId="0" fontId="29" fillId="7" borderId="23" xfId="0" applyFont="1" applyFill="1" applyBorder="1" applyAlignment="1">
      <alignment vertical="center" wrapText="1"/>
    </xf>
    <xf numFmtId="0" fontId="29" fillId="8" borderId="29" xfId="0" applyFont="1" applyFill="1" applyBorder="1" applyAlignment="1">
      <alignment vertical="center" wrapText="1"/>
    </xf>
    <xf numFmtId="0" fontId="29" fillId="8" borderId="23" xfId="0" applyFont="1" applyFill="1" applyBorder="1" applyAlignment="1">
      <alignment vertical="center" wrapText="1"/>
    </xf>
    <xf numFmtId="0" fontId="33" fillId="0" borderId="33" xfId="0" applyFont="1" applyBorder="1" applyAlignment="1">
      <alignment horizontal="left" vertical="center" wrapText="1"/>
    </xf>
    <xf numFmtId="0" fontId="33" fillId="0" borderId="34" xfId="0" applyFont="1" applyBorder="1" applyAlignment="1">
      <alignment horizontal="left" vertical="center" wrapText="1"/>
    </xf>
    <xf numFmtId="0" fontId="35" fillId="0" borderId="26" xfId="0" applyFont="1" applyBorder="1" applyAlignment="1">
      <alignment horizontal="left" vertical="top" wrapText="1"/>
    </xf>
    <xf numFmtId="0" fontId="35" fillId="0" borderId="27" xfId="0" applyFont="1" applyBorder="1" applyAlignment="1">
      <alignment horizontal="left" vertical="top" wrapText="1"/>
    </xf>
    <xf numFmtId="0" fontId="25" fillId="7" borderId="4" xfId="0" applyFont="1" applyFill="1" applyBorder="1" applyAlignment="1">
      <alignment vertical="center" wrapText="1"/>
    </xf>
    <xf numFmtId="0" fontId="25" fillId="7" borderId="6" xfId="0" applyFont="1" applyFill="1" applyBorder="1" applyAlignment="1">
      <alignment vertical="center" wrapText="1"/>
    </xf>
    <xf numFmtId="0" fontId="31" fillId="0" borderId="1" xfId="0" applyFont="1" applyBorder="1" applyAlignment="1">
      <alignment horizontal="left" vertical="center"/>
    </xf>
    <xf numFmtId="0" fontId="35" fillId="0" borderId="28" xfId="0" applyFont="1" applyBorder="1" applyAlignment="1">
      <alignment horizontal="left" vertical="center" wrapText="1"/>
    </xf>
    <xf numFmtId="0" fontId="35" fillId="0" borderId="30" xfId="0" applyFont="1" applyBorder="1" applyAlignment="1">
      <alignment horizontal="left" vertical="center" wrapText="1"/>
    </xf>
    <xf numFmtId="0" fontId="9" fillId="0" borderId="30" xfId="0" applyFont="1" applyBorder="1" applyAlignment="1">
      <alignment horizontal="left" vertical="center" wrapText="1"/>
    </xf>
    <xf numFmtId="0" fontId="27" fillId="0" borderId="25" xfId="0" applyFont="1" applyBorder="1" applyAlignment="1">
      <alignment horizontal="left" vertical="center" wrapText="1"/>
    </xf>
    <xf numFmtId="0" fontId="27" fillId="0" borderId="27" xfId="0" applyFont="1" applyBorder="1" applyAlignment="1">
      <alignment horizontal="left" vertical="center" wrapText="1"/>
    </xf>
    <xf numFmtId="0" fontId="29" fillId="8" borderId="29" xfId="0" applyFont="1" applyFill="1" applyBorder="1" applyAlignment="1">
      <alignment horizontal="left" vertical="center" wrapText="1"/>
    </xf>
    <xf numFmtId="0" fontId="29" fillId="8" borderId="23" xfId="0" applyFont="1" applyFill="1" applyBorder="1" applyAlignment="1">
      <alignment horizontal="left" vertical="center" wrapText="1"/>
    </xf>
    <xf numFmtId="0" fontId="30" fillId="0" borderId="28" xfId="0" applyFont="1" applyBorder="1" applyAlignment="1">
      <alignment horizontal="left" vertical="center" wrapText="1"/>
    </xf>
    <xf numFmtId="0" fontId="30" fillId="0" borderId="30" xfId="0" applyFont="1" applyBorder="1" applyAlignment="1">
      <alignment horizontal="left" vertical="center" wrapText="1"/>
    </xf>
    <xf numFmtId="0" fontId="30" fillId="0" borderId="22" xfId="0" applyFont="1" applyBorder="1" applyAlignment="1">
      <alignment horizontal="left" vertical="center" wrapText="1"/>
    </xf>
    <xf numFmtId="0" fontId="25" fillId="7" borderId="4" xfId="0" applyFont="1" applyFill="1" applyBorder="1" applyAlignment="1">
      <alignment vertical="center"/>
    </xf>
    <xf numFmtId="0" fontId="25" fillId="7" borderId="6" xfId="0" applyFont="1" applyFill="1" applyBorder="1" applyAlignment="1">
      <alignment vertical="center"/>
    </xf>
    <xf numFmtId="0" fontId="33" fillId="0" borderId="25" xfId="0" applyFont="1" applyBorder="1" applyAlignment="1">
      <alignment horizontal="left" vertical="center" wrapText="1"/>
    </xf>
    <xf numFmtId="0" fontId="33" fillId="0" borderId="26" xfId="0" applyFont="1" applyBorder="1" applyAlignment="1">
      <alignment horizontal="left" vertical="center" wrapText="1"/>
    </xf>
    <xf numFmtId="0" fontId="33" fillId="0" borderId="27" xfId="0" applyFont="1" applyBorder="1" applyAlignment="1">
      <alignment horizontal="left" vertical="center" wrapText="1"/>
    </xf>
    <xf numFmtId="0" fontId="33" fillId="0" borderId="28" xfId="0" applyFont="1" applyBorder="1" applyAlignment="1">
      <alignment horizontal="left" vertical="top" wrapText="1"/>
    </xf>
    <xf numFmtId="0" fontId="33" fillId="0" borderId="30" xfId="0" applyFont="1" applyBorder="1" applyAlignment="1">
      <alignment horizontal="left" vertical="top" wrapText="1"/>
    </xf>
    <xf numFmtId="0" fontId="23" fillId="6" borderId="18" xfId="0" applyFont="1" applyFill="1" applyBorder="1" applyAlignment="1">
      <alignment horizontal="left"/>
    </xf>
    <xf numFmtId="0" fontId="23" fillId="6" borderId="19" xfId="0" applyFont="1" applyFill="1" applyBorder="1" applyAlignment="1">
      <alignment horizontal="left"/>
    </xf>
    <xf numFmtId="0" fontId="25" fillId="7" borderId="23" xfId="0" applyFont="1" applyFill="1" applyBorder="1" applyAlignment="1">
      <alignment vertical="center"/>
    </xf>
    <xf numFmtId="0" fontId="27" fillId="0" borderId="26" xfId="0" applyFont="1" applyBorder="1" applyAlignment="1">
      <alignment horizontal="left" vertical="center" wrapText="1"/>
    </xf>
    <xf numFmtId="0" fontId="28" fillId="0" borderId="25" xfId="0" applyFont="1" applyBorder="1" applyAlignment="1">
      <alignment horizontal="left" vertical="top" wrapText="1"/>
    </xf>
    <xf numFmtId="0" fontId="28" fillId="0" borderId="26" xfId="0" applyFont="1" applyBorder="1" applyAlignment="1">
      <alignment horizontal="left" vertical="top" wrapText="1"/>
    </xf>
    <xf numFmtId="0" fontId="28" fillId="0" borderId="27" xfId="0" applyFont="1" applyBorder="1" applyAlignment="1">
      <alignment horizontal="left" vertical="top" wrapText="1"/>
    </xf>
    <xf numFmtId="0" fontId="28" fillId="0" borderId="25" xfId="0" applyFont="1" applyBorder="1" applyAlignment="1">
      <alignment horizontal="left" vertical="center" wrapText="1"/>
    </xf>
    <xf numFmtId="0" fontId="28" fillId="0" borderId="26" xfId="0" applyFont="1" applyBorder="1" applyAlignment="1">
      <alignment horizontal="left" vertical="center" wrapText="1"/>
    </xf>
    <xf numFmtId="0" fontId="28" fillId="0" borderId="27" xfId="0" applyFont="1" applyBorder="1" applyAlignment="1">
      <alignment horizontal="left" vertical="center" wrapText="1"/>
    </xf>
    <xf numFmtId="0" fontId="15" fillId="19" borderId="28" xfId="0" applyFont="1" applyFill="1" applyBorder="1" applyAlignment="1">
      <alignment horizontal="center" vertical="center"/>
    </xf>
    <xf numFmtId="0" fontId="15" fillId="19" borderId="30" xfId="0" applyFont="1" applyFill="1" applyBorder="1" applyAlignment="1">
      <alignment horizontal="center" vertical="center"/>
    </xf>
    <xf numFmtId="0" fontId="11" fillId="16" borderId="4" xfId="0" applyFont="1" applyFill="1" applyBorder="1" applyAlignment="1">
      <alignment horizontal="center" vertical="center" wrapText="1"/>
    </xf>
    <xf numFmtId="0" fontId="11" fillId="16" borderId="5" xfId="0" applyFont="1" applyFill="1" applyBorder="1" applyAlignment="1">
      <alignment horizontal="center" vertical="center" wrapText="1"/>
    </xf>
    <xf numFmtId="0" fontId="11" fillId="16" borderId="6" xfId="0" applyFont="1" applyFill="1" applyBorder="1" applyAlignment="1">
      <alignment horizontal="center" vertical="center" wrapText="1"/>
    </xf>
    <xf numFmtId="0" fontId="11" fillId="16" borderId="34" xfId="0" applyFont="1" applyFill="1" applyBorder="1" applyAlignment="1">
      <alignment horizontal="center" vertical="center" wrapText="1"/>
    </xf>
    <xf numFmtId="0" fontId="11" fillId="16" borderId="44" xfId="0" applyFont="1" applyFill="1" applyBorder="1" applyAlignment="1">
      <alignment horizontal="center" vertical="center" wrapText="1"/>
    </xf>
    <xf numFmtId="0" fontId="11" fillId="16" borderId="45" xfId="0" applyFont="1" applyFill="1" applyBorder="1" applyAlignment="1">
      <alignment horizontal="center" vertical="center" wrapText="1"/>
    </xf>
    <xf numFmtId="0" fontId="16" fillId="18" borderId="18" xfId="0" applyFont="1" applyFill="1" applyBorder="1" applyAlignment="1">
      <alignment horizontal="center" vertical="center" wrapText="1"/>
    </xf>
    <xf numFmtId="0" fontId="16" fillId="18" borderId="43" xfId="0" applyFont="1" applyFill="1" applyBorder="1" applyAlignment="1">
      <alignment horizontal="center" vertical="center"/>
    </xf>
    <xf numFmtId="0" fontId="16" fillId="18" borderId="19" xfId="0" applyFont="1" applyFill="1" applyBorder="1" applyAlignment="1">
      <alignment horizontal="center" vertical="center"/>
    </xf>
    <xf numFmtId="0" fontId="15" fillId="18" borderId="39" xfId="0" applyFont="1" applyFill="1" applyBorder="1" applyAlignment="1">
      <alignment horizontal="center" vertical="center"/>
    </xf>
    <xf numFmtId="0" fontId="15" fillId="18" borderId="37" xfId="0" applyFont="1" applyFill="1" applyBorder="1" applyAlignment="1">
      <alignment horizontal="center" vertical="center"/>
    </xf>
    <xf numFmtId="0" fontId="15" fillId="18" borderId="20" xfId="0" applyFont="1" applyFill="1" applyBorder="1" applyAlignment="1">
      <alignment horizontal="center" vertical="center"/>
    </xf>
    <xf numFmtId="0" fontId="15" fillId="18" borderId="25" xfId="0" applyFont="1" applyFill="1" applyBorder="1" applyAlignment="1">
      <alignment horizontal="center" vertical="center"/>
    </xf>
    <xf numFmtId="0" fontId="15" fillId="18" borderId="54" xfId="0" applyFont="1" applyFill="1" applyBorder="1" applyAlignment="1">
      <alignment horizontal="center" vertical="center"/>
    </xf>
    <xf numFmtId="0" fontId="15" fillId="18" borderId="22"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29" xfId="0" applyFont="1" applyFill="1" applyBorder="1" applyAlignment="1">
      <alignment horizontal="center" vertical="center"/>
    </xf>
    <xf numFmtId="0" fontId="15" fillId="19" borderId="4" xfId="0" applyFont="1" applyFill="1" applyBorder="1" applyAlignment="1">
      <alignment horizontal="center" vertical="center"/>
    </xf>
    <xf numFmtId="0" fontId="15" fillId="19" borderId="29" xfId="0" applyFont="1" applyFill="1" applyBorder="1" applyAlignment="1">
      <alignment horizontal="center" vertical="center"/>
    </xf>
    <xf numFmtId="0" fontId="0" fillId="4" borderId="43" xfId="0" applyFill="1" applyBorder="1" applyAlignment="1">
      <alignment horizontal="center" vertical="top"/>
    </xf>
    <xf numFmtId="0" fontId="4" fillId="3" borderId="4" xfId="0" applyFont="1" applyFill="1" applyBorder="1" applyAlignment="1">
      <alignment horizontal="center" vertical="top"/>
    </xf>
    <xf numFmtId="0" fontId="4" fillId="3" borderId="5" xfId="0" applyFont="1" applyFill="1" applyBorder="1" applyAlignment="1">
      <alignment horizontal="center" vertical="top"/>
    </xf>
    <xf numFmtId="0" fontId="4" fillId="3" borderId="6" xfId="0" applyFont="1" applyFill="1" applyBorder="1" applyAlignment="1">
      <alignment horizontal="center" vertical="top"/>
    </xf>
    <xf numFmtId="0" fontId="15" fillId="3" borderId="4" xfId="0" applyFont="1" applyFill="1" applyBorder="1" applyAlignment="1">
      <alignment horizontal="center" vertical="top"/>
    </xf>
    <xf numFmtId="0" fontId="42" fillId="3" borderId="4" xfId="0" applyFont="1" applyFill="1" applyBorder="1" applyAlignment="1">
      <alignment horizontal="center" vertical="top"/>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4" xfId="0" applyFont="1" applyFill="1" applyBorder="1" applyAlignment="1">
      <alignment horizontal="center" vertical="center"/>
    </xf>
    <xf numFmtId="0" fontId="18" fillId="3" borderId="4"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0" fillId="4" borderId="43" xfId="0" applyFill="1" applyBorder="1" applyAlignment="1">
      <alignment horizontal="center"/>
    </xf>
  </cellXfs>
  <cellStyles count="2">
    <cellStyle name="Hyperlink" xfId="1" builtinId="8"/>
    <cellStyle name="Normal" xfId="0" builtinId="0"/>
  </cellStyles>
  <dxfs count="142">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textRotation="0" wrapText="1" indent="0" justifyLastLine="0" shrinkToFit="0" readingOrder="0"/>
    </dxf>
    <dxf>
      <alignment horizontal="left" vertical="top"/>
    </dxf>
    <dxf>
      <alignment horizontal="left" vertical="top"/>
    </dxf>
    <dxf>
      <alignment horizontal="left" vertical="top" textRotation="0" wrapText="1" indent="0" justifyLastLine="0" shrinkToFit="0" readingOrder="0"/>
    </dxf>
    <dxf>
      <alignment horizontal="left" vertical="top"/>
    </dxf>
    <dxf>
      <alignment horizontal="left" vertical="top"/>
    </dxf>
    <dxf>
      <alignment horizontal="left" vertical="top"/>
    </dxf>
    <dxf>
      <alignment horizontal="left" vertical="top"/>
    </dxf>
    <dxf>
      <alignment textRotation="0" wrapText="1" indent="0" justifyLastLine="0" shrinkToFit="0" readingOrder="0"/>
    </dxf>
    <dxf>
      <font>
        <strike val="0"/>
        <outline val="0"/>
        <shadow val="0"/>
        <u val="none"/>
        <vertAlign val="baseline"/>
        <sz val="11"/>
        <name val="Calibri"/>
        <family val="2"/>
      </font>
      <alignment textRotation="0" wrapText="1" indent="0" justifyLastLine="0" shrinkToFit="0" readingOrder="0"/>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180341</xdr:colOff>
      <xdr:row>1</xdr:row>
      <xdr:rowOff>1626689</xdr:rowOff>
    </xdr:from>
    <xdr:ext cx="4892252" cy="170434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078912" y="2375082"/>
          <a:ext cx="4892252" cy="1704340"/>
        </a:xfrm>
        <a:prstGeom prst="rect">
          <a:avLst/>
        </a:prstGeom>
        <a:ln>
          <a:noFill/>
        </a:ln>
        <a:effectLst>
          <a:outerShdw blurRad="190500" algn="tl" rotWithShape="0">
            <a:srgbClr val="000000">
              <a:alpha val="70000"/>
            </a:srgbClr>
          </a:outerShdw>
        </a:effectLst>
      </xdr:spPr>
    </xdr:pic>
    <xdr:clientData/>
  </xdr:oneCellAnchor>
  <xdr:oneCellAnchor>
    <xdr:from>
      <xdr:col>1</xdr:col>
      <xdr:colOff>5474493</xdr:colOff>
      <xdr:row>1</xdr:row>
      <xdr:rowOff>1375575</xdr:rowOff>
    </xdr:from>
    <xdr:ext cx="5957208" cy="3805365"/>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67962" y="2113763"/>
          <a:ext cx="5957208" cy="3805365"/>
        </a:xfrm>
        <a:prstGeom prst="rect">
          <a:avLst/>
        </a:prstGeom>
        <a:ln>
          <a:noFill/>
        </a:ln>
        <a:effectLst>
          <a:outerShdw blurRad="190500" algn="tl" rotWithShape="0">
            <a:srgbClr val="000000">
              <a:alpha val="70000"/>
            </a:srgbClr>
          </a:outerShdw>
        </a:effectLst>
      </xdr:spPr>
    </xdr:pic>
    <xdr:clientData/>
  </xdr:oneCellAnchor>
</xdr:wsDr>
</file>

<file path=xl/persons/person.xml><?xml version="1.0" encoding="utf-8"?>
<personList xmlns="http://schemas.microsoft.com/office/spreadsheetml/2018/threadedcomments" xmlns:x="http://schemas.openxmlformats.org/spreadsheetml/2006/main">
  <person displayName="Lawrence, Michelle [NH]" id="{B9F06EF7-0702-4459-AE5D-3940195BA0F8}" userId="Michelle.Lawrence@northernhealth.ca" providerId="PeoplePicker"/>
  <person displayName="Falikowski, Heather MMHA:EX" id="{773AE246-BB20-DA4A-A396-D4B5FB428086}" userId="S::Heather.Falikowski@gov.bc.ca::8f6dbcdc-dfff-48fd-9da2-db277da12b96" providerId="AD"/>
  <person displayName="Crittin, Connie [NH]" id="{A87C353C-FEB4-4E27-983B-138E610A6698}" userId="S::Connie.Crittin@northernhealth.ca::424d97b0-6a93-4e8d-a047-6927975937a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C1C8B0-BF07-403C-8053-2BEC420633A2}" name="Table2" displayName="Table2" ref="A2:E27" totalsRowShown="0" headerRowDxfId="141" dataDxfId="140">
  <autoFilter ref="A2:E27" xr:uid="{89C1C8B0-BF07-403C-8053-2BEC420633A2}"/>
  <tableColumns count="5">
    <tableColumn id="1" xr3:uid="{BE2DBE03-0C3A-444C-A24D-C0ABDEA6C34C}" name="Indicator" dataDxfId="139"/>
    <tableColumn id="2" xr3:uid="{5B732910-602B-47BE-B5B2-7B5C6548EC9F}" name="April 1, 2023 to June 30, 2023" dataDxfId="138"/>
    <tableColumn id="3" xr3:uid="{809A302E-A694-4EB5-A1F4-5A05F5388CB6}" name="July 1, 2023 to September 30, 2023" dataDxfId="137"/>
    <tableColumn id="4" xr3:uid="{4FF3D7B8-24A1-4231-B4C6-1527C4C40516}" name="October 1 2023 to December 31, 2023" dataDxfId="136"/>
    <tableColumn id="5" xr3:uid="{3F5D2B89-DFD1-4322-B81B-FA6B650B9C05}" name="January 1, 2024 to March 31, 2024" dataDxfId="1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9498F6-4F69-434D-B64E-7A90725F1960}" name="Table24" displayName="Table24" ref="A30:E55" totalsRowShown="0" headerRowDxfId="134" dataDxfId="133">
  <autoFilter ref="A30:E55" xr:uid="{2C9498F6-4F69-434D-B64E-7A90725F1960}"/>
  <tableColumns count="5">
    <tableColumn id="1" xr3:uid="{5DD250DF-957D-4185-864C-BB8FA0C592BA}" name="Indicator" dataDxfId="132"/>
    <tableColumn id="2" xr3:uid="{05E4F154-497C-49AD-90C3-E6A169E86821}" name="April 1, 2023 to June 30, 2023" dataDxfId="131"/>
    <tableColumn id="3" xr3:uid="{EC4B24FC-B6F2-4685-A3C7-19AF2DB43FA0}" name="July 1, 2023 to September 30, 2023" dataDxfId="130"/>
    <tableColumn id="4" xr3:uid="{3EB1612B-943C-43D6-8ADE-A667B1F52EC4}" name="October 1 2023 to December 31, 2023" dataDxfId="129"/>
    <tableColumn id="5" xr3:uid="{53B78728-BE5F-44E1-8A1F-7EDC6A47D0A9}" name="January 1, 2024 to March 31, 2024" dataDxfId="1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6717A-8802-4202-8161-BEFC84CCAE7D}" name="Table245" displayName="Table245" ref="A58:E83" totalsRowShown="0" headerRowDxfId="127" dataDxfId="126">
  <autoFilter ref="A58:E83" xr:uid="{DD96717A-8802-4202-8161-BEFC84CCAE7D}"/>
  <tableColumns count="5">
    <tableColumn id="1" xr3:uid="{D9D92DEA-5DF0-4717-82EE-7FA639DEE286}" name="Indicator" dataDxfId="125"/>
    <tableColumn id="2" xr3:uid="{E1799032-57C5-4F28-B091-2C109BC37A81}" name="April 1, 2023 to June 30, 2023" dataDxfId="124"/>
    <tableColumn id="3" xr3:uid="{F3D348D3-A0F5-4100-A56D-E59B84E1C030}" name="July 1, 2023 to September 30, 2023" dataDxfId="123"/>
    <tableColumn id="4" xr3:uid="{169AE0FC-4096-48BE-BCC8-16BFB9CBDA0A}" name="October 1 2023 to December 31, 2023" dataDxfId="122"/>
    <tableColumn id="5" xr3:uid="{AA22AA47-B298-4DA8-A7C5-5332148E74D0}" name="January 1, 2024 to March 31, 2024" dataDxfId="1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4D8817-114D-4D1A-A3B3-7BD7B411EEBF}" name="Table2456" displayName="Table2456" ref="A86:E111" totalsRowShown="0" headerRowDxfId="120" dataDxfId="119">
  <autoFilter ref="A86:E111" xr:uid="{F94D8817-114D-4D1A-A3B3-7BD7B411EEBF}"/>
  <tableColumns count="5">
    <tableColumn id="1" xr3:uid="{E1417F27-E5C1-459F-AFB4-2FF3EAAC7D13}" name="Indicator" dataDxfId="118"/>
    <tableColumn id="2" xr3:uid="{E1A712E4-A5A2-46FF-B470-61A780F7C8B2}" name="April 1, 2023 to June 30, 2023" dataDxfId="117"/>
    <tableColumn id="3" xr3:uid="{6C222EFC-7A59-41F5-AF1F-43DFB450D685}" name="July 1, 2023 to September 30, 2023" dataDxfId="116"/>
    <tableColumn id="4" xr3:uid="{AA295DB4-E098-4902-B850-FA49CEB6CE00}" name="October 1 2023 to December 31, 2023" dataDxfId="115"/>
    <tableColumn id="5" xr3:uid="{E51C6C8F-9778-4799-AE56-926F385D5670}" name="January 1, 2024 to March 31, 2024" dataDxfId="1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EBF727-602C-49DB-901E-DEA8B188BC81}" name="Table245616" displayName="Table245616" ref="A114:E139" totalsRowShown="0" headerRowDxfId="113" dataDxfId="112">
  <autoFilter ref="A114:E139" xr:uid="{C1EBF727-602C-49DB-901E-DEA8B188BC81}"/>
  <tableColumns count="5">
    <tableColumn id="1" xr3:uid="{3B650B58-BD08-4F38-9A70-E96436804570}" name="Indicator" dataDxfId="111"/>
    <tableColumn id="2" xr3:uid="{F99AA9ED-B2B9-436C-BE01-62A02E517B4B}" name="April 1, 2023 to June 30, 2023" dataDxfId="110"/>
    <tableColumn id="3" xr3:uid="{588411D1-477B-4ECF-A47E-55EA4D754A6E}" name="July 1, 2023 to September 30, 2023" dataDxfId="109"/>
    <tableColumn id="4" xr3:uid="{E0F8376C-28BD-4F2C-8DC5-FA5212519A29}" name="October 1 2023 to December 31, 2023" dataDxfId="108"/>
    <tableColumn id="5" xr3:uid="{51AAB83F-DF5D-4A6E-B6A9-8AAEF1F1F28F}" name="January 1, 2024 to March 31, 2024" dataDxfId="10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DEAE232-E79C-4806-83F7-762381C7BF06}" name="Table24561617" displayName="Table24561617" ref="A142:E167" totalsRowShown="0" headerRowDxfId="106" dataDxfId="105">
  <autoFilter ref="A142:E167" xr:uid="{9DEAE232-E79C-4806-83F7-762381C7BF06}"/>
  <tableColumns count="5">
    <tableColumn id="1" xr3:uid="{9E8F4CC8-7729-432A-A464-AC470B081188}" name="Indicator" dataDxfId="104"/>
    <tableColumn id="2" xr3:uid="{B6CCFE96-BF03-4222-8EA3-1B1DD5D75467}" name="April 1, 2023 to June 30, 2023" dataDxfId="103"/>
    <tableColumn id="3" xr3:uid="{104D2ECC-84F9-4C64-A8DB-7CEC35920AEA}" name="July 1, 2023 to September 30, 2023" dataDxfId="102"/>
    <tableColumn id="4" xr3:uid="{164C06A5-E44C-40E9-A6E9-01184D47B759}" name="October 1 2023 to December 31, 2023" dataDxfId="101"/>
    <tableColumn id="5" xr3:uid="{49965654-A6DF-4AB9-8469-651C3C4A4A62}" name="January 1, 2024 to March 31, 2024" dataDxfId="10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BBB8F7-C7F2-4EC2-A740-0EB78D204028}" name="Table2456161718" displayName="Table2456161718" ref="A170:E195" totalsRowShown="0" headerRowDxfId="99" dataDxfId="98">
  <autoFilter ref="A170:E195" xr:uid="{B7BBB8F7-C7F2-4EC2-A740-0EB78D204028}"/>
  <tableColumns count="5">
    <tableColumn id="1" xr3:uid="{329B3CE7-C21D-4D8A-935F-8005C6B72017}" name="Indicator" dataDxfId="97"/>
    <tableColumn id="2" xr3:uid="{A8B77144-4161-4E18-B452-A84FF5C5D513}" name="April 1, 2023 to June 30, 2023" dataDxfId="96"/>
    <tableColumn id="3" xr3:uid="{A370109D-2A8A-4424-9224-7FE336544E3D}" name="July 1, 2023 to September 30, 2023" dataDxfId="95"/>
    <tableColumn id="4" xr3:uid="{1F838253-547E-4C38-A540-94F6186609FB}" name="October 1 2023 to December 31, 2023" dataDxfId="94"/>
    <tableColumn id="5" xr3:uid="{0A5A4C8A-4D81-457B-A7C4-7887529B717B}" name="January 1, 2024 to March 31, 2024" dataDxfId="9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A2F83B3-2E1A-419B-8E03-A4DD1648EC6D}" name="Table245616171819" displayName="Table245616171819" ref="A198:E223" totalsRowShown="0" headerRowDxfId="92" dataDxfId="91">
  <autoFilter ref="A198:E223" xr:uid="{2A2F83B3-2E1A-419B-8E03-A4DD1648EC6D}"/>
  <tableColumns count="5">
    <tableColumn id="1" xr3:uid="{CDC5F748-2B9C-4349-B0C2-5126C7EA531C}" name="Indicator" dataDxfId="90"/>
    <tableColumn id="2" xr3:uid="{69A2B180-7CED-496B-9D76-7D726A81C1DF}" name="April 1, 2023 to June 30, 2023" dataDxfId="89"/>
    <tableColumn id="3" xr3:uid="{8586448C-0F15-4004-A855-956AFF3C5935}" name="July 1, 2023 to September 30, 2023" dataDxfId="88"/>
    <tableColumn id="4" xr3:uid="{58833D23-02B4-490A-8126-36CBC8453BB6}" name="October 1 2023 to December 31, 2023" dataDxfId="87"/>
    <tableColumn id="5" xr3:uid="{42A32F75-DF65-4F9B-9BCE-1A6D2B479D1F}" name="January 1, 2024 to March 31, 2024" dataDxfId="8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29BA712-D343-48AA-8135-8D4D3BE13E7C}" name="Table24561617181920" displayName="Table24561617181920" ref="A226:E251" totalsRowShown="0" headerRowDxfId="85" dataDxfId="84">
  <autoFilter ref="A226:E251" xr:uid="{C29BA712-D343-48AA-8135-8D4D3BE13E7C}"/>
  <tableColumns count="5">
    <tableColumn id="1" xr3:uid="{1B1466BD-E6C8-4D86-B65A-7763073DD377}" name="Indicator" dataDxfId="83"/>
    <tableColumn id="2" xr3:uid="{DBCEB504-6B3B-4706-9563-5276B2420679}" name="April 1, 2023 to June 30, 2023" dataDxfId="82"/>
    <tableColumn id="3" xr3:uid="{0B10F36A-D510-4712-90B0-B51D984BFE5D}" name="July 1, 2023 to September 30, 2023" dataDxfId="81"/>
    <tableColumn id="4" xr3:uid="{10D90513-C257-4E6F-B286-9871CDE8D420}" name="October 1 2023 to December 31, 2023" dataDxfId="80"/>
    <tableColumn id="5" xr3:uid="{CA170B9E-388F-4D2F-A4C2-C8E04CD26644}" name="January 1, 2024 to March 31, 2024" dataDxfId="7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BC4AE27-D84A-402A-B8C8-50A607219C65}" name="Table2456161718192011" displayName="Table2456161718192011" ref="A254:E279" totalsRowShown="0" headerRowDxfId="78" dataDxfId="77">
  <autoFilter ref="A254:E279" xr:uid="{EBC4AE27-D84A-402A-B8C8-50A607219C65}"/>
  <tableColumns count="5">
    <tableColumn id="1" xr3:uid="{7D78DC3F-5732-4436-B94A-0F4095F1B377}" name="Indicator" dataDxfId="76"/>
    <tableColumn id="2" xr3:uid="{D95159C6-9AAB-4971-9DE9-CBFAEF97573F}" name="April 1, 2023 to June 30, 2023" dataDxfId="75"/>
    <tableColumn id="3" xr3:uid="{AF514C1D-C58A-48E2-BE9E-4ABF0381DE5A}" name="July 1, 2023 to September 30, 2023" dataDxfId="74"/>
    <tableColumn id="4" xr3:uid="{E826FA80-61BD-43BC-B58C-29CF6EA71BF2}" name="October 1 2023 to December 31, 2023" dataDxfId="73"/>
    <tableColumn id="5" xr3:uid="{3E1D540B-5CD5-473C-B494-78628C0F32F2}" name="January 1, 2024 to March 31, 2024" dataDxfId="7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A47439-00E1-4165-89CB-8DFF4D80B8D3}" name="Table245616171819201112" displayName="Table245616171819201112" ref="A282:E307" totalsRowShown="0" headerRowDxfId="71" dataDxfId="70">
  <autoFilter ref="A282:E307" xr:uid="{4EA47439-00E1-4165-89CB-8DFF4D80B8D3}"/>
  <tableColumns count="5">
    <tableColumn id="1" xr3:uid="{021E51EA-E957-4586-B754-6D33340C266F}" name="Indicator" dataDxfId="69"/>
    <tableColumn id="2" xr3:uid="{28C71CCA-D3A3-4021-86AD-6AB6D0BECCAA}" name="April 1, 2023 to June 30, 2023" dataDxfId="68"/>
    <tableColumn id="3" xr3:uid="{AE47DA72-56CB-4237-89F2-F2C45A9B43ED}" name="July 1, 2023 to September 30, 2023" dataDxfId="67"/>
    <tableColumn id="4" xr3:uid="{9C5485E5-3255-4045-BBAA-9BD144635E32}" name="October 1 2023 to December 31, 2023" dataDxfId="66"/>
    <tableColumn id="5" xr3:uid="{FE986DAD-8EC8-4F29-AB01-BA598D5D7410}" name="January 1, 2024 to March 31, 2024" dataDxfId="6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C639D7F-0A85-4F16-A242-3933878565BC}" name="Table24561617181920111213" displayName="Table24561617181920111213" ref="A310:E335" totalsRowShown="0" headerRowDxfId="64" dataDxfId="63">
  <autoFilter ref="A310:E335" xr:uid="{AC639D7F-0A85-4F16-A242-3933878565BC}"/>
  <tableColumns count="5">
    <tableColumn id="1" xr3:uid="{74A6EA1D-4EA4-48A1-9FA7-A22A80AD4B38}" name="Indicator" dataDxfId="62"/>
    <tableColumn id="2" xr3:uid="{90AECD48-291B-48F6-B54B-BE6BA2A9C58D}" name="April 1, 2023 to June 30, 2023" dataDxfId="61"/>
    <tableColumn id="3" xr3:uid="{4D817949-1E69-4A9E-9940-3F3C069CB118}" name="July 1, 2023 to September 30, 2023" dataDxfId="60"/>
    <tableColumn id="4" xr3:uid="{89608C92-0770-45D5-9450-BB7DD3595383}" name="October 1 2023 to December 31, 2023" dataDxfId="59"/>
    <tableColumn id="5" xr3:uid="{57D19FE4-D5B1-41DD-AC2B-5951752F4989}" name="January 1, 2024 to March 31, 2024" dataDxfId="5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AECAC17-1F5C-4A5B-9475-4C2613BC0093}" name="Table2456161718192011121314" displayName="Table2456161718192011121314" ref="A338:E369" totalsRowShown="0" headerRowDxfId="57" dataDxfId="56">
  <autoFilter ref="A338:E369" xr:uid="{7AECAC17-1F5C-4A5B-9475-4C2613BC0093}"/>
  <tableColumns count="5">
    <tableColumn id="1" xr3:uid="{A78A9282-F6F1-4A03-ADDB-302A1FCA8515}" name="Indicator" dataDxfId="55"/>
    <tableColumn id="2" xr3:uid="{4B260010-B289-4F27-9C0C-4252CF016AF4}" name="April 1, 2023 to June 30, 2023" dataDxfId="54"/>
    <tableColumn id="3" xr3:uid="{EBB110E6-459D-4ECB-BB28-AE4AECC89943}" name="July 1, 2023 to September 30, 2023" dataDxfId="53"/>
    <tableColumn id="4" xr3:uid="{08D853A4-9DF6-4CA9-9EDB-AF4A989AB8D2}" name="October 1 2023 to December 31, 2023" dataDxfId="52"/>
    <tableColumn id="5" xr3:uid="{BA5DEF71-7F04-4192-8266-EBAECF09A43E}" name="January 1, 2024 to March 31, 2024" dataDxfId="5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2197E6-14DB-4152-8806-EE64234D9641}" name="Table245616171819201112131415" displayName="Table245616171819201112131415" ref="A372:E403" totalsRowShown="0" headerRowDxfId="50" dataDxfId="49">
  <autoFilter ref="A372:E403" xr:uid="{5F2197E6-14DB-4152-8806-EE64234D9641}"/>
  <tableColumns count="5">
    <tableColumn id="1" xr3:uid="{C44D9C2F-4DFF-4D16-A8E2-F13299255070}" name="Indicator" dataDxfId="48"/>
    <tableColumn id="2" xr3:uid="{4F6E0D1F-0556-4C12-B15C-CF97E8A4387A}" name="April 1, 2023 to June 30, 2023" dataDxfId="47"/>
    <tableColumn id="3" xr3:uid="{6D2D9C48-EF10-4E09-8DEE-78BEBEDA6BA6}" name="July 1, 2023 to September 30, 2023" dataDxfId="46"/>
    <tableColumn id="4" xr3:uid="{7E042444-19FA-4A56-AA30-C7355077EF0E}" name="October 1 2023 to December 31, 2023" dataDxfId="45"/>
    <tableColumn id="5" xr3:uid="{01E0EEBA-6D2C-40F8-93D4-660EA2B5848D}" name="January 1, 2024 to March 31, 2024" dataDxfId="4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9EC84CE-1A53-4D18-A68E-5EB246F188A4}" name="Table24561617181920111213141517" displayName="Table24561617181920111213141517" ref="A406:E437" totalsRowShown="0" headerRowDxfId="43" dataDxfId="42">
  <autoFilter ref="A406:E437" xr:uid="{59EC84CE-1A53-4D18-A68E-5EB246F188A4}"/>
  <tableColumns count="5">
    <tableColumn id="1" xr3:uid="{6A92788B-E406-4EF8-8B85-2A3C094BDA11}" name="Indicator" dataDxfId="41"/>
    <tableColumn id="2" xr3:uid="{09001089-51D6-4D89-A44F-A3CFA6586FE1}" name="April 1, 2023 to June 30, 2023" dataDxfId="40"/>
    <tableColumn id="3" xr3:uid="{E9C4A438-09B5-4BD3-A17C-A23D11CF920B}" name="July 1, 2023 to September 30, 2023" dataDxfId="39"/>
    <tableColumn id="4" xr3:uid="{CD2B1C07-12BA-4868-BDDA-FD84EFF93F72}" name="October 1 2023 to December 31, 2023" dataDxfId="38"/>
    <tableColumn id="5" xr3:uid="{CC0AE0AE-F91B-4B6F-8E8A-C1A960F75010}" name="January 1, 2024 to March 31, 2024" dataDxfId="3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5CD1A1C-503E-4C52-869A-1A4100ABC45E}" name="Table2456161718192011121335" displayName="Table2456161718192011121335" ref="A443:E468" totalsRowShown="0" headerRowDxfId="36" dataDxfId="35">
  <autoFilter ref="A443:E468" xr:uid="{B5CD1A1C-503E-4C52-869A-1A4100ABC45E}"/>
  <tableColumns count="5">
    <tableColumn id="1" xr3:uid="{61DF61D4-75E6-44AB-8C62-27628FBEA09B}" name="Indicator" dataDxfId="34"/>
    <tableColumn id="2" xr3:uid="{4260BC2D-DA9C-44AA-9925-B754903D7FEA}" name="April 1, 2023 to June 30, 2023" dataDxfId="33"/>
    <tableColumn id="3" xr3:uid="{68E23AEA-5F56-427D-9552-8FDB0E27A488}" name="July 1, 2023 to September 30, 2023" dataDxfId="32"/>
    <tableColumn id="4" xr3:uid="{09CBC962-0A26-4D69-8FF1-5E5B80DFA341}" name="October 1 2023 to December 31, 2023" dataDxfId="31"/>
    <tableColumn id="5" xr3:uid="{41C9D97F-9C95-45A8-B843-EF8B658DCF92}" name="January 1, 2024 to March 31, 2024" dataDxfId="3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ADF2F31-F9CA-407F-9101-4262C1A247A1}" name="Table245616171819201112133531" displayName="Table245616171819201112133531" ref="A472:E497" totalsRowShown="0" headerRowDxfId="29" dataDxfId="28">
  <autoFilter ref="A472:E497" xr:uid="{4ADF2F31-F9CA-407F-9101-4262C1A247A1}"/>
  <tableColumns count="5">
    <tableColumn id="1" xr3:uid="{1C61038E-2DA3-42E2-ABED-6420D3B896B6}" name="Indicator" dataDxfId="27"/>
    <tableColumn id="2" xr3:uid="{7F800828-A176-47C9-80F0-42855E02DBD8}" name="April 1, 2023 to June 30, 2023" dataDxfId="26"/>
    <tableColumn id="3" xr3:uid="{AEF52C7D-81F3-47AE-B04E-7C83DDCC3845}" name="July 1, 2023 to September 30, 2023" dataDxfId="25"/>
    <tableColumn id="4" xr3:uid="{6F2A63BB-550D-4751-9540-F26BFCE52096}" name="October 1 2023 to December 31, 2023" dataDxfId="24"/>
    <tableColumn id="5" xr3:uid="{491F30F6-867A-48C6-B592-1A1CCE0264E0}" name="January 1, 2024 to March 31, 2024" dataDxfId="23"/>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666700-3D2F-49B0-900C-C4A54A9246CD}" name="Table24561617181920111213141621" displayName="Table24561617181920111213141621" ref="A2:E32" totalsRowShown="0">
  <autoFilter ref="A2:E32" xr:uid="{B4666700-3D2F-49B0-900C-C4A54A9246CD}"/>
  <tableColumns count="5">
    <tableColumn id="1" xr3:uid="{B8CCBC28-C823-4B85-A6A3-22E80F19366A}" name="Indicator" dataDxfId="22"/>
    <tableColumn id="2" xr3:uid="{34FAAF08-5578-45F1-B5D9-3ADE7077A713}" name="April 1, 2023 to June 30, 2023"/>
    <tableColumn id="3" xr3:uid="{C5D6FBD2-9FEC-4023-A830-2F43ED7C6779}" name="July 1, 2023 to September 30, 2023"/>
    <tableColumn id="4" xr3:uid="{E61A9632-ABEB-42D0-A363-2674DACC492C}" name="October 1 2023 to December 31, 2023"/>
    <tableColumn id="5" xr3:uid="{123F64B7-EBFD-4B11-983E-AA845681A584}" name="January 1, 2024 to March 31, 202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B07C458-3647-4831-9CAA-298A8A03F8C2}" name="Table245616171819201112131416" displayName="Table245616171819201112131416" ref="A2:E33" totalsRowShown="0">
  <autoFilter ref="A2:E33" xr:uid="{3B07C458-3647-4831-9CAA-298A8A03F8C2}"/>
  <tableColumns count="5">
    <tableColumn id="1" xr3:uid="{54F0B5A9-E577-47C5-8223-843641130FA4}" name="Indicator" dataDxfId="21"/>
    <tableColumn id="2" xr3:uid="{ED8F3751-4D8E-42D0-A8B8-2D9AA1A912F1}" name="April 1, 2023 to June 30, 2023" dataDxfId="20"/>
    <tableColumn id="3" xr3:uid="{62769EFE-913D-4A7C-BC7B-8232ACBAB328}" name="July 1, 2023 to September 30, 2023"/>
    <tableColumn id="4" xr3:uid="{5588ED6F-F511-4D5B-B730-0152959E8F5D}" name="October 1 2023 to December 31, 2023"/>
    <tableColumn id="5" xr3:uid="{5F689751-33AE-4465-A288-DFCB6FD9737B}" name="January 1, 2024 to March 31, 202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2216A31-9EB9-469C-A6FA-29BE483C15C2}" name="Table1111213141112" displayName="Table1111213141112" ref="A3:E27" totalsRowShown="0">
  <autoFilter ref="A3:E27" xr:uid="{62216A31-9EB9-469C-A6FA-29BE483C15C2}"/>
  <tableColumns count="5">
    <tableColumn id="1" xr3:uid="{F3F4A87F-88BE-46A0-987C-74217A3D0045}" name="Indicators"/>
    <tableColumn id="2" xr3:uid="{76F5BAC5-C06D-4698-9C48-11CDFDDE356D}" name="April 1, 2023 to June 30, 2023" dataDxfId="19"/>
    <tableColumn id="3" xr3:uid="{4E0107D6-9A64-468C-B96C-5F920EB7670D}" name="July 1, 2023 to September 30, 2023"/>
    <tableColumn id="4" xr3:uid="{138F1AF3-09D2-436C-A411-7A4ABF70E188}" name="October 1 2023 to December 31, 2023"/>
    <tableColumn id="5" xr3:uid="{7F5BBA0C-42BB-499E-A9E7-6A74F272874F}" name="January 1, 2024 to March 31, 2024"/>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06BDAD7-2C4B-447E-A7A7-4C852F44E42C}" name="Table1111213141113" displayName="Table1111213141113" ref="A30:E55" totalsRowShown="0">
  <autoFilter ref="A30:E55" xr:uid="{D06BDAD7-2C4B-447E-A7A7-4C852F44E42C}"/>
  <tableColumns count="5">
    <tableColumn id="1" xr3:uid="{F370526E-7605-4287-A0A6-4D8DD8B5B2DB}" name="Indicators"/>
    <tableColumn id="2" xr3:uid="{F979562F-FD85-48E9-82A1-CEAC16F3DEBE}" name="April 1, 2023 to June 30, 2023" dataDxfId="18"/>
    <tableColumn id="3" xr3:uid="{5FD17EFD-1E41-43F7-8CE4-F4247012C43D}" name="July 1, 2023 to September 30, 2023"/>
    <tableColumn id="4" xr3:uid="{9E768CC0-92C2-4259-9215-2E433BB54112}" name="October 1 2023 to December 31, 2023"/>
    <tableColumn id="5" xr3:uid="{995C7115-23C3-4BC6-A598-AD0CCEEBFA8D}" name="January 1, 2024 to March 31, 2024"/>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728B394-404B-4D2A-ABF3-AB72009EC3F5}" name="Table111121314111322" displayName="Table111121314111322" ref="A58:E83" totalsRowShown="0">
  <autoFilter ref="A58:E83" xr:uid="{0728B394-404B-4D2A-ABF3-AB72009EC3F5}"/>
  <tableColumns count="5">
    <tableColumn id="1" xr3:uid="{15DED812-E0E8-4CCB-9C58-47EAE66A1043}" name="Indicators"/>
    <tableColumn id="2" xr3:uid="{413E87B4-C110-4E13-801A-92D5954590FC}" name="April 1, 2023 to June 30, 2023" dataDxfId="17"/>
    <tableColumn id="3" xr3:uid="{814381B6-1892-4F31-BA1F-C222E8E11D8B}" name="July 1, 2023 to September 30, 2023" dataDxfId="16"/>
    <tableColumn id="4" xr3:uid="{20731819-1DD2-491E-A173-891F49D36A6D}" name="October 1 2023 to December 31, 2023"/>
    <tableColumn id="5" xr3:uid="{FBF1FD0E-24B9-4BEC-A65E-8A6ECB875427}" name="January 1, 2024 to March 31, 2024"/>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3D51F0-4FC5-46BA-B5AF-065A85B9F923}" name="Table11112131411132222" displayName="Table11112131411132222" ref="A86:E111" totalsRowShown="0">
  <autoFilter ref="A86:E111" xr:uid="{AE3D51F0-4FC5-46BA-B5AF-065A85B9F923}"/>
  <tableColumns count="5">
    <tableColumn id="1" xr3:uid="{EE5458E5-40A9-427A-B122-6B16191020AB}" name="Indicators"/>
    <tableColumn id="2" xr3:uid="{2BBAB894-362A-4888-946B-8AA8D32EFDA9}" name="April 1, 2023 to June 30, 2023" dataDxfId="15"/>
    <tableColumn id="3" xr3:uid="{CD2AA0F9-1DF6-4D3D-9FCB-F2779F0EACF2}" name="July 1, 2023 to September 30, 2023"/>
    <tableColumn id="4" xr3:uid="{B38BD4CB-4AEB-4BEC-9AEC-1BF799275016}" name="October 1 2023 to December 31, 2023"/>
    <tableColumn id="5" xr3:uid="{3FAF7B5E-50C0-438F-A5F5-7863BDD984A7}" name="January 1, 2024 to March 31, 2024"/>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AC735B7-2D2A-4E7E-ADFB-9AA5C8EE2794}" name="Table1111213141113222223" displayName="Table1111213141113222223" ref="A114:E139" totalsRowShown="0">
  <autoFilter ref="A114:E139" xr:uid="{9AC735B7-2D2A-4E7E-ADFB-9AA5C8EE2794}"/>
  <tableColumns count="5">
    <tableColumn id="1" xr3:uid="{4D9E4AB3-1272-4C41-B834-3CCEBFE875DA}" name="Indicators"/>
    <tableColumn id="2" xr3:uid="{1EECACCE-4196-44E7-9393-54E11EC1A712}" name="April 1, 2023 to June 30, 2023" dataDxfId="14"/>
    <tableColumn id="3" xr3:uid="{65FF0ED9-4B6C-4613-AA62-39954374F35B}" name="July 1, 2023 to September 30, 2023" dataDxfId="13"/>
    <tableColumn id="4" xr3:uid="{7F4E77B0-B92E-4D7B-8D62-1CB9C2379051}" name="October 1 2023 to December 31, 2023"/>
    <tableColumn id="5" xr3:uid="{920023EE-DD43-45C4-81A4-308793E12387}" name="January 1, 2024 to March 31, 2024"/>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52A456E-9E01-42D0-A4B0-FAC037C401D5}" name="Table111121314111322222324" displayName="Table111121314111322222324" ref="A142:E167" totalsRowShown="0">
  <autoFilter ref="A142:E167" xr:uid="{052A456E-9E01-42D0-A4B0-FAC037C401D5}"/>
  <tableColumns count="5">
    <tableColumn id="1" xr3:uid="{840CA27F-49C4-469E-8840-3B22B05E3345}" name="Indicators"/>
    <tableColumn id="2" xr3:uid="{4060D00D-5A4F-4E07-B203-6BF567F8F891}" name="April 1, 2023 to June 30, 2023" dataDxfId="12"/>
    <tableColumn id="3" xr3:uid="{313B7E4F-2DC5-467A-B78F-3423DBE650C6}" name="July 1, 2023 to September 30, 2023"/>
    <tableColumn id="4" xr3:uid="{9EB54A16-D37D-47D5-90C0-791D18AB2C96}" name="October 1 2023 to December 31, 2023"/>
    <tableColumn id="5" xr3:uid="{84B04D32-7981-4CBC-8ED8-AF7B79B507B2}" name="January 1, 2024 to March 31, 2024"/>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BD847EF-E6DD-450F-B053-4DFBCC338F1F}" name="Table11112131411132222232425" displayName="Table11112131411132222232425" ref="A170:E195" totalsRowShown="0">
  <autoFilter ref="A170:E195" xr:uid="{6BD847EF-E6DD-450F-B053-4DFBCC338F1F}"/>
  <tableColumns count="5">
    <tableColumn id="1" xr3:uid="{8937367A-5BDD-4240-BC23-92513CAE34BF}" name="Indicators"/>
    <tableColumn id="2" xr3:uid="{CF544376-5488-4943-B729-599E5D32BF1C}" name="April 1, 2023 to June 30, 2023" dataDxfId="11"/>
    <tableColumn id="3" xr3:uid="{1B92BE23-9E28-462F-9D7C-6692BF492A4D}" name="July 1, 2023 to September 30, 2023"/>
    <tableColumn id="4" xr3:uid="{E07ACE24-E0B3-4FD5-B31B-40DB1F61E519}" name="October 1 2023 to December 31, 2023"/>
    <tableColumn id="5" xr3:uid="{BA0F1436-889A-4C2C-8E10-66AC0B4C1A38}" name="January 1, 2024 to March 31, 2024"/>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0D3ADCD-5367-4C7A-8910-56F56A1596FE}" name="Table1111213141113222223242526" displayName="Table1111213141113222223242526" ref="A198:E224" totalsRowShown="0">
  <autoFilter ref="A198:E224" xr:uid="{90D3ADCD-5367-4C7A-8910-56F56A1596FE}"/>
  <tableColumns count="5">
    <tableColumn id="1" xr3:uid="{858087AA-EFC5-46BE-9C66-A4B3A2348F6F}" name="Indicators"/>
    <tableColumn id="2" xr3:uid="{766EB9F2-87CA-4736-975D-B8AE5184FDB7}" name="April 1, 2023 to June 30, 2023" dataDxfId="10"/>
    <tableColumn id="3" xr3:uid="{5E84C27A-587F-45EC-8832-DF18D6A2CE59}" name="July 1, 2023 to September 30, 2023"/>
    <tableColumn id="4" xr3:uid="{883356DB-757A-484A-832A-4257DEA3672C}" name="October 1 2023 to December 31, 2023"/>
    <tableColumn id="5" xr3:uid="{7E9FD942-778A-448E-80CF-69FFDF8B9FB1}" name="January 1, 2024 to March 31, 2024"/>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0781938-A976-4C03-BC71-5BF07371667A}" name="Table111121314111322222324252627" displayName="Table111121314111322222324252627" ref="A227:E253" totalsRowShown="0">
  <autoFilter ref="A227:E253" xr:uid="{F0781938-A976-4C03-BC71-5BF07371667A}"/>
  <tableColumns count="5">
    <tableColumn id="1" xr3:uid="{BB4F0A4A-9F56-4C01-9221-5E2B75F399C5}" name="Indicators"/>
    <tableColumn id="2" xr3:uid="{EC21FE33-A887-4A83-8E85-5E9C50B90D44}" name="April 1, 2023 to June 30, 2023" dataDxfId="9"/>
    <tableColumn id="3" xr3:uid="{56282852-F991-471E-A109-DF97A7004962}" name="July 1, 2023 to September 30, 2023"/>
    <tableColumn id="4" xr3:uid="{03444A54-3CE0-4515-9581-C879DC5FAAC4}" name="October 1 2023 to December 31, 2023"/>
    <tableColumn id="5" xr3:uid="{89F722EB-C6B6-4F14-A870-FF1FD4888074}" name="January 1, 2024 to March 31, 2024"/>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A9E598C-5A0C-44C3-B345-72229A6C3A0B}" name="Table11112131411132222232425262728" displayName="Table11112131411132222232425262728" ref="A256:E282" totalsRowShown="0">
  <autoFilter ref="A256:E282" xr:uid="{8A9E598C-5A0C-44C3-B345-72229A6C3A0B}"/>
  <tableColumns count="5">
    <tableColumn id="1" xr3:uid="{F282C419-2531-4AFA-A755-9D6018DBC721}" name="Indicators"/>
    <tableColumn id="2" xr3:uid="{69DEA0CE-D461-48BD-99E8-370D0779C756}" name="April 1, 2023 to June 30, 2023" dataDxfId="8"/>
    <tableColumn id="3" xr3:uid="{333A4305-8F20-4CC2-96B8-7816B54A6475}" name="July 1, 2023 to September 30, 2023"/>
    <tableColumn id="4" xr3:uid="{63253130-EDD7-4845-B0AB-72B8104A4E5C}" name="October 1 2023 to December 31, 2023"/>
    <tableColumn id="5" xr3:uid="{757E6380-A5E4-4FDD-A1D0-EE704875A909}" name="January 1, 2024 to March 31, 2024"/>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3B572FD-647F-4CB3-B188-9DA794D34F92}" name="Table1111213141113222223242526272829" displayName="Table1111213141113222223242526272829" ref="A285:E311" totalsRowShown="0">
  <autoFilter ref="A285:E311" xr:uid="{73B572FD-647F-4CB3-B188-9DA794D34F92}"/>
  <tableColumns count="5">
    <tableColumn id="1" xr3:uid="{1D972457-0E4A-4E8A-8E09-CC13B74EB7E2}" name="Indicators"/>
    <tableColumn id="2" xr3:uid="{D33D0BE5-612D-46FA-9842-E957E029C9BB}" name="April 1, 2023 to June 30, 2023" dataDxfId="7"/>
    <tableColumn id="3" xr3:uid="{4C73D278-5DC2-48EB-BE4A-649449E964E1}" name="July 1, 2023 to September 30, 2023"/>
    <tableColumn id="4" xr3:uid="{658A8798-2E7F-414F-AC4D-83B48A0B2F5C}" name="October 1 2023 to December 31, 2023"/>
    <tableColumn id="5" xr3:uid="{41C1878B-8A55-411A-9C4A-FFDF524ED29A}" name="January 1, 2024 to March 31, 2024"/>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7B622DEE-1B59-441C-928A-7548A074F520}" name="Table111121314111322222324252627282930" displayName="Table111121314111322222324252627282930" ref="A314:E340" totalsRowShown="0">
  <autoFilter ref="A314:E340" xr:uid="{7B622DEE-1B59-441C-928A-7548A074F520}"/>
  <tableColumns count="5">
    <tableColumn id="1" xr3:uid="{A5AEB936-5AA2-49E4-9488-18F11CEEB3D6}" name="Indicators"/>
    <tableColumn id="2" xr3:uid="{06921CF6-2F0C-458D-8D7F-AD5B82B2D658}" name="April 1, 2023 to June 30, 2023" dataDxfId="6"/>
    <tableColumn id="3" xr3:uid="{49E35741-7565-4D05-8D93-0FEE23C5CFF1}" name="July 1, 2023 to September 30, 2023"/>
    <tableColumn id="4" xr3:uid="{A6531BCB-940E-4D63-A4B7-A13C2DE81BC6}" name="October 1 2023 to December 31, 2023"/>
    <tableColumn id="5" xr3:uid="{266A2EDD-D837-4597-A75B-5FE1BEBD5F1F}" name="January 1, 2024 to March 31, 2024"/>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C0EB311-D869-4036-80E2-AC950E0C1D6F}" name="Table11112131411132222232425262728293032" displayName="Table11112131411132222232425262728293032" ref="A343:E369" totalsRowShown="0">
  <autoFilter ref="A343:E369" xr:uid="{FC0EB311-D869-4036-80E2-AC950E0C1D6F}"/>
  <tableColumns count="5">
    <tableColumn id="1" xr3:uid="{3DB11A3C-645E-4665-85EB-8E8D36D47F3B}" name="Indicators"/>
    <tableColumn id="2" xr3:uid="{8E7C3FB1-70CF-424F-9CF4-78C9B67C2B70}" name="April 1, 2023 to June 30, 2023" dataDxfId="5"/>
    <tableColumn id="3" xr3:uid="{5632904A-64D7-4ECD-9538-95859AA22F03}" name="July 1, 2023 to September 30, 2023"/>
    <tableColumn id="4" xr3:uid="{781056AF-CA17-4951-9669-830E03BC0AEC}" name="October 1 2023 to December 31, 2023"/>
    <tableColumn id="5" xr3:uid="{40CCB2E9-9330-42F9-A704-EAD211FF8472}" name="January 1, 2024 to March 31, 2024"/>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542176E-C52E-4EBE-90EE-99C4F5A3106C}" name="Table1111213141113222223242526272829303233" displayName="Table1111213141113222223242526272829303233" ref="A372:E398" totalsRowShown="0">
  <autoFilter ref="A372:E398" xr:uid="{9542176E-C52E-4EBE-90EE-99C4F5A3106C}"/>
  <tableColumns count="5">
    <tableColumn id="1" xr3:uid="{4FB61F19-7489-46CF-A0E6-3971A53CC581}" name="Indicators"/>
    <tableColumn id="2" xr3:uid="{5DFC1E73-DBB2-44C9-8BB1-2F85DEDF86EF}" name="April 1, 2023 to June 30, 2023" dataDxfId="4"/>
    <tableColumn id="3" xr3:uid="{C60C458A-AA80-4F9E-A902-1F2C23A9598E}" name="July 1, 2023 to September 30, 2023"/>
    <tableColumn id="4" xr3:uid="{C79C5408-6A15-4B1B-8F08-0C3E9905CCED}" name="October 1 2023 to December 31, 2023"/>
    <tableColumn id="5" xr3:uid="{88DFC34D-FB7C-4355-B466-FD479AA57AA2}" name="January 1, 2024 to March 31, 2024"/>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3715F36-DC40-4E48-9483-A913D5E413EB}" name="Table111121314111322222324252627282930323334" displayName="Table111121314111322222324252627282930323334" ref="A401:E428" totalsRowShown="0">
  <autoFilter ref="A401:E428" xr:uid="{23715F36-DC40-4E48-9483-A913D5E413EB}"/>
  <tableColumns count="5">
    <tableColumn id="1" xr3:uid="{E0D13885-8730-4B46-9F9F-9DE11D00B414}" name="Indicators"/>
    <tableColumn id="2" xr3:uid="{4B3E4B6C-8BBB-402B-8CA8-66EF96069BBA}" name="April 1, 2023 to June 30, 2023" dataDxfId="3"/>
    <tableColumn id="3" xr3:uid="{683960EE-3DD1-4050-B06D-BC3F649C80EF}" name="July 1, 2023 to September 30, 2023"/>
    <tableColumn id="4" xr3:uid="{1102A31C-B50A-4D70-8FBA-0F460B527BAE}" name="October 1 2023 to December 31, 2023"/>
    <tableColumn id="5" xr3:uid="{7BF86185-7B87-4BAE-961F-AB952F99E45D}" name="January 1, 2024 to March 31, 20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07-14T22:47:10.10" personId="{A87C353C-FEB4-4E27-983B-138E610A6698}" id="{E963F586-30D3-4539-BEB7-F1BB39C0C6F3}" done="1">
    <text>@Lawrence, Michelle [NH] for the narrative sections, who can I reach out to complete? Nick mentioned Shane, Bareilly, and/or Cynthia?</text>
    <mentions>
      <mention mentionpersonId="{B9F06EF7-0702-4459-AE5D-3940195BA0F8}" mentionId="{40091EE4-0609-4D3E-B0DE-D6A5108203D7}" startIndex="0" length="24"/>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D90" dT="2023-09-26T21:49:29.81" personId="{773AE246-BB20-DA4A-A396-D4B5FB428086}" id="{3D78002F-9E62-1241-8D1C-3DCAE6BE425F}">
    <text>HF To fill out this summary table below manually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mathsisfun.com/median.html"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table" Target="../tables/table26.xml"/><Relationship Id="rId13" Type="http://schemas.openxmlformats.org/officeDocument/2006/relationships/table" Target="../tables/table31.xml"/><Relationship Id="rId3" Type="http://schemas.openxmlformats.org/officeDocument/2006/relationships/table" Target="../tables/table21.xml"/><Relationship Id="rId7" Type="http://schemas.openxmlformats.org/officeDocument/2006/relationships/table" Target="../tables/table25.xml"/><Relationship Id="rId12" Type="http://schemas.openxmlformats.org/officeDocument/2006/relationships/table" Target="../tables/table30.xml"/><Relationship Id="rId2" Type="http://schemas.openxmlformats.org/officeDocument/2006/relationships/table" Target="../tables/table20.xml"/><Relationship Id="rId16" Type="http://schemas.openxmlformats.org/officeDocument/2006/relationships/table" Target="../tables/table34.xml"/><Relationship Id="rId1" Type="http://schemas.openxmlformats.org/officeDocument/2006/relationships/printerSettings" Target="../printerSettings/printerSettings3.bin"/><Relationship Id="rId6" Type="http://schemas.openxmlformats.org/officeDocument/2006/relationships/table" Target="../tables/table24.xml"/><Relationship Id="rId11" Type="http://schemas.openxmlformats.org/officeDocument/2006/relationships/table" Target="../tables/table29.xml"/><Relationship Id="rId5" Type="http://schemas.openxmlformats.org/officeDocument/2006/relationships/table" Target="../tables/table23.xml"/><Relationship Id="rId15" Type="http://schemas.openxmlformats.org/officeDocument/2006/relationships/table" Target="../tables/table33.xml"/><Relationship Id="rId10" Type="http://schemas.openxmlformats.org/officeDocument/2006/relationships/table" Target="../tables/table28.xml"/><Relationship Id="rId4" Type="http://schemas.openxmlformats.org/officeDocument/2006/relationships/table" Target="../tables/table22.xml"/><Relationship Id="rId9" Type="http://schemas.openxmlformats.org/officeDocument/2006/relationships/table" Target="../tables/table27.xml"/><Relationship Id="rId14"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82540-B1A7-42BE-A654-80A0D93B8E7B}">
  <dimension ref="A1:S109"/>
  <sheetViews>
    <sheetView zoomScaleNormal="100" workbookViewId="0">
      <selection activeCell="B6" sqref="B6:E6"/>
    </sheetView>
  </sheetViews>
  <sheetFormatPr defaultColWidth="8.77734375" defaultRowHeight="14.4"/>
  <cols>
    <col min="1" max="1" width="21.44140625" customWidth="1"/>
    <col min="2" max="2" width="54" customWidth="1"/>
    <col min="3" max="3" width="40.44140625" customWidth="1"/>
    <col min="4" max="4" width="49" style="1" customWidth="1"/>
    <col min="5" max="5" width="54.33203125" style="13" customWidth="1"/>
    <col min="7" max="7" width="21.44140625" customWidth="1"/>
    <col min="8" max="8" width="44.109375" style="1" customWidth="1"/>
    <col min="10" max="10" width="21.44140625" customWidth="1"/>
    <col min="11" max="11" width="35.44140625" customWidth="1"/>
    <col min="13" max="13" width="21.44140625" customWidth="1"/>
    <col min="14" max="14" width="70.44140625" customWidth="1"/>
  </cols>
  <sheetData>
    <row r="1" spans="1:19" ht="31.8" thickBot="1">
      <c r="A1" s="221" t="s">
        <v>0</v>
      </c>
      <c r="B1" s="222"/>
      <c r="C1" s="222"/>
      <c r="D1" s="222"/>
      <c r="E1" s="223"/>
    </row>
    <row r="2" spans="1:19" ht="56.55" customHeight="1">
      <c r="A2" s="2" t="s">
        <v>1</v>
      </c>
      <c r="B2" s="224" t="s">
        <v>2</v>
      </c>
      <c r="C2" s="225"/>
      <c r="D2" s="225"/>
      <c r="E2" s="226"/>
    </row>
    <row r="3" spans="1:19" ht="56.55" customHeight="1">
      <c r="A3" s="3" t="s">
        <v>3</v>
      </c>
      <c r="B3" s="4" t="s">
        <v>4</v>
      </c>
      <c r="C3" s="4" t="s">
        <v>5</v>
      </c>
      <c r="D3" s="4" t="s">
        <v>6</v>
      </c>
      <c r="E3" s="5" t="s">
        <v>7</v>
      </c>
    </row>
    <row r="4" spans="1:19" ht="56.55" customHeight="1">
      <c r="A4" s="6" t="s">
        <v>8</v>
      </c>
      <c r="B4" s="7">
        <v>45107</v>
      </c>
      <c r="C4" s="7">
        <v>45198</v>
      </c>
      <c r="D4" s="7">
        <v>45289</v>
      </c>
      <c r="E4" s="8">
        <v>45380</v>
      </c>
    </row>
    <row r="5" spans="1:19" ht="56.55" customHeight="1">
      <c r="A5" s="9" t="s">
        <v>9</v>
      </c>
      <c r="B5" s="10">
        <v>45156</v>
      </c>
      <c r="C5" s="10">
        <v>45247</v>
      </c>
      <c r="D5" s="10">
        <v>45338</v>
      </c>
      <c r="E5" s="11">
        <v>45401</v>
      </c>
    </row>
    <row r="6" spans="1:19" ht="409.5" customHeight="1" thickBot="1">
      <c r="A6" s="12" t="s">
        <v>10</v>
      </c>
      <c r="B6" s="227" t="s">
        <v>11</v>
      </c>
      <c r="C6" s="227"/>
      <c r="D6" s="227"/>
      <c r="E6" s="228"/>
      <c r="H6"/>
    </row>
    <row r="7" spans="1:19" ht="32.549999999999997" customHeight="1">
      <c r="F7" s="14"/>
      <c r="I7" s="14"/>
      <c r="S7" s="14"/>
    </row>
    <row r="8" spans="1:19" ht="31.8" customHeight="1">
      <c r="F8" s="15"/>
      <c r="I8" s="14"/>
      <c r="S8" s="14"/>
    </row>
    <row r="9" spans="1:19" ht="19.8" customHeight="1">
      <c r="F9" s="14"/>
      <c r="I9" s="14"/>
      <c r="S9" s="14"/>
    </row>
    <row r="10" spans="1:19" ht="84" customHeight="1">
      <c r="F10" s="14"/>
      <c r="I10" s="14"/>
      <c r="S10" s="219"/>
    </row>
    <row r="11" spans="1:19" ht="29.55" customHeight="1">
      <c r="F11" s="220"/>
      <c r="I11" s="220"/>
      <c r="S11" s="219"/>
    </row>
    <row r="12" spans="1:19" ht="106.8" customHeight="1">
      <c r="F12" s="220"/>
      <c r="I12" s="220"/>
      <c r="S12" s="219"/>
    </row>
    <row r="13" spans="1:19">
      <c r="F13" s="220"/>
      <c r="I13" s="220"/>
      <c r="S13" s="219"/>
    </row>
    <row r="14" spans="1:19" ht="143.55000000000001" customHeight="1">
      <c r="F14" s="220"/>
      <c r="I14" s="220"/>
      <c r="S14" s="219"/>
    </row>
    <row r="15" spans="1:19">
      <c r="F15" s="220"/>
      <c r="I15" s="220"/>
      <c r="S15" s="219"/>
    </row>
    <row r="16" spans="1:19">
      <c r="F16" s="14"/>
      <c r="I16" s="220"/>
      <c r="S16" s="219"/>
    </row>
    <row r="17" spans="6:19" ht="97.2" customHeight="1">
      <c r="F17" s="14"/>
      <c r="I17" s="220"/>
      <c r="S17" s="219"/>
    </row>
    <row r="18" spans="6:19" ht="166.2" customHeight="1">
      <c r="F18" s="14"/>
      <c r="I18" s="220"/>
      <c r="S18" s="219"/>
    </row>
    <row r="19" spans="6:19" ht="108" customHeight="1">
      <c r="F19" s="14"/>
      <c r="I19" s="14"/>
      <c r="S19" s="14"/>
    </row>
    <row r="20" spans="6:19">
      <c r="F20" s="14"/>
      <c r="I20" s="14"/>
      <c r="S20" s="14"/>
    </row>
    <row r="21" spans="6:19">
      <c r="F21" s="14"/>
      <c r="I21" s="14"/>
      <c r="S21" s="14"/>
    </row>
    <row r="22" spans="6:19">
      <c r="F22" s="14"/>
      <c r="I22" s="14"/>
      <c r="S22" s="14"/>
    </row>
    <row r="23" spans="6:19">
      <c r="F23" s="14"/>
      <c r="I23" s="14"/>
      <c r="S23" s="14"/>
    </row>
    <row r="24" spans="6:19">
      <c r="F24" s="14"/>
      <c r="I24" s="14"/>
      <c r="S24" s="219"/>
    </row>
    <row r="25" spans="6:19">
      <c r="F25" s="14"/>
      <c r="I25" s="220"/>
      <c r="S25" s="219"/>
    </row>
    <row r="26" spans="6:19" ht="32.549999999999997" customHeight="1">
      <c r="F26" s="14"/>
      <c r="I26" s="220"/>
      <c r="S26" s="14"/>
    </row>
    <row r="27" spans="6:19">
      <c r="F27" s="14"/>
      <c r="I27" s="14"/>
      <c r="S27" s="14"/>
    </row>
    <row r="28" spans="6:19">
      <c r="F28" s="14"/>
      <c r="I28" s="14"/>
      <c r="S28" s="14"/>
    </row>
    <row r="29" spans="6:19" ht="100.2" customHeight="1" thickBot="1">
      <c r="F29" s="14"/>
      <c r="G29" s="16"/>
      <c r="H29" s="17"/>
      <c r="I29" s="14"/>
      <c r="S29" s="14"/>
    </row>
    <row r="30" spans="6:19" ht="16.2" customHeight="1">
      <c r="I30" s="14"/>
      <c r="S30" s="14"/>
    </row>
    <row r="31" spans="6:19" ht="31.2" customHeight="1">
      <c r="I31" s="14"/>
      <c r="S31" s="14"/>
    </row>
    <row r="32" spans="6:19" ht="16.2" customHeight="1">
      <c r="I32" s="14"/>
      <c r="S32" s="14"/>
    </row>
    <row r="33" spans="9:19" ht="16.2" customHeight="1">
      <c r="I33" s="14"/>
      <c r="S33" s="14"/>
    </row>
    <row r="34" spans="9:19" ht="16.2" customHeight="1">
      <c r="I34" s="14"/>
      <c r="S34" s="14"/>
    </row>
    <row r="35" spans="9:19" ht="16.2" customHeight="1">
      <c r="I35" s="14"/>
      <c r="S35" s="14"/>
    </row>
    <row r="36" spans="9:19" ht="57.45" customHeight="1">
      <c r="I36" s="14"/>
      <c r="S36" s="14"/>
    </row>
    <row r="37" spans="9:19" ht="82.2" customHeight="1">
      <c r="I37" s="14"/>
      <c r="S37" s="14"/>
    </row>
    <row r="38" spans="9:19" ht="16.2" customHeight="1">
      <c r="I38" s="14"/>
      <c r="S38" s="14"/>
    </row>
    <row r="39" spans="9:19" ht="36" customHeight="1">
      <c r="I39" s="14"/>
      <c r="S39" s="14"/>
    </row>
    <row r="40" spans="9:19" ht="39" customHeight="1">
      <c r="I40" s="14"/>
      <c r="S40" s="14"/>
    </row>
    <row r="41" spans="9:19" ht="73.8" customHeight="1">
      <c r="I41" s="14"/>
      <c r="S41" s="14"/>
    </row>
    <row r="42" spans="9:19" ht="16.2" customHeight="1">
      <c r="I42" s="14"/>
      <c r="S42" s="14"/>
    </row>
    <row r="43" spans="9:19" ht="79.8" customHeight="1">
      <c r="I43" s="14"/>
      <c r="S43" s="14"/>
    </row>
    <row r="44" spans="9:19" ht="54.45" customHeight="1">
      <c r="I44" s="14"/>
      <c r="S44" s="14"/>
    </row>
    <row r="45" spans="9:19" ht="61.2" customHeight="1">
      <c r="I45" s="14"/>
      <c r="S45" s="14"/>
    </row>
    <row r="46" spans="9:19" ht="51.45" customHeight="1">
      <c r="I46" s="14"/>
      <c r="S46" s="14"/>
    </row>
    <row r="47" spans="9:19" ht="51.45" customHeight="1">
      <c r="I47" s="14"/>
      <c r="S47" s="14"/>
    </row>
    <row r="48" spans="9:19" ht="52.2" customHeight="1">
      <c r="I48" s="14"/>
      <c r="S48" s="14"/>
    </row>
    <row r="49" spans="9:19" ht="67.8" customHeight="1">
      <c r="I49" s="14"/>
      <c r="S49" s="14"/>
    </row>
    <row r="50" spans="9:19">
      <c r="I50" s="14"/>
      <c r="S50" s="14"/>
    </row>
    <row r="51" spans="9:19" ht="79.8" customHeight="1">
      <c r="I51" s="14"/>
      <c r="S51" s="14"/>
    </row>
    <row r="52" spans="9:19" ht="94.8" customHeight="1">
      <c r="I52" s="14"/>
      <c r="S52" s="14"/>
    </row>
    <row r="53" spans="9:19">
      <c r="I53" s="14"/>
      <c r="S53" s="14"/>
    </row>
    <row r="54" spans="9:19" ht="52.2" customHeight="1">
      <c r="I54" s="14"/>
      <c r="S54" s="14"/>
    </row>
    <row r="55" spans="9:19">
      <c r="I55" s="14"/>
      <c r="S55" s="14"/>
    </row>
    <row r="56" spans="9:19">
      <c r="I56" s="14"/>
      <c r="S56" s="14"/>
    </row>
    <row r="57" spans="9:19" ht="35.549999999999997" customHeight="1">
      <c r="I57" s="14"/>
      <c r="S57" s="14"/>
    </row>
    <row r="58" spans="9:19" ht="22.2" customHeight="1">
      <c r="I58" s="14"/>
      <c r="S58" s="14"/>
    </row>
    <row r="59" spans="9:19">
      <c r="I59" s="14"/>
      <c r="S59" s="14"/>
    </row>
    <row r="60" spans="9:19" ht="88.2" customHeight="1">
      <c r="I60" s="14"/>
      <c r="S60" s="14"/>
    </row>
    <row r="61" spans="9:19">
      <c r="I61" s="14"/>
      <c r="S61" s="14"/>
    </row>
    <row r="62" spans="9:19" ht="28.8" customHeight="1">
      <c r="I62" s="14"/>
      <c r="S62" s="14"/>
    </row>
    <row r="63" spans="9:19">
      <c r="I63" s="14"/>
      <c r="S63" s="14"/>
    </row>
    <row r="64" spans="9:19">
      <c r="I64" s="14"/>
      <c r="S64" s="14"/>
    </row>
    <row r="65" spans="9:19">
      <c r="I65" s="14"/>
      <c r="S65" s="219"/>
    </row>
    <row r="66" spans="9:19">
      <c r="I66" s="14"/>
      <c r="S66" s="219"/>
    </row>
    <row r="67" spans="9:19">
      <c r="I67" s="14"/>
      <c r="S67" s="219"/>
    </row>
    <row r="68" spans="9:19">
      <c r="I68" s="219"/>
      <c r="S68" s="219"/>
    </row>
    <row r="69" spans="9:19">
      <c r="I69" s="219"/>
      <c r="S69" s="219"/>
    </row>
    <row r="70" spans="9:19">
      <c r="I70" s="219"/>
      <c r="S70" s="219"/>
    </row>
    <row r="71" spans="9:19">
      <c r="I71" s="219"/>
    </row>
    <row r="72" spans="9:19">
      <c r="I72" s="219"/>
    </row>
    <row r="73" spans="9:19">
      <c r="I73" s="219"/>
    </row>
    <row r="75" spans="9:19" ht="79.2" customHeight="1"/>
    <row r="76" spans="9:19" ht="97.8" customHeight="1"/>
    <row r="78" spans="9:19" ht="58.8" customHeight="1"/>
    <row r="80" spans="9:19" ht="97.2" customHeight="1"/>
    <row r="81" ht="34.200000000000003" customHeight="1"/>
    <row r="85" ht="37.799999999999997" customHeight="1"/>
    <row r="86" ht="84" customHeight="1"/>
    <row r="88" ht="40.200000000000003" customHeight="1"/>
    <row r="91" ht="64.2" customHeight="1"/>
    <row r="92" ht="90.45" customHeight="1"/>
    <row r="100" ht="39.450000000000003" customHeight="1"/>
    <row r="105" ht="82.8" customHeight="1"/>
    <row r="106" ht="73.2" customHeight="1"/>
    <row r="107" ht="78.45" customHeight="1"/>
    <row r="108" ht="109.2" customHeight="1"/>
    <row r="109" ht="82.2" customHeight="1"/>
  </sheetData>
  <mergeCells count="11">
    <mergeCell ref="S24:S25"/>
    <mergeCell ref="I25:I26"/>
    <mergeCell ref="S65:S70"/>
    <mergeCell ref="I68:I73"/>
    <mergeCell ref="A1:E1"/>
    <mergeCell ref="B2:E2"/>
    <mergeCell ref="B6:E6"/>
    <mergeCell ref="S10:S18"/>
    <mergeCell ref="F11:F12"/>
    <mergeCell ref="I11:I18"/>
    <mergeCell ref="F13:F1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5FBD-C1AE-4672-BF07-110886918DF8}">
  <dimension ref="A1:B102"/>
  <sheetViews>
    <sheetView topLeftCell="B3" zoomScale="80" zoomScaleNormal="80" workbookViewId="0">
      <selection activeCell="B3" sqref="B3"/>
    </sheetView>
  </sheetViews>
  <sheetFormatPr defaultColWidth="8.77734375" defaultRowHeight="14.4"/>
  <cols>
    <col min="1" max="1" width="73.44140625" customWidth="1"/>
    <col min="2" max="2" width="255.77734375" bestFit="1" customWidth="1"/>
  </cols>
  <sheetData>
    <row r="1" spans="1:2" ht="58.8" customHeight="1" thickBot="1">
      <c r="A1" s="273" t="s">
        <v>12</v>
      </c>
      <c r="B1" s="274"/>
    </row>
    <row r="2" spans="1:2" ht="409.2" customHeight="1" thickBot="1">
      <c r="A2" s="18" t="s">
        <v>13</v>
      </c>
      <c r="B2" s="19" t="s">
        <v>14</v>
      </c>
    </row>
    <row r="3" spans="1:2" ht="102" customHeight="1" thickBot="1">
      <c r="A3" s="20" t="s">
        <v>15</v>
      </c>
      <c r="B3" s="21" t="s">
        <v>16</v>
      </c>
    </row>
    <row r="4" spans="1:2" ht="26.4" thickBot="1">
      <c r="A4" s="266" t="s">
        <v>17</v>
      </c>
      <c r="B4" s="275"/>
    </row>
    <row r="5" spans="1:2" ht="30" thickBot="1">
      <c r="A5" s="22" t="s">
        <v>18</v>
      </c>
      <c r="B5" s="23" t="s">
        <v>19</v>
      </c>
    </row>
    <row r="6" spans="1:2">
      <c r="A6" s="259" t="s">
        <v>20</v>
      </c>
      <c r="B6" s="277" t="s">
        <v>21</v>
      </c>
    </row>
    <row r="7" spans="1:2">
      <c r="A7" s="276"/>
      <c r="B7" s="278"/>
    </row>
    <row r="8" spans="1:2">
      <c r="A8" s="276"/>
      <c r="B8" s="278"/>
    </row>
    <row r="9" spans="1:2" ht="15" thickBot="1">
      <c r="A9" s="260"/>
      <c r="B9" s="279"/>
    </row>
    <row r="10" spans="1:2">
      <c r="A10" s="259" t="s">
        <v>22</v>
      </c>
      <c r="B10" s="280" t="s">
        <v>23</v>
      </c>
    </row>
    <row r="11" spans="1:2">
      <c r="A11" s="276"/>
      <c r="B11" s="281"/>
    </row>
    <row r="12" spans="1:2">
      <c r="A12" s="276"/>
      <c r="B12" s="281"/>
    </row>
    <row r="13" spans="1:2">
      <c r="A13" s="276"/>
      <c r="B13" s="281"/>
    </row>
    <row r="14" spans="1:2" ht="15" thickBot="1">
      <c r="A14" s="260"/>
      <c r="B14" s="282"/>
    </row>
    <row r="15" spans="1:2" ht="39" customHeight="1">
      <c r="A15" s="259" t="s">
        <v>24</v>
      </c>
      <c r="B15" s="24" t="s">
        <v>25</v>
      </c>
    </row>
    <row r="16" spans="1:2" ht="42.45" customHeight="1" thickBot="1">
      <c r="A16" s="260"/>
      <c r="B16" s="25" t="s">
        <v>26</v>
      </c>
    </row>
    <row r="17" spans="1:2" ht="21.6" thickBot="1">
      <c r="A17" s="261" t="s">
        <v>27</v>
      </c>
      <c r="B17" s="262"/>
    </row>
    <row r="18" spans="1:2">
      <c r="A18" s="263" t="s">
        <v>28</v>
      </c>
      <c r="B18" s="232" t="s">
        <v>29</v>
      </c>
    </row>
    <row r="19" spans="1:2">
      <c r="A19" s="264"/>
      <c r="B19" s="233"/>
    </row>
    <row r="20" spans="1:2">
      <c r="A20" s="264"/>
      <c r="B20" s="233"/>
    </row>
    <row r="21" spans="1:2">
      <c r="A21" s="264"/>
      <c r="B21" s="233"/>
    </row>
    <row r="22" spans="1:2">
      <c r="A22" s="264"/>
      <c r="B22" s="233"/>
    </row>
    <row r="23" spans="1:2" ht="15" thickBot="1">
      <c r="A23" s="265"/>
      <c r="B23" s="234"/>
    </row>
    <row r="24" spans="1:2">
      <c r="A24" s="263" t="s">
        <v>30</v>
      </c>
      <c r="B24" s="232" t="s">
        <v>31</v>
      </c>
    </row>
    <row r="25" spans="1:2">
      <c r="A25" s="264"/>
      <c r="B25" s="233"/>
    </row>
    <row r="26" spans="1:2" ht="15" thickBot="1">
      <c r="A26" s="265"/>
      <c r="B26" s="234"/>
    </row>
    <row r="27" spans="1:2" ht="25.8">
      <c r="A27" s="266" t="s">
        <v>32</v>
      </c>
      <c r="B27" s="267"/>
    </row>
    <row r="28" spans="1:2" ht="25.8">
      <c r="A28" s="255" t="s">
        <v>33</v>
      </c>
      <c r="B28" s="255"/>
    </row>
    <row r="29" spans="1:2" ht="15.6">
      <c r="A29" s="29" t="s">
        <v>34</v>
      </c>
      <c r="B29" s="30" t="s">
        <v>19</v>
      </c>
    </row>
    <row r="30" spans="1:2" ht="21.6" thickBot="1">
      <c r="A30" s="247" t="s">
        <v>35</v>
      </c>
      <c r="B30" s="248"/>
    </row>
    <row r="31" spans="1:2" ht="15" thickBot="1">
      <c r="A31" s="31" t="s">
        <v>36</v>
      </c>
      <c r="B31" s="32" t="s">
        <v>37</v>
      </c>
    </row>
    <row r="32" spans="1:2" ht="15" thickBot="1">
      <c r="A32" s="33" t="s">
        <v>38</v>
      </c>
      <c r="B32" s="34" t="s">
        <v>39</v>
      </c>
    </row>
    <row r="33" spans="1:2">
      <c r="A33" s="268" t="s">
        <v>40</v>
      </c>
      <c r="B33" s="271" t="s">
        <v>41</v>
      </c>
    </row>
    <row r="34" spans="1:2" ht="1.2" customHeight="1">
      <c r="A34" s="269"/>
      <c r="B34" s="272"/>
    </row>
    <row r="35" spans="1:2">
      <c r="A35" s="269"/>
      <c r="B35" s="37" t="s">
        <v>42</v>
      </c>
    </row>
    <row r="36" spans="1:2" ht="15" thickBot="1">
      <c r="A36" s="270"/>
      <c r="B36" s="38" t="s">
        <v>43</v>
      </c>
    </row>
    <row r="37" spans="1:2" ht="15.6">
      <c r="A37" s="39" t="s">
        <v>44</v>
      </c>
      <c r="B37" s="40" t="s">
        <v>45</v>
      </c>
    </row>
    <row r="38" spans="1:2" ht="15.6">
      <c r="A38" s="41" t="s">
        <v>46</v>
      </c>
      <c r="B38" s="42" t="s">
        <v>47</v>
      </c>
    </row>
    <row r="39" spans="1:2" ht="22.2" customHeight="1">
      <c r="A39" s="43" t="s">
        <v>48</v>
      </c>
      <c r="B39" s="42" t="s">
        <v>49</v>
      </c>
    </row>
    <row r="40" spans="1:2" ht="17.55" customHeight="1" thickBot="1">
      <c r="A40" s="44" t="s">
        <v>50</v>
      </c>
      <c r="B40" s="45" t="s">
        <v>51</v>
      </c>
    </row>
    <row r="41" spans="1:2">
      <c r="A41" s="229" t="s">
        <v>52</v>
      </c>
      <c r="B41" s="47" t="s">
        <v>53</v>
      </c>
    </row>
    <row r="42" spans="1:2" ht="15" thickBot="1">
      <c r="A42" s="231"/>
      <c r="B42" s="49" t="s">
        <v>54</v>
      </c>
    </row>
    <row r="43" spans="1:2">
      <c r="A43" s="229" t="s">
        <v>55</v>
      </c>
      <c r="B43" s="47" t="s">
        <v>53</v>
      </c>
    </row>
    <row r="44" spans="1:2" ht="15" thickBot="1">
      <c r="A44" s="230"/>
      <c r="B44" s="36" t="s">
        <v>56</v>
      </c>
    </row>
    <row r="45" spans="1:2">
      <c r="A45" s="229" t="s">
        <v>57</v>
      </c>
      <c r="B45" s="35" t="s">
        <v>56</v>
      </c>
    </row>
    <row r="46" spans="1:2">
      <c r="A46" s="230"/>
      <c r="B46" s="36" t="s">
        <v>58</v>
      </c>
    </row>
    <row r="47" spans="1:2" ht="15" thickBot="1">
      <c r="A47" s="231"/>
      <c r="B47" s="51"/>
    </row>
    <row r="48" spans="1:2" ht="21.6" thickBot="1">
      <c r="A48" s="247" t="s">
        <v>59</v>
      </c>
      <c r="B48" s="248"/>
    </row>
    <row r="49" spans="1:2" ht="15" thickBot="1">
      <c r="A49" s="52" t="s">
        <v>60</v>
      </c>
      <c r="B49" s="53" t="s">
        <v>61</v>
      </c>
    </row>
    <row r="50" spans="1:2" ht="36" customHeight="1" thickBot="1">
      <c r="A50" s="54" t="s">
        <v>62</v>
      </c>
      <c r="B50" s="55" t="s">
        <v>63</v>
      </c>
    </row>
    <row r="51" spans="1:2">
      <c r="A51" s="249" t="s">
        <v>64</v>
      </c>
      <c r="B51" s="251" t="s">
        <v>65</v>
      </c>
    </row>
    <row r="52" spans="1:2" ht="31.8" customHeight="1" thickBot="1">
      <c r="A52" s="250"/>
      <c r="B52" s="252"/>
    </row>
    <row r="53" spans="1:2" ht="25.8">
      <c r="A53" s="253" t="s">
        <v>66</v>
      </c>
      <c r="B53" s="254"/>
    </row>
    <row r="54" spans="1:2" ht="25.8">
      <c r="A54" s="255" t="s">
        <v>67</v>
      </c>
      <c r="B54" s="255"/>
    </row>
    <row r="55" spans="1:2" ht="16.2" thickBot="1">
      <c r="A55" s="56" t="s">
        <v>68</v>
      </c>
      <c r="B55" s="57" t="s">
        <v>19</v>
      </c>
    </row>
    <row r="56" spans="1:2" ht="21.6" thickBot="1">
      <c r="A56" s="247" t="s">
        <v>69</v>
      </c>
      <c r="B56" s="248"/>
    </row>
    <row r="57" spans="1:2">
      <c r="A57" s="256" t="s">
        <v>70</v>
      </c>
      <c r="B57" s="26" t="s">
        <v>71</v>
      </c>
    </row>
    <row r="58" spans="1:2">
      <c r="A58" s="257"/>
      <c r="B58" s="58" t="s">
        <v>72</v>
      </c>
    </row>
    <row r="59" spans="1:2">
      <c r="A59" s="257"/>
      <c r="B59" s="59" t="s">
        <v>73</v>
      </c>
    </row>
    <row r="60" spans="1:2">
      <c r="A60" s="257"/>
      <c r="B60" s="59" t="s">
        <v>74</v>
      </c>
    </row>
    <row r="61" spans="1:2">
      <c r="A61" s="257"/>
      <c r="B61" s="59" t="s">
        <v>75</v>
      </c>
    </row>
    <row r="62" spans="1:2">
      <c r="A62" s="257"/>
      <c r="B62" s="59" t="s">
        <v>76</v>
      </c>
    </row>
    <row r="63" spans="1:2">
      <c r="A63" s="257"/>
      <c r="B63" s="59" t="s">
        <v>77</v>
      </c>
    </row>
    <row r="64" spans="1:2">
      <c r="A64" s="257"/>
      <c r="B64" s="59" t="s">
        <v>78</v>
      </c>
    </row>
    <row r="65" spans="1:2">
      <c r="A65" s="257"/>
      <c r="B65" s="27"/>
    </row>
    <row r="66" spans="1:2">
      <c r="A66" s="257"/>
      <c r="B66" s="58" t="s">
        <v>79</v>
      </c>
    </row>
    <row r="67" spans="1:2">
      <c r="A67" s="257"/>
      <c r="B67" s="59" t="s">
        <v>80</v>
      </c>
    </row>
    <row r="68" spans="1:2" ht="21.6" thickBot="1">
      <c r="A68" s="247" t="s">
        <v>81</v>
      </c>
      <c r="B68" s="248"/>
    </row>
    <row r="69" spans="1:2">
      <c r="A69" s="46" t="s">
        <v>82</v>
      </c>
      <c r="B69" s="60" t="s">
        <v>83</v>
      </c>
    </row>
    <row r="70" spans="1:2">
      <c r="A70" s="50" t="s">
        <v>84</v>
      </c>
      <c r="B70" s="258" t="s">
        <v>85</v>
      </c>
    </row>
    <row r="71" spans="1:2">
      <c r="A71" s="50" t="s">
        <v>86</v>
      </c>
      <c r="B71" s="258"/>
    </row>
    <row r="72" spans="1:2" ht="15" thickBot="1">
      <c r="A72" s="48" t="s">
        <v>87</v>
      </c>
      <c r="B72" s="61"/>
    </row>
    <row r="73" spans="1:2" ht="21.6" thickBot="1">
      <c r="A73" s="245" t="s">
        <v>88</v>
      </c>
      <c r="B73" s="246"/>
    </row>
    <row r="74" spans="1:2">
      <c r="A74" s="235" t="s">
        <v>89</v>
      </c>
      <c r="B74" s="63" t="s">
        <v>90</v>
      </c>
    </row>
    <row r="75" spans="1:2">
      <c r="A75" s="236"/>
      <c r="B75" s="65" t="s">
        <v>79</v>
      </c>
    </row>
    <row r="76" spans="1:2">
      <c r="A76" s="236"/>
      <c r="B76" s="237" t="s">
        <v>91</v>
      </c>
    </row>
    <row r="77" spans="1:2">
      <c r="A77" s="236"/>
      <c r="B77" s="237"/>
    </row>
    <row r="78" spans="1:2">
      <c r="A78" s="236"/>
      <c r="B78" s="237"/>
    </row>
    <row r="79" spans="1:2">
      <c r="A79" s="67" t="s">
        <v>92</v>
      </c>
      <c r="B79" s="68" t="s">
        <v>93</v>
      </c>
    </row>
    <row r="80" spans="1:2">
      <c r="A80" s="69" t="s">
        <v>94</v>
      </c>
      <c r="B80" s="65" t="s">
        <v>79</v>
      </c>
    </row>
    <row r="81" spans="1:2" ht="15" thickBot="1">
      <c r="A81" s="70" t="s">
        <v>95</v>
      </c>
      <c r="B81" s="71" t="s">
        <v>96</v>
      </c>
    </row>
    <row r="82" spans="1:2">
      <c r="A82" s="238" t="s">
        <v>97</v>
      </c>
      <c r="B82" s="240" t="s">
        <v>98</v>
      </c>
    </row>
    <row r="83" spans="1:2" ht="15" thickBot="1">
      <c r="A83" s="239"/>
      <c r="B83" s="241"/>
    </row>
    <row r="84" spans="1:2">
      <c r="A84" s="62" t="s">
        <v>99</v>
      </c>
      <c r="B84" s="72" t="s">
        <v>79</v>
      </c>
    </row>
    <row r="85" spans="1:2">
      <c r="A85" s="64" t="s">
        <v>100</v>
      </c>
      <c r="B85" s="66" t="s">
        <v>101</v>
      </c>
    </row>
    <row r="86" spans="1:2" ht="15" thickBot="1">
      <c r="A86" s="73" t="s">
        <v>102</v>
      </c>
      <c r="B86" s="74"/>
    </row>
    <row r="87" spans="1:2">
      <c r="A87" s="235" t="s">
        <v>103</v>
      </c>
      <c r="B87" s="72" t="s">
        <v>79</v>
      </c>
    </row>
    <row r="88" spans="1:2">
      <c r="A88" s="236"/>
      <c r="B88" s="66" t="s">
        <v>104</v>
      </c>
    </row>
    <row r="89" spans="1:2" ht="15" thickBot="1">
      <c r="A89" s="242"/>
      <c r="B89" s="74"/>
    </row>
    <row r="90" spans="1:2" ht="21.6" thickBot="1">
      <c r="A90" s="243" t="s">
        <v>105</v>
      </c>
      <c r="B90" s="244"/>
    </row>
    <row r="91" spans="1:2" ht="18">
      <c r="A91" s="229" t="s">
        <v>106</v>
      </c>
      <c r="B91" s="75" t="s">
        <v>107</v>
      </c>
    </row>
    <row r="92" spans="1:2">
      <c r="A92" s="230"/>
      <c r="B92" s="58" t="s">
        <v>108</v>
      </c>
    </row>
    <row r="93" spans="1:2" ht="15" thickBot="1">
      <c r="A93" s="231"/>
      <c r="B93" s="76" t="s">
        <v>109</v>
      </c>
    </row>
    <row r="94" spans="1:2">
      <c r="A94" s="229" t="s">
        <v>110</v>
      </c>
      <c r="B94" s="60" t="s">
        <v>108</v>
      </c>
    </row>
    <row r="95" spans="1:2">
      <c r="A95" s="230"/>
      <c r="B95" s="59" t="s">
        <v>111</v>
      </c>
    </row>
    <row r="96" spans="1:2">
      <c r="A96" s="230"/>
      <c r="B96" s="58" t="s">
        <v>79</v>
      </c>
    </row>
    <row r="97" spans="1:2" ht="15" thickBot="1">
      <c r="A97" s="230"/>
      <c r="B97" s="59" t="s">
        <v>112</v>
      </c>
    </row>
    <row r="98" spans="1:2">
      <c r="A98" s="46" t="s">
        <v>113</v>
      </c>
      <c r="B98" s="232" t="s">
        <v>114</v>
      </c>
    </row>
    <row r="99" spans="1:2">
      <c r="A99" s="27" t="s">
        <v>115</v>
      </c>
      <c r="B99" s="233"/>
    </row>
    <row r="100" spans="1:2" ht="28.8">
      <c r="A100" s="27" t="s">
        <v>116</v>
      </c>
      <c r="B100" s="233"/>
    </row>
    <row r="101" spans="1:2">
      <c r="A101" s="27" t="s">
        <v>117</v>
      </c>
      <c r="B101" s="233"/>
    </row>
    <row r="102" spans="1:2" ht="15" thickBot="1">
      <c r="A102" s="28" t="s">
        <v>118</v>
      </c>
      <c r="B102" s="234"/>
    </row>
  </sheetData>
  <mergeCells count="39">
    <mergeCell ref="A1:B1"/>
    <mergeCell ref="A4:B4"/>
    <mergeCell ref="A6:A9"/>
    <mergeCell ref="B6:B9"/>
    <mergeCell ref="A10:A14"/>
    <mergeCell ref="B10:B14"/>
    <mergeCell ref="A41:A42"/>
    <mergeCell ref="A15:A16"/>
    <mergeCell ref="A17:B17"/>
    <mergeCell ref="A18:A23"/>
    <mergeCell ref="B18:B23"/>
    <mergeCell ref="A24:A26"/>
    <mergeCell ref="B24:B26"/>
    <mergeCell ref="A27:B27"/>
    <mergeCell ref="A28:B28"/>
    <mergeCell ref="A30:B30"/>
    <mergeCell ref="A33:A36"/>
    <mergeCell ref="B33:B34"/>
    <mergeCell ref="A73:B73"/>
    <mergeCell ref="A43:A44"/>
    <mergeCell ref="A45:A47"/>
    <mergeCell ref="A48:B48"/>
    <mergeCell ref="A51:A52"/>
    <mergeCell ref="B51:B52"/>
    <mergeCell ref="A53:B53"/>
    <mergeCell ref="A54:B54"/>
    <mergeCell ref="A56:B56"/>
    <mergeCell ref="A57:A67"/>
    <mergeCell ref="A68:B68"/>
    <mergeCell ref="B70:B71"/>
    <mergeCell ref="A91:A93"/>
    <mergeCell ref="A94:A97"/>
    <mergeCell ref="B98:B102"/>
    <mergeCell ref="A74:A78"/>
    <mergeCell ref="B76:B78"/>
    <mergeCell ref="A82:A83"/>
    <mergeCell ref="B82:B83"/>
    <mergeCell ref="A87:A89"/>
    <mergeCell ref="A90:B90"/>
  </mergeCells>
  <hyperlinks>
    <hyperlink ref="B2" r:id="rId1" display="https://www.mathsisfun.com/median.html" xr:uid="{F910F3C4-C438-4CF1-BFE9-869D43B9CD76}"/>
    <hyperlink ref="A4" location="_ftn1" display="_ftn1" xr:uid="{9F400DD5-BF8B-4EB1-91D8-7C8E2E169DA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8796-3E0B-8C4E-B5FD-33B833D43429}">
  <dimension ref="A1:Q120"/>
  <sheetViews>
    <sheetView tabSelected="1" topLeftCell="A24" zoomScale="140" zoomScaleNormal="140" workbookViewId="0">
      <selection activeCell="J33" sqref="J33"/>
    </sheetView>
  </sheetViews>
  <sheetFormatPr defaultColWidth="8.77734375" defaultRowHeight="14.4"/>
  <cols>
    <col min="1" max="1" width="47.109375" customWidth="1"/>
    <col min="2" max="2" width="22.33203125" customWidth="1"/>
    <col min="3" max="3" width="15.109375" customWidth="1"/>
    <col min="4" max="4" width="16.6640625" customWidth="1"/>
    <col min="5" max="5" width="13.44140625" customWidth="1"/>
    <col min="6" max="6" width="14.33203125" customWidth="1"/>
    <col min="7" max="7" width="12.109375" customWidth="1"/>
    <col min="8" max="8" width="26.109375" customWidth="1"/>
  </cols>
  <sheetData>
    <row r="1" spans="1:16" ht="14.55" customHeight="1">
      <c r="A1" s="285" t="s">
        <v>471</v>
      </c>
      <c r="B1" s="286"/>
      <c r="C1" s="286"/>
      <c r="D1" s="286"/>
      <c r="E1" s="286"/>
      <c r="F1" s="286"/>
      <c r="G1" s="286"/>
      <c r="H1" s="287"/>
    </row>
    <row r="2" spans="1:16" ht="33.450000000000003" customHeight="1" thickBot="1">
      <c r="A2" s="288"/>
      <c r="B2" s="289"/>
      <c r="C2" s="289"/>
      <c r="D2" s="289"/>
      <c r="E2" s="289"/>
      <c r="F2" s="289"/>
      <c r="G2" s="289"/>
      <c r="H2" s="290"/>
    </row>
    <row r="3" spans="1:16" ht="124.8" customHeight="1" thickBot="1">
      <c r="B3" s="171" t="s">
        <v>472</v>
      </c>
      <c r="C3" s="172" t="s">
        <v>127</v>
      </c>
      <c r="D3" s="172" t="s">
        <v>473</v>
      </c>
      <c r="E3" s="172" t="s">
        <v>139</v>
      </c>
      <c r="F3" s="172" t="s">
        <v>55</v>
      </c>
      <c r="G3" s="172" t="s">
        <v>140</v>
      </c>
      <c r="H3" s="172" t="s">
        <v>474</v>
      </c>
    </row>
    <row r="4" spans="1:16">
      <c r="A4" s="173" t="s">
        <v>518</v>
      </c>
      <c r="B4" s="174"/>
      <c r="C4" s="175"/>
      <c r="D4" s="175"/>
      <c r="E4" s="175"/>
      <c r="F4" s="175"/>
      <c r="G4" s="175"/>
      <c r="H4" s="175"/>
      <c r="J4" s="176" t="s">
        <v>475</v>
      </c>
    </row>
    <row r="5" spans="1:16">
      <c r="A5" s="177" t="s">
        <v>485</v>
      </c>
      <c r="B5" s="178"/>
      <c r="C5" s="179"/>
      <c r="D5" s="179"/>
      <c r="E5" s="179"/>
      <c r="F5" s="179"/>
      <c r="G5" s="179"/>
      <c r="H5" s="179"/>
      <c r="J5" t="s">
        <v>476</v>
      </c>
    </row>
    <row r="6" spans="1:16">
      <c r="A6" s="189" t="str">
        <f>'Adult SU Supportive Recovery'!H3</f>
        <v>Haida Gwaii Society for Community Peace</v>
      </c>
      <c r="B6" s="189">
        <f>'Adult SU Supportive Recovery'!I3</f>
        <v>3</v>
      </c>
      <c r="C6" s="189">
        <f>'Adult SU Supportive Recovery'!J3</f>
        <v>276</v>
      </c>
      <c r="D6" s="189">
        <f>'Adult SU Supportive Recovery'!K3</f>
        <v>0.37</v>
      </c>
      <c r="E6" s="189">
        <f>'Adult SU Supportive Recovery'!L3</f>
        <v>0</v>
      </c>
      <c r="F6" s="189">
        <f>'Adult SU Supportive Recovery'!M3</f>
        <v>0</v>
      </c>
      <c r="G6" s="189">
        <f>'Adult SU Supportive Recovery'!N3</f>
        <v>0</v>
      </c>
      <c r="H6" s="180"/>
      <c r="J6" t="s">
        <v>477</v>
      </c>
    </row>
    <row r="7" spans="1:16">
      <c r="A7" s="189" t="str">
        <f>'Adult SU Supportive Recovery'!H4</f>
        <v>North Coast Transition Society</v>
      </c>
      <c r="B7" s="189">
        <f>'Adult SU Supportive Recovery'!I4</f>
        <v>0</v>
      </c>
      <c r="C7" s="189">
        <f>'Adult SU Supportive Recovery'!J4</f>
        <v>460</v>
      </c>
      <c r="D7" s="189">
        <f>'Adult SU Supportive Recovery'!K4</f>
        <v>0.78</v>
      </c>
      <c r="E7" s="189">
        <f>'Adult SU Supportive Recovery'!L4</f>
        <v>4</v>
      </c>
      <c r="F7" s="189">
        <f>'Adult SU Supportive Recovery'!M4</f>
        <v>1</v>
      </c>
      <c r="G7" s="189">
        <f>'Adult SU Supportive Recovery'!N4</f>
        <v>4</v>
      </c>
      <c r="H7" s="180"/>
      <c r="J7" t="s">
        <v>478</v>
      </c>
    </row>
    <row r="8" spans="1:16">
      <c r="A8" s="189" t="str">
        <f>'Adult SU Supportive Recovery'!H5</f>
        <v>Trinity Men's Recovery House</v>
      </c>
      <c r="B8" s="189">
        <f>'Adult SU Supportive Recovery'!I5</f>
        <v>0</v>
      </c>
      <c r="C8" s="189">
        <f>'Adult SU Supportive Recovery'!J5</f>
        <v>276</v>
      </c>
      <c r="D8" s="189">
        <f>'Adult SU Supportive Recovery'!K5</f>
        <v>0.96</v>
      </c>
      <c r="E8" s="189">
        <f>'Adult SU Supportive Recovery'!L5</f>
        <v>13</v>
      </c>
      <c r="F8" s="189">
        <f>'Adult SU Supportive Recovery'!M5</f>
        <v>0</v>
      </c>
      <c r="G8" s="189">
        <f>'Adult SU Supportive Recovery'!N5</f>
        <v>13</v>
      </c>
      <c r="H8" s="180"/>
      <c r="J8" t="s">
        <v>479</v>
      </c>
    </row>
    <row r="9" spans="1:16">
      <c r="A9" s="189" t="str">
        <f>'Adult SU Supportive Recovery'!H6</f>
        <v>Salvation Army Fort St John</v>
      </c>
      <c r="B9" s="189">
        <f>'Adult SU Supportive Recovery'!I6</f>
        <v>0</v>
      </c>
      <c r="C9" s="189">
        <f>'Adult SU Supportive Recovery'!J6</f>
        <v>552</v>
      </c>
      <c r="D9" s="189">
        <f>'Adult SU Supportive Recovery'!K6</f>
        <v>0.06</v>
      </c>
      <c r="E9" s="189">
        <f>'Adult SU Supportive Recovery'!L6</f>
        <v>0</v>
      </c>
      <c r="F9" s="189">
        <f>'Adult SU Supportive Recovery'!M6</f>
        <v>0</v>
      </c>
      <c r="G9" s="189">
        <f>'Adult SU Supportive Recovery'!N6</f>
        <v>0</v>
      </c>
      <c r="H9" s="180"/>
      <c r="J9" t="s">
        <v>480</v>
      </c>
    </row>
    <row r="10" spans="1:16">
      <c r="A10" s="189" t="str">
        <f>'Adult SU Supportive Recovery'!H7</f>
        <v>Ksan House Society</v>
      </c>
      <c r="B10" s="189">
        <f>'Adult SU Supportive Recovery'!I7</f>
        <v>0</v>
      </c>
      <c r="C10" s="189">
        <f>'Adult SU Supportive Recovery'!J7</f>
        <v>828</v>
      </c>
      <c r="D10" s="189">
        <f>'Adult SU Supportive Recovery'!K7</f>
        <v>0.42</v>
      </c>
      <c r="E10" s="189">
        <f>'Adult SU Supportive Recovery'!L7</f>
        <v>20</v>
      </c>
      <c r="F10" s="189">
        <f>'Adult SU Supportive Recovery'!M7</f>
        <v>0</v>
      </c>
      <c r="G10" s="189">
        <f>'Adult SU Supportive Recovery'!N7</f>
        <v>55</v>
      </c>
      <c r="H10" s="180"/>
      <c r="J10" t="s">
        <v>481</v>
      </c>
      <c r="P10">
        <v>1</v>
      </c>
    </row>
    <row r="11" spans="1:16">
      <c r="A11" s="189" t="str">
        <f>'Adult SU Supportive Recovery'!H8</f>
        <v>Quesnel Tillicum Society Native Friendship Centre</v>
      </c>
      <c r="B11" s="189">
        <f>'Adult SU Supportive Recovery'!I8</f>
        <v>0</v>
      </c>
      <c r="C11" s="189">
        <f>'Adult SU Supportive Recovery'!J8</f>
        <v>184</v>
      </c>
      <c r="D11" s="189">
        <f>'Adult SU Supportive Recovery'!K8</f>
        <v>0.5</v>
      </c>
      <c r="E11" s="189">
        <f>'Adult SU Supportive Recovery'!L8</f>
        <v>1</v>
      </c>
      <c r="F11" s="189">
        <f>'Adult SU Supportive Recovery'!M8</f>
        <v>0</v>
      </c>
      <c r="G11" s="189">
        <f>'Adult SU Supportive Recovery'!N8</f>
        <v>0</v>
      </c>
      <c r="H11" s="180"/>
      <c r="J11" t="s">
        <v>482</v>
      </c>
      <c r="P11" s="183" t="e">
        <f>--SUBSTITUTE(P5, "*", "")</f>
        <v>#VALUE!</v>
      </c>
    </row>
    <row r="12" spans="1:16">
      <c r="A12" s="189" t="str">
        <f>'Adult SU Supportive Recovery'!H9</f>
        <v>Bridges Supportive Housing</v>
      </c>
      <c r="B12" s="189">
        <f>'Adult SU Supportive Recovery'!I9</f>
        <v>0</v>
      </c>
      <c r="C12" s="189">
        <f>'Adult SU Supportive Recovery'!J9</f>
        <v>368</v>
      </c>
      <c r="D12" s="189">
        <f>'Adult SU Supportive Recovery'!K9</f>
        <v>0.64</v>
      </c>
      <c r="E12" s="189">
        <f>'Adult SU Supportive Recovery'!L9</f>
        <v>1</v>
      </c>
      <c r="F12" s="189">
        <f>'Adult SU Supportive Recovery'!M9</f>
        <v>0</v>
      </c>
      <c r="G12" s="189">
        <f>'Adult SU Supportive Recovery'!N9</f>
        <v>1</v>
      </c>
      <c r="H12" s="180"/>
      <c r="J12" t="s">
        <v>483</v>
      </c>
      <c r="P12" t="e">
        <f>SUM(P10:P11)</f>
        <v>#VALUE!</v>
      </c>
    </row>
    <row r="13" spans="1:16">
      <c r="A13" s="189" t="str">
        <f>'Adult SU Supportive Recovery'!H10</f>
        <v>Association Advocating for Women and Community</v>
      </c>
      <c r="B13" s="189">
        <f>'Adult SU Supportive Recovery'!I10</f>
        <v>0</v>
      </c>
      <c r="C13" s="189">
        <f>'Adult SU Supportive Recovery'!J10</f>
        <v>828</v>
      </c>
      <c r="D13" s="189">
        <f>'Adult SU Supportive Recovery'!K10</f>
        <v>1</v>
      </c>
      <c r="E13" s="189">
        <f>'Adult SU Supportive Recovery'!L10</f>
        <v>8</v>
      </c>
      <c r="F13" s="189">
        <f>'Adult SU Supportive Recovery'!M10</f>
        <v>1</v>
      </c>
      <c r="G13" s="189">
        <f>'Adult SU Supportive Recovery'!N10</f>
        <v>7</v>
      </c>
      <c r="H13" s="180"/>
    </row>
    <row r="14" spans="1:16">
      <c r="A14" s="189" t="str">
        <f>'Adult SU Supportive Recovery'!H11</f>
        <v>Ketso Yoh</v>
      </c>
      <c r="B14" s="189">
        <f>'Adult SU Supportive Recovery'!I11</f>
        <v>0</v>
      </c>
      <c r="C14" s="189">
        <f>'Adult SU Supportive Recovery'!J11</f>
        <v>1380</v>
      </c>
      <c r="D14" s="189">
        <f>'Adult SU Supportive Recovery'!K11</f>
        <v>0.98</v>
      </c>
      <c r="E14" s="189">
        <f>'Adult SU Supportive Recovery'!L11</f>
        <v>17</v>
      </c>
      <c r="F14" s="189">
        <f>'Adult SU Supportive Recovery'!M11</f>
        <v>0</v>
      </c>
      <c r="G14" s="189">
        <f>'Adult SU Supportive Recovery'!N11</f>
        <v>17</v>
      </c>
      <c r="H14" s="180"/>
    </row>
    <row r="15" spans="1:16">
      <c r="A15" s="189" t="str">
        <f>'Adult SU Supportive Recovery'!H12</f>
        <v>Phoenix Transition Society</v>
      </c>
      <c r="B15" s="189">
        <f>'Adult SU Supportive Recovery'!I12</f>
        <v>0</v>
      </c>
      <c r="C15" s="189">
        <f>'Adult SU Supportive Recovery'!J12</f>
        <v>920</v>
      </c>
      <c r="D15" s="189">
        <f>'Adult SU Supportive Recovery'!K12</f>
        <v>1.93</v>
      </c>
      <c r="E15" s="189">
        <f>'Adult SU Supportive Recovery'!L12</f>
        <v>0</v>
      </c>
      <c r="F15" s="189">
        <f>'Adult SU Supportive Recovery'!M12</f>
        <v>0</v>
      </c>
      <c r="G15" s="189">
        <f>'Adult SU Supportive Recovery'!N12</f>
        <v>0</v>
      </c>
      <c r="H15" s="180"/>
    </row>
    <row r="16" spans="1:16">
      <c r="A16" s="189" t="str">
        <f>'Adult SU Supportive Recovery'!H13</f>
        <v>St Patrick's House Society</v>
      </c>
      <c r="B16" s="189">
        <f>'Adult SU Supportive Recovery'!I13</f>
        <v>0</v>
      </c>
      <c r="C16" s="189">
        <f>'Adult SU Supportive Recovery'!J13</f>
        <v>368</v>
      </c>
      <c r="D16" s="189">
        <f>'Adult SU Supportive Recovery'!K13</f>
        <v>0</v>
      </c>
      <c r="E16" s="189">
        <f>'Adult SU Supportive Recovery'!L13</f>
        <v>0</v>
      </c>
      <c r="F16" s="189">
        <f>'Adult SU Supportive Recovery'!M13</f>
        <v>0</v>
      </c>
      <c r="G16" s="189">
        <f>'Adult SU Supportive Recovery'!N13</f>
        <v>0</v>
      </c>
      <c r="H16" s="180"/>
    </row>
    <row r="17" spans="1:17">
      <c r="A17" s="189" t="str">
        <f>'Adult SU Supportive Recovery'!H14</f>
        <v>Gya' Wa' Tlaab</v>
      </c>
      <c r="B17" s="189">
        <f>'Adult SU Supportive Recovery'!I14</f>
        <v>0</v>
      </c>
      <c r="C17" s="189">
        <f>'Adult SU Supportive Recovery'!J14</f>
        <v>460</v>
      </c>
      <c r="D17" s="189">
        <f>'Adult SU Supportive Recovery'!K14</f>
        <v>0.26</v>
      </c>
      <c r="E17" s="189">
        <f>'Adult SU Supportive Recovery'!L14</f>
        <v>78</v>
      </c>
      <c r="F17" s="189">
        <f>'Adult SU Supportive Recovery'!M14</f>
        <v>17</v>
      </c>
      <c r="G17" s="189">
        <f>'Adult SU Supportive Recovery'!N14</f>
        <v>83</v>
      </c>
      <c r="H17" s="180"/>
      <c r="P17">
        <v>1</v>
      </c>
      <c r="Q17">
        <v>1</v>
      </c>
    </row>
    <row r="18" spans="1:17">
      <c r="A18" s="189" t="e">
        <f>'Adult SU Supportive Recovery'!H15</f>
        <v>#VALUE!</v>
      </c>
      <c r="B18" s="189">
        <f>'Adult SU Supportive Recovery'!I15</f>
        <v>0</v>
      </c>
      <c r="C18" s="189">
        <f>'Adult SU Supportive Recovery'!J15</f>
        <v>0</v>
      </c>
      <c r="D18" s="189">
        <f>'Adult SU Supportive Recovery'!K15</f>
        <v>0</v>
      </c>
      <c r="E18" s="189">
        <f>'Adult SU Supportive Recovery'!L15</f>
        <v>0</v>
      </c>
      <c r="F18" s="189">
        <f>'Adult SU Supportive Recovery'!M15</f>
        <v>0</v>
      </c>
      <c r="G18" s="189">
        <f>'Adult SU Supportive Recovery'!N15</f>
        <v>0</v>
      </c>
      <c r="H18" s="180"/>
    </row>
    <row r="19" spans="1:17">
      <c r="A19" s="189" t="str">
        <f>'Adult SU Supportive Recovery'!H16</f>
        <v>4 beds in Northern Interior</v>
      </c>
      <c r="B19" s="189">
        <f>'Adult SU Supportive Recovery'!I16</f>
        <v>0</v>
      </c>
      <c r="C19" s="189">
        <f>'Adult SU Supportive Recovery'!J16</f>
        <v>0</v>
      </c>
      <c r="D19" s="189">
        <f>'Adult SU Supportive Recovery'!K16</f>
        <v>0</v>
      </c>
      <c r="E19" s="189">
        <f>'Adult SU Supportive Recovery'!L16</f>
        <v>0</v>
      </c>
      <c r="F19" s="189">
        <f>'Adult SU Supportive Recovery'!M16</f>
        <v>0</v>
      </c>
      <c r="G19" s="189">
        <f>'Adult SU Supportive Recovery'!N16</f>
        <v>0</v>
      </c>
      <c r="H19" s="180"/>
    </row>
    <row r="20" spans="1:17">
      <c r="A20" s="189" t="e">
        <f>'Adult SU Supportive Recovery'!H17</f>
        <v>#VALUE!</v>
      </c>
      <c r="B20" s="189">
        <f>'Adult SU Supportive Recovery'!I17</f>
        <v>0</v>
      </c>
      <c r="C20" s="189">
        <f>'Adult SU Supportive Recovery'!J17</f>
        <v>0</v>
      </c>
      <c r="D20" s="189">
        <f>'Adult SU Supportive Recovery'!K17</f>
        <v>0</v>
      </c>
      <c r="E20" s="189">
        <f>'Adult SU Supportive Recovery'!L17</f>
        <v>0</v>
      </c>
      <c r="F20" s="189">
        <f>'Adult SU Supportive Recovery'!M17</f>
        <v>0</v>
      </c>
      <c r="G20" s="189">
        <f>'Adult SU Supportive Recovery'!N17</f>
        <v>0</v>
      </c>
      <c r="H20" s="180"/>
    </row>
    <row r="21" spans="1:17">
      <c r="A21" s="189" t="str">
        <f>'Adult SU Supportive Recovery'!H18</f>
        <v>8 supportive recovery beds in the North West</v>
      </c>
      <c r="B21" s="189">
        <f>'Adult SU Supportive Recovery'!I18</f>
        <v>0</v>
      </c>
      <c r="C21" s="189">
        <f>'Adult SU Supportive Recovery'!J18</f>
        <v>0</v>
      </c>
      <c r="D21" s="189">
        <f>'Adult SU Supportive Recovery'!K18</f>
        <v>0</v>
      </c>
      <c r="E21" s="189">
        <f>'Adult SU Supportive Recovery'!L18</f>
        <v>0</v>
      </c>
      <c r="F21" s="189">
        <f>'Adult SU Supportive Recovery'!M18</f>
        <v>0</v>
      </c>
      <c r="G21" s="189">
        <f>'Adult SU Supportive Recovery'!N18</f>
        <v>0</v>
      </c>
      <c r="H21" s="180"/>
      <c r="J21" t="s">
        <v>481</v>
      </c>
    </row>
    <row r="22" spans="1:17">
      <c r="A22" s="189" t="e">
        <f>'Adult SU Supportive Recovery'!H19</f>
        <v>#VALUE!</v>
      </c>
      <c r="B22" s="189">
        <f>'Adult SU Supportive Recovery'!I19</f>
        <v>0</v>
      </c>
      <c r="C22" s="189">
        <f>'Adult SU Supportive Recovery'!J19</f>
        <v>0</v>
      </c>
      <c r="D22" s="189">
        <f>'Adult SU Supportive Recovery'!K19</f>
        <v>0</v>
      </c>
      <c r="E22" s="189">
        <f>'Adult SU Supportive Recovery'!L19</f>
        <v>0</v>
      </c>
      <c r="F22" s="189">
        <f>'Adult SU Supportive Recovery'!M19</f>
        <v>0</v>
      </c>
      <c r="G22" s="189">
        <f>'Adult SU Supportive Recovery'!N19</f>
        <v>0</v>
      </c>
      <c r="H22" s="181"/>
      <c r="J22" t="s">
        <v>482</v>
      </c>
    </row>
    <row r="23" spans="1:17">
      <c r="A23" s="189" t="e">
        <f>'Adult SU Supportive Recovery'!H20</f>
        <v>#VALUE!</v>
      </c>
      <c r="B23" s="189">
        <f>'Adult SU Supportive Recovery'!I20</f>
        <v>0</v>
      </c>
      <c r="C23" s="189">
        <f>'Adult SU Supportive Recovery'!J20</f>
        <v>0</v>
      </c>
      <c r="D23" s="189">
        <f>'Adult SU Supportive Recovery'!K20</f>
        <v>0</v>
      </c>
      <c r="E23" s="189">
        <f>'Adult SU Supportive Recovery'!L20</f>
        <v>0</v>
      </c>
      <c r="F23" s="189">
        <f>'Adult SU Supportive Recovery'!M20</f>
        <v>0</v>
      </c>
      <c r="G23" s="189">
        <f>'Adult SU Supportive Recovery'!N20</f>
        <v>0</v>
      </c>
      <c r="H23" s="181"/>
      <c r="J23" t="s">
        <v>483</v>
      </c>
    </row>
    <row r="24" spans="1:17">
      <c r="A24" s="189" t="e">
        <f>'Adult SU Supportive Recovery'!H21</f>
        <v>#VALUE!</v>
      </c>
      <c r="B24" s="189">
        <f>'Adult SU Supportive Recovery'!I21</f>
        <v>0</v>
      </c>
      <c r="C24" s="189">
        <f>'Adult SU Supportive Recovery'!J21</f>
        <v>0</v>
      </c>
      <c r="D24" s="189">
        <f>'Adult SU Supportive Recovery'!K21</f>
        <v>0</v>
      </c>
      <c r="E24" s="189">
        <f>'Adult SU Supportive Recovery'!L21</f>
        <v>0</v>
      </c>
      <c r="F24" s="189">
        <f>'Adult SU Supportive Recovery'!M21</f>
        <v>0</v>
      </c>
      <c r="G24" s="189">
        <f>'Adult SU Supportive Recovery'!N21</f>
        <v>0</v>
      </c>
      <c r="H24" s="181"/>
    </row>
    <row r="25" spans="1:17">
      <c r="A25" s="189" t="str">
        <f>'Adult SU Supportive Recovery'!H22</f>
        <v>Meltan's Bridge</v>
      </c>
      <c r="B25" s="189">
        <f>'Adult SU Supportive Recovery'!I22</f>
        <v>0</v>
      </c>
      <c r="C25" s="189">
        <f>'Adult SU Supportive Recovery'!J22</f>
        <v>0</v>
      </c>
      <c r="D25" s="189">
        <f>'Adult SU Supportive Recovery'!K22</f>
        <v>0</v>
      </c>
      <c r="E25" s="189">
        <f>'Adult SU Supportive Recovery'!L22</f>
        <v>0</v>
      </c>
      <c r="F25" s="189">
        <f>'Adult SU Supportive Recovery'!M22</f>
        <v>0</v>
      </c>
      <c r="G25" s="189">
        <f>'Adult SU Supportive Recovery'!N22</f>
        <v>0</v>
      </c>
      <c r="H25" s="181"/>
    </row>
    <row r="26" spans="1:17">
      <c r="A26" s="189" t="e">
        <f>'Adult SU Supportive Recovery'!H23</f>
        <v>#VALUE!</v>
      </c>
      <c r="B26" s="189">
        <f>'Adult SU Supportive Recovery'!I23</f>
        <v>0</v>
      </c>
      <c r="C26" s="189">
        <f>'Adult SU Supportive Recovery'!J23</f>
        <v>0</v>
      </c>
      <c r="D26" s="189">
        <f>'Adult SU Supportive Recovery'!K23</f>
        <v>0</v>
      </c>
      <c r="E26" s="189">
        <f>'Adult SU Supportive Recovery'!L23</f>
        <v>0</v>
      </c>
      <c r="F26" s="189">
        <f>'Adult SU Supportive Recovery'!M23</f>
        <v>0</v>
      </c>
      <c r="G26" s="189">
        <f>'Adult SU Supportive Recovery'!N23</f>
        <v>0</v>
      </c>
      <c r="H26" s="181"/>
    </row>
    <row r="27" spans="1:17">
      <c r="A27" s="189" t="str">
        <f>'Adult SU Supportive Recovery'!H24</f>
        <v>Smithers Good Acre</v>
      </c>
      <c r="B27" s="189">
        <f>'Adult SU Supportive Recovery'!I24</f>
        <v>0</v>
      </c>
      <c r="C27" s="189">
        <f>'Adult SU Supportive Recovery'!J24</f>
        <v>0</v>
      </c>
      <c r="D27" s="189">
        <f>'Adult SU Supportive Recovery'!K24</f>
        <v>0</v>
      </c>
      <c r="E27" s="189">
        <f>'Adult SU Supportive Recovery'!L24</f>
        <v>0</v>
      </c>
      <c r="F27" s="189">
        <f>'Adult SU Supportive Recovery'!M24</f>
        <v>0</v>
      </c>
      <c r="G27" s="189">
        <f>'Adult SU Supportive Recovery'!N24</f>
        <v>0</v>
      </c>
      <c r="H27" s="181"/>
    </row>
    <row r="28" spans="1:17" ht="15" thickBot="1">
      <c r="A28" s="189" t="e">
        <f>'Adult SU Supportive Recovery'!H25</f>
        <v>#VALUE!</v>
      </c>
      <c r="B28" s="189">
        <f>'Adult SU Supportive Recovery'!I25</f>
        <v>0</v>
      </c>
      <c r="C28" s="189">
        <f>'Adult SU Supportive Recovery'!J25</f>
        <v>0</v>
      </c>
      <c r="D28" s="189">
        <f>'Adult SU Supportive Recovery'!K25</f>
        <v>0</v>
      </c>
      <c r="E28" s="189">
        <f>'Adult SU Supportive Recovery'!L25</f>
        <v>0</v>
      </c>
      <c r="F28" s="189">
        <f>'Adult SU Supportive Recovery'!M25</f>
        <v>0</v>
      </c>
      <c r="G28" s="189">
        <f>'Adult SU Supportive Recovery'!N25</f>
        <v>0</v>
      </c>
      <c r="H28" s="182"/>
    </row>
    <row r="29" spans="1:17">
      <c r="A29" s="189" t="e">
        <f>'Adult SU Supportive Recovery'!H26</f>
        <v>#VALUE!</v>
      </c>
      <c r="B29" s="189">
        <f>'Adult SU Supportive Recovery'!I26</f>
        <v>0</v>
      </c>
      <c r="C29" s="189">
        <f>'Adult SU Supportive Recovery'!J26</f>
        <v>0</v>
      </c>
      <c r="D29" s="189">
        <f>'Adult SU Supportive Recovery'!K26</f>
        <v>0</v>
      </c>
      <c r="E29" s="189">
        <f>'Adult SU Supportive Recovery'!L26</f>
        <v>0</v>
      </c>
      <c r="F29" s="189">
        <f>'Adult SU Supportive Recovery'!M26</f>
        <v>0</v>
      </c>
      <c r="G29" s="189">
        <f>'Adult SU Supportive Recovery'!N26</f>
        <v>0</v>
      </c>
      <c r="H29" s="181"/>
    </row>
    <row r="30" spans="1:17">
      <c r="A30" s="189" t="e">
        <f>'Adult SU Supportive Recovery'!H27</f>
        <v>#VALUE!</v>
      </c>
      <c r="B30" s="189">
        <f>'Adult SU Supportive Recovery'!I27</f>
        <v>0</v>
      </c>
      <c r="C30" s="189">
        <f>'Adult SU Supportive Recovery'!J27</f>
        <v>0</v>
      </c>
      <c r="D30" s="189">
        <f>'Adult SU Supportive Recovery'!K27</f>
        <v>0</v>
      </c>
      <c r="E30" s="189">
        <f>'Adult SU Supportive Recovery'!L27</f>
        <v>0</v>
      </c>
      <c r="F30" s="189">
        <f>'Adult SU Supportive Recovery'!M27</f>
        <v>0</v>
      </c>
      <c r="G30" s="189">
        <f>'Adult SU Supportive Recovery'!N27</f>
        <v>0</v>
      </c>
      <c r="H30" s="181"/>
    </row>
    <row r="31" spans="1:17" ht="15" thickBot="1">
      <c r="A31" s="189" t="e">
        <f>'Adult SU Supportive Recovery'!H28</f>
        <v>#VALUE!</v>
      </c>
      <c r="B31" s="189">
        <f>'Adult SU Supportive Recovery'!I28</f>
        <v>0</v>
      </c>
      <c r="C31" s="189">
        <f>'Adult SU Supportive Recovery'!J28</f>
        <v>0</v>
      </c>
      <c r="D31" s="189">
        <f>'Adult SU Supportive Recovery'!K28</f>
        <v>0</v>
      </c>
      <c r="E31" s="189">
        <f>'Adult SU Supportive Recovery'!L28</f>
        <v>0</v>
      </c>
      <c r="F31" s="189">
        <f>'Adult SU Supportive Recovery'!M28</f>
        <v>0</v>
      </c>
      <c r="G31" s="189">
        <f>'Adult SU Supportive Recovery'!N28</f>
        <v>0</v>
      </c>
      <c r="H31" s="181"/>
    </row>
    <row r="32" spans="1:17">
      <c r="A32" s="184" t="s">
        <v>484</v>
      </c>
      <c r="B32" s="185">
        <f>SUM(B6:B31)</f>
        <v>3</v>
      </c>
      <c r="C32" s="185">
        <f>SUM(C6:C31)</f>
        <v>6900</v>
      </c>
      <c r="D32" s="186" cm="1">
        <f t="array" ref="D32">MEDIAN(IF(D6:D31&lt;&gt;0, D6:D31))</f>
        <v>0.64</v>
      </c>
      <c r="E32" s="187" cm="1">
        <f t="array" ref="E32">MEDIAN(IF(E6:E31&lt;&gt;0, E6:E31))</f>
        <v>10.5</v>
      </c>
      <c r="F32" s="187" cm="1">
        <f t="array" ref="F32">MEDIAN(IF(F6:F31&lt;&gt;0, F6:F31))</f>
        <v>1</v>
      </c>
      <c r="G32" s="187" cm="1">
        <f t="array" ref="G32">MEDIAN(IF(G6:G31&lt;&gt;0, G6:G31))</f>
        <v>13</v>
      </c>
      <c r="H32" s="188"/>
    </row>
    <row r="33" spans="1:8">
      <c r="A33" s="177" t="s">
        <v>519</v>
      </c>
      <c r="B33" s="178"/>
      <c r="C33" s="179"/>
      <c r="D33" s="179"/>
      <c r="E33" s="179"/>
      <c r="F33" s="179"/>
      <c r="G33" s="179"/>
      <c r="H33" s="179"/>
    </row>
    <row r="34" spans="1:8">
      <c r="A34" s="189" t="str">
        <f>'Adult SU Sobering &amp; Assessment'!H3</f>
        <v>Prince George</v>
      </c>
      <c r="B34" s="189" t="str">
        <f>'Adult SU Sobering &amp; Assessment'!I3</f>
        <v>N/A</v>
      </c>
      <c r="C34" s="189" t="str">
        <f>'Adult SU Sobering &amp; Assessment'!J3</f>
        <v>N/A</v>
      </c>
      <c r="D34" s="189" t="str">
        <f>'Adult SU Sobering &amp; Assessment'!K3</f>
        <v>N/A</v>
      </c>
      <c r="E34" s="189" t="str">
        <f>'Adult SU Sobering &amp; Assessment'!L3</f>
        <v>N/A</v>
      </c>
      <c r="F34" s="189" t="str">
        <f>'Adult SU Sobering &amp; Assessment'!M3</f>
        <v>N/A</v>
      </c>
      <c r="G34" s="189" t="str">
        <f>'Adult SU Sobering &amp; Assessment'!N3</f>
        <v>N/A</v>
      </c>
      <c r="H34" s="180"/>
    </row>
    <row r="35" spans="1:8">
      <c r="A35" s="189" t="e">
        <f>'Adult SU Sobering &amp; Assessment'!H4</f>
        <v>#VALUE!</v>
      </c>
      <c r="B35" s="189">
        <f>'Adult SU Sobering &amp; Assessment'!I4</f>
        <v>0</v>
      </c>
      <c r="C35" s="189">
        <f>'Adult SU Sobering &amp; Assessment'!J4</f>
        <v>0</v>
      </c>
      <c r="D35" s="189">
        <f>'Adult SU Sobering &amp; Assessment'!K4</f>
        <v>0</v>
      </c>
      <c r="E35" s="189">
        <f>'Adult SU Sobering &amp; Assessment'!L4</f>
        <v>0</v>
      </c>
      <c r="F35" s="189">
        <f>'Adult SU Sobering &amp; Assessment'!M4</f>
        <v>0</v>
      </c>
      <c r="G35" s="189">
        <f>'Adult SU Sobering &amp; Assessment'!N4</f>
        <v>0</v>
      </c>
      <c r="H35" s="180"/>
    </row>
    <row r="36" spans="1:8">
      <c r="A36" s="189" t="e">
        <f>'Adult SU Sobering &amp; Assessment'!H5</f>
        <v>#VALUE!</v>
      </c>
      <c r="B36" s="189">
        <f>'Adult SU Sobering &amp; Assessment'!I5</f>
        <v>0</v>
      </c>
      <c r="C36" s="189">
        <f>'Adult SU Sobering &amp; Assessment'!J5</f>
        <v>0</v>
      </c>
      <c r="D36" s="189">
        <f>'Adult SU Sobering &amp; Assessment'!K5</f>
        <v>0</v>
      </c>
      <c r="E36" s="189">
        <f>'Adult SU Sobering &amp; Assessment'!L5</f>
        <v>0</v>
      </c>
      <c r="F36" s="189">
        <f>'Adult SU Sobering &amp; Assessment'!M5</f>
        <v>0</v>
      </c>
      <c r="G36" s="189">
        <f>'Adult SU Sobering &amp; Assessment'!N5</f>
        <v>0</v>
      </c>
      <c r="H36" s="180"/>
    </row>
    <row r="37" spans="1:8">
      <c r="A37" s="189" t="e">
        <f>'Adult SU Sobering &amp; Assessment'!H6</f>
        <v>#VALUE!</v>
      </c>
      <c r="B37" s="189">
        <f>'Adult SU Sobering &amp; Assessment'!I6</f>
        <v>0</v>
      </c>
      <c r="C37" s="189">
        <f>'Adult SU Sobering &amp; Assessment'!J6</f>
        <v>0</v>
      </c>
      <c r="D37" s="189">
        <f>'Adult SU Sobering &amp; Assessment'!K6</f>
        <v>0</v>
      </c>
      <c r="E37" s="189">
        <f>'Adult SU Sobering &amp; Assessment'!L6</f>
        <v>0</v>
      </c>
      <c r="F37" s="189">
        <f>'Adult SU Sobering &amp; Assessment'!M6</f>
        <v>0</v>
      </c>
      <c r="G37" s="189">
        <f>'Adult SU Sobering &amp; Assessment'!N6</f>
        <v>0</v>
      </c>
      <c r="H37" s="180"/>
    </row>
    <row r="38" spans="1:8">
      <c r="A38" s="189" t="e">
        <f>'Adult SU Sobering &amp; Assessment'!H7</f>
        <v>#VALUE!</v>
      </c>
      <c r="B38" s="189">
        <f>'Adult SU Sobering &amp; Assessment'!I7</f>
        <v>0</v>
      </c>
      <c r="C38" s="189">
        <f>'Adult SU Sobering &amp; Assessment'!J7</f>
        <v>0</v>
      </c>
      <c r="D38" s="189">
        <f>'Adult SU Sobering &amp; Assessment'!K7</f>
        <v>0</v>
      </c>
      <c r="E38" s="189">
        <f>'Adult SU Sobering &amp; Assessment'!L7</f>
        <v>0</v>
      </c>
      <c r="F38" s="189">
        <f>'Adult SU Sobering &amp; Assessment'!M7</f>
        <v>0</v>
      </c>
      <c r="G38" s="189">
        <f>'Adult SU Sobering &amp; Assessment'!N7</f>
        <v>0</v>
      </c>
      <c r="H38" s="180"/>
    </row>
    <row r="39" spans="1:8" ht="15" thickBot="1">
      <c r="A39" s="189" t="e">
        <f>'Adult SU Sobering &amp; Assessment'!H8</f>
        <v>#VALUE!</v>
      </c>
      <c r="B39" s="189">
        <f>'Adult SU Sobering &amp; Assessment'!I8</f>
        <v>0</v>
      </c>
      <c r="C39" s="189">
        <f>'Adult SU Sobering &amp; Assessment'!J8</f>
        <v>0</v>
      </c>
      <c r="D39" s="189">
        <f>'Adult SU Sobering &amp; Assessment'!K8</f>
        <v>0</v>
      </c>
      <c r="E39" s="189">
        <f>'Adult SU Sobering &amp; Assessment'!L8</f>
        <v>0</v>
      </c>
      <c r="F39" s="189">
        <f>'Adult SU Sobering &amp; Assessment'!M8</f>
        <v>0</v>
      </c>
      <c r="G39" s="189">
        <f>'Adult SU Sobering &amp; Assessment'!N8</f>
        <v>0</v>
      </c>
      <c r="H39" s="190"/>
    </row>
    <row r="40" spans="1:8">
      <c r="A40" s="189" t="e">
        <f>'Adult SU Sobering &amp; Assessment'!H9</f>
        <v>#VALUE!</v>
      </c>
      <c r="B40" s="189">
        <f>'Adult SU Sobering &amp; Assessment'!I9</f>
        <v>0</v>
      </c>
      <c r="C40" s="189">
        <f>'Adult SU Sobering &amp; Assessment'!J9</f>
        <v>0</v>
      </c>
      <c r="D40" s="189">
        <f>'Adult SU Sobering &amp; Assessment'!K9</f>
        <v>0</v>
      </c>
      <c r="E40" s="189">
        <f>'Adult SU Sobering &amp; Assessment'!L9</f>
        <v>0</v>
      </c>
      <c r="F40" s="189">
        <f>'Adult SU Sobering &amp; Assessment'!M9</f>
        <v>0</v>
      </c>
      <c r="G40" s="189">
        <f>'Adult SU Sobering &amp; Assessment'!N9</f>
        <v>0</v>
      </c>
      <c r="H40" s="180"/>
    </row>
    <row r="41" spans="1:8">
      <c r="A41" s="189" t="e">
        <f>'Adult SU Sobering &amp; Assessment'!H10</f>
        <v>#VALUE!</v>
      </c>
      <c r="B41" s="189">
        <f>'Adult SU Sobering &amp; Assessment'!I10</f>
        <v>0</v>
      </c>
      <c r="C41" s="189">
        <f>'Adult SU Sobering &amp; Assessment'!J10</f>
        <v>0</v>
      </c>
      <c r="D41" s="189">
        <f>'Adult SU Sobering &amp; Assessment'!K10</f>
        <v>0</v>
      </c>
      <c r="E41" s="189">
        <f>'Adult SU Sobering &amp; Assessment'!L10</f>
        <v>0</v>
      </c>
      <c r="F41" s="189">
        <f>'Adult SU Sobering &amp; Assessment'!M10</f>
        <v>0</v>
      </c>
      <c r="G41" s="189">
        <f>'Adult SU Sobering &amp; Assessment'!N10</f>
        <v>0</v>
      </c>
      <c r="H41" s="180"/>
    </row>
    <row r="42" spans="1:8">
      <c r="A42" s="189" t="e">
        <f>'Adult SU Sobering &amp; Assessment'!H11</f>
        <v>#VALUE!</v>
      </c>
      <c r="B42" s="189">
        <f>'Adult SU Sobering &amp; Assessment'!I11</f>
        <v>0</v>
      </c>
      <c r="C42" s="189">
        <f>'Adult SU Sobering &amp; Assessment'!J11</f>
        <v>0</v>
      </c>
      <c r="D42" s="189">
        <f>'Adult SU Sobering &amp; Assessment'!K11</f>
        <v>0</v>
      </c>
      <c r="E42" s="189">
        <f>'Adult SU Sobering &amp; Assessment'!L11</f>
        <v>0</v>
      </c>
      <c r="F42" s="189">
        <f>'Adult SU Sobering &amp; Assessment'!M11</f>
        <v>0</v>
      </c>
      <c r="G42" s="189">
        <f>'Adult SU Sobering &amp; Assessment'!N11</f>
        <v>0</v>
      </c>
      <c r="H42" s="180"/>
    </row>
    <row r="43" spans="1:8">
      <c r="A43" s="189" t="e">
        <f>'Adult SU Sobering &amp; Assessment'!H12</f>
        <v>#VALUE!</v>
      </c>
      <c r="B43" s="189">
        <f>'Adult SU Sobering &amp; Assessment'!I12</f>
        <v>0</v>
      </c>
      <c r="C43" s="189">
        <f>'Adult SU Sobering &amp; Assessment'!J12</f>
        <v>0</v>
      </c>
      <c r="D43" s="189">
        <f>'Adult SU Sobering &amp; Assessment'!K12</f>
        <v>0</v>
      </c>
      <c r="E43" s="189">
        <f>'Adult SU Sobering &amp; Assessment'!L12</f>
        <v>0</v>
      </c>
      <c r="F43" s="189">
        <f>'Adult SU Sobering &amp; Assessment'!M12</f>
        <v>0</v>
      </c>
      <c r="G43" s="189">
        <f>'Adult SU Sobering &amp; Assessment'!N12</f>
        <v>0</v>
      </c>
      <c r="H43" s="180"/>
    </row>
    <row r="44" spans="1:8">
      <c r="A44" s="189" t="e">
        <f>'Adult SU Sobering &amp; Assessment'!H13</f>
        <v>#VALUE!</v>
      </c>
      <c r="B44" s="189">
        <f>'Adult SU Sobering &amp; Assessment'!I13</f>
        <v>0</v>
      </c>
      <c r="C44" s="189">
        <f>'Adult SU Sobering &amp; Assessment'!J13</f>
        <v>0</v>
      </c>
      <c r="D44" s="189">
        <f>'Adult SU Sobering &amp; Assessment'!K13</f>
        <v>0</v>
      </c>
      <c r="E44" s="189">
        <f>'Adult SU Sobering &amp; Assessment'!L13</f>
        <v>0</v>
      </c>
      <c r="F44" s="189">
        <f>'Adult SU Sobering &amp; Assessment'!M13</f>
        <v>0</v>
      </c>
      <c r="G44" s="189">
        <f>'Adult SU Sobering &amp; Assessment'!N13</f>
        <v>0</v>
      </c>
      <c r="H44" s="180"/>
    </row>
    <row r="45" spans="1:8">
      <c r="A45" s="189" t="e">
        <f>'Adult SU Sobering &amp; Assessment'!H14</f>
        <v>#VALUE!</v>
      </c>
      <c r="B45" s="189">
        <f>'Adult SU Sobering &amp; Assessment'!I14</f>
        <v>0</v>
      </c>
      <c r="C45" s="189">
        <f>'Adult SU Sobering &amp; Assessment'!J14</f>
        <v>0</v>
      </c>
      <c r="D45" s="189">
        <f>'Adult SU Sobering &amp; Assessment'!K14</f>
        <v>0</v>
      </c>
      <c r="E45" s="189">
        <f>'Adult SU Sobering &amp; Assessment'!L14</f>
        <v>0</v>
      </c>
      <c r="F45" s="189">
        <f>'Adult SU Sobering &amp; Assessment'!M14</f>
        <v>0</v>
      </c>
      <c r="G45" s="189">
        <f>'Adult SU Sobering &amp; Assessment'!N14</f>
        <v>0</v>
      </c>
      <c r="H45" s="180"/>
    </row>
    <row r="46" spans="1:8">
      <c r="A46" s="189" t="e">
        <f>'Adult SU Sobering &amp; Assessment'!H15</f>
        <v>#VALUE!</v>
      </c>
      <c r="B46" s="189">
        <f>'Adult SU Sobering &amp; Assessment'!I15</f>
        <v>0</v>
      </c>
      <c r="C46" s="189">
        <f>'Adult SU Sobering &amp; Assessment'!J15</f>
        <v>0</v>
      </c>
      <c r="D46" s="189">
        <f>'Adult SU Sobering &amp; Assessment'!K15</f>
        <v>0</v>
      </c>
      <c r="E46" s="189">
        <f>'Adult SU Sobering &amp; Assessment'!L15</f>
        <v>0</v>
      </c>
      <c r="F46" s="189">
        <f>'Adult SU Sobering &amp; Assessment'!M15</f>
        <v>0</v>
      </c>
      <c r="G46" s="189">
        <f>'Adult SU Sobering &amp; Assessment'!N15</f>
        <v>0</v>
      </c>
      <c r="H46" s="180"/>
    </row>
    <row r="47" spans="1:8">
      <c r="A47" s="189" t="e">
        <f>'Adult SU Sobering &amp; Assessment'!H16</f>
        <v>#VALUE!</v>
      </c>
      <c r="B47" s="189">
        <f>'Adult SU Sobering &amp; Assessment'!I16</f>
        <v>0</v>
      </c>
      <c r="C47" s="189">
        <f>'Adult SU Sobering &amp; Assessment'!J16</f>
        <v>0</v>
      </c>
      <c r="D47" s="189">
        <f>'Adult SU Sobering &amp; Assessment'!K16</f>
        <v>0</v>
      </c>
      <c r="E47" s="189">
        <f>'Adult SU Sobering &amp; Assessment'!L16</f>
        <v>0</v>
      </c>
      <c r="F47" s="189">
        <f>'Adult SU Sobering &amp; Assessment'!M16</f>
        <v>0</v>
      </c>
      <c r="G47" s="189">
        <f>'Adult SU Sobering &amp; Assessment'!N16</f>
        <v>0</v>
      </c>
      <c r="H47" s="180"/>
    </row>
    <row r="48" spans="1:8">
      <c r="A48" s="189" t="e">
        <f>'Adult SU Sobering &amp; Assessment'!H17</f>
        <v>#VALUE!</v>
      </c>
      <c r="B48" s="189">
        <f>'Adult SU Sobering &amp; Assessment'!I17</f>
        <v>0</v>
      </c>
      <c r="C48" s="189">
        <f>'Adult SU Sobering &amp; Assessment'!J17</f>
        <v>0</v>
      </c>
      <c r="D48" s="189">
        <f>'Adult SU Sobering &amp; Assessment'!K17</f>
        <v>0</v>
      </c>
      <c r="E48" s="189">
        <f>'Adult SU Sobering &amp; Assessment'!L17</f>
        <v>0</v>
      </c>
      <c r="F48" s="189">
        <f>'Adult SU Sobering &amp; Assessment'!M17</f>
        <v>0</v>
      </c>
      <c r="G48" s="189">
        <f>'Adult SU Sobering &amp; Assessment'!N17</f>
        <v>0</v>
      </c>
      <c r="H48" s="180"/>
    </row>
    <row r="49" spans="1:8">
      <c r="A49" s="189" t="e">
        <f>'Adult SU Sobering &amp; Assessment'!H18</f>
        <v>#VALUE!</v>
      </c>
      <c r="B49" s="189">
        <f>'Adult SU Sobering &amp; Assessment'!I18</f>
        <v>0</v>
      </c>
      <c r="C49" s="189">
        <f>'Adult SU Sobering &amp; Assessment'!J18</f>
        <v>0</v>
      </c>
      <c r="D49" s="189">
        <f>'Adult SU Sobering &amp; Assessment'!K18</f>
        <v>0</v>
      </c>
      <c r="E49" s="189">
        <f>'Adult SU Sobering &amp; Assessment'!L18</f>
        <v>0</v>
      </c>
      <c r="F49" s="189">
        <f>'Adult SU Sobering &amp; Assessment'!M18</f>
        <v>0</v>
      </c>
      <c r="G49" s="189">
        <f>'Adult SU Sobering &amp; Assessment'!N18</f>
        <v>0</v>
      </c>
      <c r="H49" s="180"/>
    </row>
    <row r="50" spans="1:8">
      <c r="A50" s="189" t="e">
        <f>'Adult SU Sobering &amp; Assessment'!H19</f>
        <v>#VALUE!</v>
      </c>
      <c r="B50" s="189">
        <f>'Adult SU Sobering &amp; Assessment'!I19</f>
        <v>0</v>
      </c>
      <c r="C50" s="189">
        <f>'Adult SU Sobering &amp; Assessment'!J19</f>
        <v>0</v>
      </c>
      <c r="D50" s="189">
        <f>'Adult SU Sobering &amp; Assessment'!K19</f>
        <v>0</v>
      </c>
      <c r="E50" s="189">
        <f>'Adult SU Sobering &amp; Assessment'!L19</f>
        <v>0</v>
      </c>
      <c r="F50" s="189">
        <f>'Adult SU Sobering &amp; Assessment'!M19</f>
        <v>0</v>
      </c>
      <c r="G50" s="189">
        <f>'Adult SU Sobering &amp; Assessment'!N19</f>
        <v>0</v>
      </c>
      <c r="H50" s="180"/>
    </row>
    <row r="51" spans="1:8">
      <c r="A51" s="189" t="e">
        <f>'Adult SU Sobering &amp; Assessment'!H20</f>
        <v>#VALUE!</v>
      </c>
      <c r="B51" s="189">
        <f>'Adult SU Sobering &amp; Assessment'!I20</f>
        <v>0</v>
      </c>
      <c r="C51" s="189">
        <f>'Adult SU Sobering &amp; Assessment'!J20</f>
        <v>0</v>
      </c>
      <c r="D51" s="189">
        <f>'Adult SU Sobering &amp; Assessment'!K20</f>
        <v>0</v>
      </c>
      <c r="E51" s="189">
        <f>'Adult SU Sobering &amp; Assessment'!L20</f>
        <v>0</v>
      </c>
      <c r="F51" s="189">
        <f>'Adult SU Sobering &amp; Assessment'!M20</f>
        <v>0</v>
      </c>
      <c r="G51" s="189">
        <f>'Adult SU Sobering &amp; Assessment'!N20</f>
        <v>0</v>
      </c>
      <c r="H51" s="180"/>
    </row>
    <row r="52" spans="1:8">
      <c r="A52" s="189" t="e">
        <f>'Adult SU Sobering &amp; Assessment'!H21</f>
        <v>#VALUE!</v>
      </c>
      <c r="B52" s="189">
        <f>'Adult SU Sobering &amp; Assessment'!I21</f>
        <v>0</v>
      </c>
      <c r="C52" s="189">
        <f>'Adult SU Sobering &amp; Assessment'!J21</f>
        <v>0</v>
      </c>
      <c r="D52" s="189">
        <f>'Adult SU Sobering &amp; Assessment'!K21</f>
        <v>0</v>
      </c>
      <c r="E52" s="189">
        <f>'Adult SU Sobering &amp; Assessment'!L21</f>
        <v>0</v>
      </c>
      <c r="F52" s="189">
        <f>'Adult SU Sobering &amp; Assessment'!M21</f>
        <v>0</v>
      </c>
      <c r="G52" s="189">
        <f>'Adult SU Sobering &amp; Assessment'!N21</f>
        <v>0</v>
      </c>
      <c r="H52" s="180"/>
    </row>
    <row r="53" spans="1:8">
      <c r="A53" s="189" t="e">
        <f>'Adult SU Sobering &amp; Assessment'!H22</f>
        <v>#VALUE!</v>
      </c>
      <c r="B53" s="189">
        <f>'Adult SU Sobering &amp; Assessment'!I22</f>
        <v>0</v>
      </c>
      <c r="C53" s="189">
        <f>'Adult SU Sobering &amp; Assessment'!J22</f>
        <v>0</v>
      </c>
      <c r="D53" s="189">
        <f>'Adult SU Sobering &amp; Assessment'!K22</f>
        <v>0</v>
      </c>
      <c r="E53" s="189">
        <f>'Adult SU Sobering &amp; Assessment'!L22</f>
        <v>0</v>
      </c>
      <c r="F53" s="189">
        <f>'Adult SU Sobering &amp; Assessment'!M22</f>
        <v>0</v>
      </c>
      <c r="G53" s="189">
        <f>'Adult SU Sobering &amp; Assessment'!N22</f>
        <v>0</v>
      </c>
      <c r="H53" s="180"/>
    </row>
    <row r="54" spans="1:8">
      <c r="A54" s="189" t="e">
        <f>'Adult SU Sobering &amp; Assessment'!H23</f>
        <v>#VALUE!</v>
      </c>
      <c r="B54" s="189">
        <f>'Adult SU Sobering &amp; Assessment'!I23</f>
        <v>0</v>
      </c>
      <c r="C54" s="189">
        <f>'Adult SU Sobering &amp; Assessment'!J23</f>
        <v>0</v>
      </c>
      <c r="D54" s="189">
        <f>'Adult SU Sobering &amp; Assessment'!K23</f>
        <v>0</v>
      </c>
      <c r="E54" s="189">
        <f>'Adult SU Sobering &amp; Assessment'!L23</f>
        <v>0</v>
      </c>
      <c r="F54" s="189">
        <f>'Adult SU Sobering &amp; Assessment'!M23</f>
        <v>0</v>
      </c>
      <c r="G54" s="189">
        <f>'Adult SU Sobering &amp; Assessment'!N23</f>
        <v>0</v>
      </c>
      <c r="H54" s="180"/>
    </row>
    <row r="55" spans="1:8">
      <c r="A55" s="189" t="e">
        <f>'Adult SU Sobering &amp; Assessment'!H24</f>
        <v>#VALUE!</v>
      </c>
      <c r="B55" s="189">
        <f>'Adult SU Sobering &amp; Assessment'!I24</f>
        <v>0</v>
      </c>
      <c r="C55" s="189">
        <f>'Adult SU Sobering &amp; Assessment'!J24</f>
        <v>0</v>
      </c>
      <c r="D55" s="189">
        <f>'Adult SU Sobering &amp; Assessment'!K24</f>
        <v>0</v>
      </c>
      <c r="E55" s="189">
        <f>'Adult SU Sobering &amp; Assessment'!L24</f>
        <v>0</v>
      </c>
      <c r="F55" s="189">
        <f>'Adult SU Sobering &amp; Assessment'!M24</f>
        <v>0</v>
      </c>
      <c r="G55" s="189">
        <f>'Adult SU Sobering &amp; Assessment'!N24</f>
        <v>0</v>
      </c>
      <c r="H55" s="180"/>
    </row>
    <row r="56" spans="1:8">
      <c r="A56" s="189" t="e">
        <f>'Adult SU Sobering &amp; Assessment'!H25</f>
        <v>#VALUE!</v>
      </c>
      <c r="B56" s="189">
        <f>'Adult SU Sobering &amp; Assessment'!I25</f>
        <v>0</v>
      </c>
      <c r="C56" s="189">
        <f>'Adult SU Sobering &amp; Assessment'!J25</f>
        <v>0</v>
      </c>
      <c r="D56" s="189">
        <f>'Adult SU Sobering &amp; Assessment'!K25</f>
        <v>0</v>
      </c>
      <c r="E56" s="189">
        <f>'Adult SU Sobering &amp; Assessment'!L25</f>
        <v>0</v>
      </c>
      <c r="F56" s="189">
        <f>'Adult SU Sobering &amp; Assessment'!M25</f>
        <v>0</v>
      </c>
      <c r="G56" s="189">
        <f>'Adult SU Sobering &amp; Assessment'!N25</f>
        <v>0</v>
      </c>
      <c r="H56" s="180"/>
    </row>
    <row r="57" spans="1:8">
      <c r="A57" s="189" t="e">
        <f>'Adult SU Sobering &amp; Assessment'!H26</f>
        <v>#VALUE!</v>
      </c>
      <c r="B57" s="189">
        <f>'Adult SU Sobering &amp; Assessment'!I26</f>
        <v>0</v>
      </c>
      <c r="C57" s="189">
        <f>'Adult SU Sobering &amp; Assessment'!J26</f>
        <v>0</v>
      </c>
      <c r="D57" s="189">
        <f>'Adult SU Sobering &amp; Assessment'!K26</f>
        <v>0</v>
      </c>
      <c r="E57" s="189">
        <f>'Adult SU Sobering &amp; Assessment'!L26</f>
        <v>0</v>
      </c>
      <c r="F57" s="189">
        <f>'Adult SU Sobering &amp; Assessment'!M26</f>
        <v>0</v>
      </c>
      <c r="G57" s="189">
        <f>'Adult SU Sobering &amp; Assessment'!N26</f>
        <v>0</v>
      </c>
      <c r="H57" s="180"/>
    </row>
    <row r="58" spans="1:8">
      <c r="A58" s="189" t="e">
        <f>'Adult SU Sobering &amp; Assessment'!H27</f>
        <v>#VALUE!</v>
      </c>
      <c r="B58" s="189">
        <f>'Adult SU Sobering &amp; Assessment'!I27</f>
        <v>0</v>
      </c>
      <c r="C58" s="189">
        <f>'Adult SU Sobering &amp; Assessment'!J27</f>
        <v>0</v>
      </c>
      <c r="D58" s="189">
        <f>'Adult SU Sobering &amp; Assessment'!K27</f>
        <v>0</v>
      </c>
      <c r="E58" s="189">
        <f>'Adult SU Sobering &amp; Assessment'!L27</f>
        <v>0</v>
      </c>
      <c r="F58" s="189">
        <f>'Adult SU Sobering &amp; Assessment'!M27</f>
        <v>0</v>
      </c>
      <c r="G58" s="189">
        <f>'Adult SU Sobering &amp; Assessment'!N27</f>
        <v>0</v>
      </c>
      <c r="H58" s="180"/>
    </row>
    <row r="59" spans="1:8" ht="15" thickBot="1">
      <c r="A59" s="189" t="e">
        <f>'Adult SU Sobering &amp; Assessment'!H28</f>
        <v>#VALUE!</v>
      </c>
      <c r="B59" s="189">
        <f>'Adult SU Sobering &amp; Assessment'!I28</f>
        <v>0</v>
      </c>
      <c r="C59" s="189">
        <f>'Adult SU Sobering &amp; Assessment'!J28</f>
        <v>0</v>
      </c>
      <c r="D59" s="189">
        <f>'Adult SU Sobering &amp; Assessment'!K28</f>
        <v>0</v>
      </c>
      <c r="E59" s="189">
        <f>'Adult SU Sobering &amp; Assessment'!L28</f>
        <v>0</v>
      </c>
      <c r="F59" s="189">
        <f>'Adult SU Sobering &amp; Assessment'!M28</f>
        <v>0</v>
      </c>
      <c r="G59" s="189">
        <f>'Adult SU Sobering &amp; Assessment'!N28</f>
        <v>0</v>
      </c>
      <c r="H59" s="180"/>
    </row>
    <row r="60" spans="1:8">
      <c r="A60" s="184" t="s">
        <v>484</v>
      </c>
      <c r="B60" s="185">
        <f>SUM(B34:B59)</f>
        <v>0</v>
      </c>
      <c r="C60" s="185">
        <f>SUM(C34:C59)</f>
        <v>0</v>
      </c>
      <c r="D60" s="186" t="e" cm="1">
        <f t="array" ref="D60">MEDIAN(IF(D34:D59&lt;&gt;0, D34:D59))</f>
        <v>#NUM!</v>
      </c>
      <c r="E60" s="187" t="e" cm="1">
        <f t="array" ref="E60">MEDIAN(IF(E34:E59&lt;&gt;0, E34:E59))</f>
        <v>#NUM!</v>
      </c>
      <c r="F60" s="187" t="e" cm="1">
        <f t="array" ref="F60">MEDIAN(IF(F34:F59&lt;&gt;0, F34:F59))</f>
        <v>#NUM!</v>
      </c>
      <c r="G60" s="187" t="e" cm="1">
        <f t="array" ref="G60">MEDIAN(IF(G34:G59&lt;&gt;0, G34:G59))</f>
        <v>#NUM!</v>
      </c>
      <c r="H60" s="188"/>
    </row>
    <row r="61" spans="1:8">
      <c r="A61" s="177" t="s">
        <v>508</v>
      </c>
      <c r="B61" s="178"/>
      <c r="C61" s="179"/>
      <c r="D61" s="179"/>
      <c r="E61" s="179"/>
      <c r="F61" s="179"/>
      <c r="G61" s="179"/>
      <c r="H61" s="179"/>
    </row>
    <row r="62" spans="1:8" ht="86.4">
      <c r="A62" s="189" t="str">
        <f>'Adult SU Withdrawal Management'!H3</f>
        <v>Prince George</v>
      </c>
      <c r="B62" s="189">
        <f>'Adult SU Withdrawal Management'!I3</f>
        <v>288</v>
      </c>
      <c r="C62" s="189" t="str">
        <f>'Adult SU Withdrawal Management'!J3</f>
        <v>inpatient days - 1333, 20 beds, 91 days of reporting</v>
      </c>
      <c r="D62" s="189">
        <f>'Adult SU Withdrawal Management'!K3</f>
        <v>0.73</v>
      </c>
      <c r="E62" s="189" t="str">
        <f>'Adult SU Withdrawal Management'!L3</f>
        <v>N/A: AWMU 1 PRG has 0 referrals to that are connected to services</v>
      </c>
      <c r="F62" s="189" t="str">
        <f>'Adult SU Withdrawal Management'!M3</f>
        <v>N/A: AWMU 1 PRG has 0 referrals that were waitlisted</v>
      </c>
      <c r="G62" s="189" t="str">
        <f>'Adult SU Withdrawal Management'!N3</f>
        <v>N/A: AWMU 1 PRG has 0 referrals that were waitlisted</v>
      </c>
      <c r="H62" s="180"/>
    </row>
    <row r="63" spans="1:8">
      <c r="A63" s="189" t="e">
        <f>'Adult SU Withdrawal Management'!H4</f>
        <v>#VALUE!</v>
      </c>
      <c r="B63" s="189">
        <f>'Adult SU Withdrawal Management'!I4</f>
        <v>0</v>
      </c>
      <c r="C63" s="189">
        <f>'Adult SU Withdrawal Management'!J4</f>
        <v>0</v>
      </c>
      <c r="D63" s="189">
        <f>'Adult SU Withdrawal Management'!K4</f>
        <v>0</v>
      </c>
      <c r="E63" s="189">
        <f>'Adult SU Withdrawal Management'!L4</f>
        <v>0</v>
      </c>
      <c r="F63" s="189">
        <f>'Adult SU Withdrawal Management'!M4</f>
        <v>0</v>
      </c>
      <c r="G63" s="189">
        <f>'Adult SU Withdrawal Management'!N4</f>
        <v>0</v>
      </c>
      <c r="H63" s="180"/>
    </row>
    <row r="64" spans="1:8">
      <c r="A64" s="189" t="e">
        <f>'Adult SU Withdrawal Management'!H5</f>
        <v>#VALUE!</v>
      </c>
      <c r="B64" s="189">
        <f>'Adult SU Withdrawal Management'!I5</f>
        <v>0</v>
      </c>
      <c r="C64" s="189">
        <f>'Adult SU Withdrawal Management'!J5</f>
        <v>0</v>
      </c>
      <c r="D64" s="189">
        <f>'Adult SU Withdrawal Management'!K5</f>
        <v>0</v>
      </c>
      <c r="E64" s="189">
        <f>'Adult SU Withdrawal Management'!L5</f>
        <v>0</v>
      </c>
      <c r="F64" s="189">
        <f>'Adult SU Withdrawal Management'!M5</f>
        <v>0</v>
      </c>
      <c r="G64" s="189">
        <f>'Adult SU Withdrawal Management'!N5</f>
        <v>0</v>
      </c>
      <c r="H64" s="181"/>
    </row>
    <row r="65" spans="1:8">
      <c r="A65" s="189" t="e">
        <f>'Adult SU Withdrawal Management'!H6</f>
        <v>#VALUE!</v>
      </c>
      <c r="B65" s="189">
        <f>'Adult SU Withdrawal Management'!I6</f>
        <v>0</v>
      </c>
      <c r="C65" s="189">
        <f>'Adult SU Withdrawal Management'!J6</f>
        <v>0</v>
      </c>
      <c r="D65" s="189">
        <f>'Adult SU Withdrawal Management'!K6</f>
        <v>0</v>
      </c>
      <c r="E65" s="189">
        <f>'Adult SU Withdrawal Management'!L6</f>
        <v>0</v>
      </c>
      <c r="F65" s="189">
        <f>'Adult SU Withdrawal Management'!M6</f>
        <v>0</v>
      </c>
      <c r="G65" s="189">
        <f>'Adult SU Withdrawal Management'!N6</f>
        <v>0</v>
      </c>
      <c r="H65" s="181"/>
    </row>
    <row r="66" spans="1:8" ht="15" thickBot="1">
      <c r="A66" s="189" t="e">
        <f>'Adult SU Withdrawal Management'!H7</f>
        <v>#VALUE!</v>
      </c>
      <c r="B66" s="189">
        <f>'Adult SU Withdrawal Management'!I7</f>
        <v>0</v>
      </c>
      <c r="C66" s="189">
        <f>'Adult SU Withdrawal Management'!J7</f>
        <v>0</v>
      </c>
      <c r="D66" s="189">
        <f>'Adult SU Withdrawal Management'!K7</f>
        <v>0</v>
      </c>
      <c r="E66" s="189">
        <f>'Adult SU Withdrawal Management'!L7</f>
        <v>0</v>
      </c>
      <c r="F66" s="189">
        <f>'Adult SU Withdrawal Management'!M7</f>
        <v>0</v>
      </c>
      <c r="G66" s="189">
        <f>'Adult SU Withdrawal Management'!N7</f>
        <v>0</v>
      </c>
      <c r="H66" s="182"/>
    </row>
    <row r="67" spans="1:8">
      <c r="A67" s="189" t="e">
        <f>'Adult SU Withdrawal Management'!H8</f>
        <v>#VALUE!</v>
      </c>
      <c r="B67" s="189">
        <f>'Adult SU Withdrawal Management'!I8</f>
        <v>0</v>
      </c>
      <c r="C67" s="189">
        <f>'Adult SU Withdrawal Management'!J8</f>
        <v>0</v>
      </c>
      <c r="D67" s="189">
        <f>'Adult SU Withdrawal Management'!K8</f>
        <v>0</v>
      </c>
      <c r="E67" s="189">
        <f>'Adult SU Withdrawal Management'!L8</f>
        <v>0</v>
      </c>
      <c r="F67" s="189">
        <f>'Adult SU Withdrawal Management'!M8</f>
        <v>0</v>
      </c>
      <c r="G67" s="189">
        <f>'Adult SU Withdrawal Management'!N8</f>
        <v>0</v>
      </c>
      <c r="H67" s="181"/>
    </row>
    <row r="68" spans="1:8">
      <c r="A68" s="189" t="e">
        <f>'Adult SU Withdrawal Management'!H9</f>
        <v>#VALUE!</v>
      </c>
      <c r="B68" s="189">
        <f>'Adult SU Withdrawal Management'!I9</f>
        <v>0</v>
      </c>
      <c r="C68" s="189">
        <f>'Adult SU Withdrawal Management'!J9</f>
        <v>0</v>
      </c>
      <c r="D68" s="189">
        <f>'Adult SU Withdrawal Management'!K9</f>
        <v>0</v>
      </c>
      <c r="E68" s="189">
        <f>'Adult SU Withdrawal Management'!L9</f>
        <v>0</v>
      </c>
      <c r="F68" s="189">
        <f>'Adult SU Withdrawal Management'!M9</f>
        <v>0</v>
      </c>
      <c r="G68" s="189">
        <f>'Adult SU Withdrawal Management'!N9</f>
        <v>0</v>
      </c>
      <c r="H68" s="181"/>
    </row>
    <row r="69" spans="1:8">
      <c r="A69" s="189" t="e">
        <f>'Adult SU Withdrawal Management'!H10</f>
        <v>#VALUE!</v>
      </c>
      <c r="B69" s="189">
        <f>'Adult SU Withdrawal Management'!I10</f>
        <v>0</v>
      </c>
      <c r="C69" s="189">
        <f>'Adult SU Withdrawal Management'!J10</f>
        <v>0</v>
      </c>
      <c r="D69" s="189">
        <f>'Adult SU Withdrawal Management'!K10</f>
        <v>0</v>
      </c>
      <c r="E69" s="189">
        <f>'Adult SU Withdrawal Management'!L10</f>
        <v>0</v>
      </c>
      <c r="F69" s="189">
        <f>'Adult SU Withdrawal Management'!M10</f>
        <v>0</v>
      </c>
      <c r="G69" s="189">
        <f>'Adult SU Withdrawal Management'!N10</f>
        <v>0</v>
      </c>
      <c r="H69" s="181"/>
    </row>
    <row r="70" spans="1:8">
      <c r="A70" s="189" t="e">
        <f>'Adult SU Withdrawal Management'!H11</f>
        <v>#VALUE!</v>
      </c>
      <c r="B70" s="189">
        <f>'Adult SU Withdrawal Management'!I11</f>
        <v>0</v>
      </c>
      <c r="C70" s="189">
        <f>'Adult SU Withdrawal Management'!J11</f>
        <v>0</v>
      </c>
      <c r="D70" s="189">
        <f>'Adult SU Withdrawal Management'!K11</f>
        <v>0</v>
      </c>
      <c r="E70" s="189">
        <f>'Adult SU Withdrawal Management'!L11</f>
        <v>0</v>
      </c>
      <c r="F70" s="189">
        <f>'Adult SU Withdrawal Management'!M11</f>
        <v>0</v>
      </c>
      <c r="G70" s="189">
        <f>'Adult SU Withdrawal Management'!N11</f>
        <v>0</v>
      </c>
      <c r="H70" s="181"/>
    </row>
    <row r="71" spans="1:8">
      <c r="A71" s="189" t="e">
        <f>'Adult SU Withdrawal Management'!H12</f>
        <v>#VALUE!</v>
      </c>
      <c r="B71" s="189">
        <f>'Adult SU Withdrawal Management'!I12</f>
        <v>0</v>
      </c>
      <c r="C71" s="189">
        <f>'Adult SU Withdrawal Management'!J12</f>
        <v>0</v>
      </c>
      <c r="D71" s="189">
        <f>'Adult SU Withdrawal Management'!K12</f>
        <v>0</v>
      </c>
      <c r="E71" s="189">
        <f>'Adult SU Withdrawal Management'!L12</f>
        <v>0</v>
      </c>
      <c r="F71" s="189">
        <f>'Adult SU Withdrawal Management'!M12</f>
        <v>0</v>
      </c>
      <c r="G71" s="189">
        <f>'Adult SU Withdrawal Management'!N12</f>
        <v>0</v>
      </c>
      <c r="H71" s="181"/>
    </row>
    <row r="72" spans="1:8">
      <c r="A72" s="189" t="e">
        <f>'Adult SU Withdrawal Management'!H13</f>
        <v>#VALUE!</v>
      </c>
      <c r="B72" s="189">
        <f>'Adult SU Withdrawal Management'!I13</f>
        <v>0</v>
      </c>
      <c r="C72" s="189">
        <f>'Adult SU Withdrawal Management'!J13</f>
        <v>0</v>
      </c>
      <c r="D72" s="189">
        <f>'Adult SU Withdrawal Management'!K13</f>
        <v>0</v>
      </c>
      <c r="E72" s="189">
        <f>'Adult SU Withdrawal Management'!L13</f>
        <v>0</v>
      </c>
      <c r="F72" s="189">
        <f>'Adult SU Withdrawal Management'!M13</f>
        <v>0</v>
      </c>
      <c r="G72" s="189">
        <f>'Adult SU Withdrawal Management'!N13</f>
        <v>0</v>
      </c>
      <c r="H72" s="181"/>
    </row>
    <row r="73" spans="1:8">
      <c r="A73" s="189" t="e">
        <f>'Adult SU Withdrawal Management'!H14</f>
        <v>#VALUE!</v>
      </c>
      <c r="B73" s="189">
        <f>'Adult SU Withdrawal Management'!I14</f>
        <v>0</v>
      </c>
      <c r="C73" s="189">
        <f>'Adult SU Withdrawal Management'!J14</f>
        <v>0</v>
      </c>
      <c r="D73" s="189">
        <f>'Adult SU Withdrawal Management'!K14</f>
        <v>0</v>
      </c>
      <c r="E73" s="189">
        <f>'Adult SU Withdrawal Management'!L14</f>
        <v>0</v>
      </c>
      <c r="F73" s="189">
        <f>'Adult SU Withdrawal Management'!M14</f>
        <v>0</v>
      </c>
      <c r="G73" s="189">
        <f>'Adult SU Withdrawal Management'!N14</f>
        <v>0</v>
      </c>
      <c r="H73" s="181"/>
    </row>
    <row r="74" spans="1:8">
      <c r="A74" s="189" t="e">
        <f>'Adult SU Withdrawal Management'!H15</f>
        <v>#VALUE!</v>
      </c>
      <c r="B74" s="189">
        <f>'Adult SU Withdrawal Management'!I15</f>
        <v>0</v>
      </c>
      <c r="C74" s="189">
        <f>'Adult SU Withdrawal Management'!J15</f>
        <v>0</v>
      </c>
      <c r="D74" s="189">
        <f>'Adult SU Withdrawal Management'!K15</f>
        <v>0</v>
      </c>
      <c r="E74" s="189">
        <f>'Adult SU Withdrawal Management'!L15</f>
        <v>0</v>
      </c>
      <c r="F74" s="189">
        <f>'Adult SU Withdrawal Management'!M15</f>
        <v>0</v>
      </c>
      <c r="G74" s="189">
        <f>'Adult SU Withdrawal Management'!N15</f>
        <v>0</v>
      </c>
      <c r="H74" s="181"/>
    </row>
    <row r="75" spans="1:8">
      <c r="A75" s="189" t="e">
        <f>'Adult SU Withdrawal Management'!H16</f>
        <v>#VALUE!</v>
      </c>
      <c r="B75" s="189">
        <f>'Adult SU Withdrawal Management'!I16</f>
        <v>0</v>
      </c>
      <c r="C75" s="189">
        <f>'Adult SU Withdrawal Management'!J16</f>
        <v>0</v>
      </c>
      <c r="D75" s="189">
        <f>'Adult SU Withdrawal Management'!K16</f>
        <v>0</v>
      </c>
      <c r="E75" s="189">
        <f>'Adult SU Withdrawal Management'!L16</f>
        <v>0</v>
      </c>
      <c r="F75" s="189">
        <f>'Adult SU Withdrawal Management'!M16</f>
        <v>0</v>
      </c>
      <c r="G75" s="189">
        <f>'Adult SU Withdrawal Management'!N16</f>
        <v>0</v>
      </c>
      <c r="H75" s="181"/>
    </row>
    <row r="76" spans="1:8">
      <c r="A76" s="189" t="e">
        <f>'Adult SU Withdrawal Management'!H17</f>
        <v>#VALUE!</v>
      </c>
      <c r="B76" s="189">
        <f>'Adult SU Withdrawal Management'!I17</f>
        <v>0</v>
      </c>
      <c r="C76" s="189">
        <f>'Adult SU Withdrawal Management'!J17</f>
        <v>0</v>
      </c>
      <c r="D76" s="189">
        <f>'Adult SU Withdrawal Management'!K17</f>
        <v>0</v>
      </c>
      <c r="E76" s="189">
        <f>'Adult SU Withdrawal Management'!L17</f>
        <v>0</v>
      </c>
      <c r="F76" s="189">
        <f>'Adult SU Withdrawal Management'!M17</f>
        <v>0</v>
      </c>
      <c r="G76" s="189">
        <f>'Adult SU Withdrawal Management'!N17</f>
        <v>0</v>
      </c>
      <c r="H76" s="181"/>
    </row>
    <row r="77" spans="1:8">
      <c r="A77" s="189" t="e">
        <f>'Adult SU Withdrawal Management'!H18</f>
        <v>#VALUE!</v>
      </c>
      <c r="B77" s="189">
        <f>'Adult SU Withdrawal Management'!I18</f>
        <v>0</v>
      </c>
      <c r="C77" s="189">
        <f>'Adult SU Withdrawal Management'!J18</f>
        <v>0</v>
      </c>
      <c r="D77" s="189">
        <f>'Adult SU Withdrawal Management'!K18</f>
        <v>0</v>
      </c>
      <c r="E77" s="189">
        <f>'Adult SU Withdrawal Management'!L18</f>
        <v>0</v>
      </c>
      <c r="F77" s="189">
        <f>'Adult SU Withdrawal Management'!M18</f>
        <v>0</v>
      </c>
      <c r="G77" s="189">
        <f>'Adult SU Withdrawal Management'!N18</f>
        <v>0</v>
      </c>
      <c r="H77" s="181"/>
    </row>
    <row r="78" spans="1:8">
      <c r="A78" s="189" t="e">
        <f>'Adult SU Withdrawal Management'!H19</f>
        <v>#VALUE!</v>
      </c>
      <c r="B78" s="189">
        <f>'Adult SU Withdrawal Management'!I19</f>
        <v>0</v>
      </c>
      <c r="C78" s="189">
        <f>'Adult SU Withdrawal Management'!J19</f>
        <v>0</v>
      </c>
      <c r="D78" s="189">
        <f>'Adult SU Withdrawal Management'!K19</f>
        <v>0</v>
      </c>
      <c r="E78" s="189">
        <f>'Adult SU Withdrawal Management'!L19</f>
        <v>0</v>
      </c>
      <c r="F78" s="189">
        <f>'Adult SU Withdrawal Management'!M19</f>
        <v>0</v>
      </c>
      <c r="G78" s="189">
        <f>'Adult SU Withdrawal Management'!N19</f>
        <v>0</v>
      </c>
      <c r="H78" s="181"/>
    </row>
    <row r="79" spans="1:8">
      <c r="A79" s="189" t="e">
        <f>'Adult SU Withdrawal Management'!H20</f>
        <v>#VALUE!</v>
      </c>
      <c r="B79" s="189">
        <f>'Adult SU Withdrawal Management'!I20</f>
        <v>0</v>
      </c>
      <c r="C79" s="189">
        <f>'Adult SU Withdrawal Management'!J20</f>
        <v>0</v>
      </c>
      <c r="D79" s="189">
        <f>'Adult SU Withdrawal Management'!K20</f>
        <v>0</v>
      </c>
      <c r="E79" s="189">
        <f>'Adult SU Withdrawal Management'!L20</f>
        <v>0</v>
      </c>
      <c r="F79" s="189">
        <f>'Adult SU Withdrawal Management'!M20</f>
        <v>0</v>
      </c>
      <c r="G79" s="189">
        <f>'Adult SU Withdrawal Management'!N20</f>
        <v>0</v>
      </c>
      <c r="H79" s="181"/>
    </row>
    <row r="80" spans="1:8">
      <c r="A80" s="189" t="e">
        <f>'Adult SU Withdrawal Management'!H21</f>
        <v>#VALUE!</v>
      </c>
      <c r="B80" s="189">
        <f>'Adult SU Withdrawal Management'!I21</f>
        <v>0</v>
      </c>
      <c r="C80" s="189">
        <f>'Adult SU Withdrawal Management'!J21</f>
        <v>0</v>
      </c>
      <c r="D80" s="189">
        <f>'Adult SU Withdrawal Management'!K21</f>
        <v>0</v>
      </c>
      <c r="E80" s="189">
        <f>'Adult SU Withdrawal Management'!L21</f>
        <v>0</v>
      </c>
      <c r="F80" s="189">
        <f>'Adult SU Withdrawal Management'!M21</f>
        <v>0</v>
      </c>
      <c r="G80" s="189">
        <f>'Adult SU Withdrawal Management'!N21</f>
        <v>0</v>
      </c>
      <c r="H80" s="181"/>
    </row>
    <row r="81" spans="1:8">
      <c r="A81" s="189" t="e">
        <f>'Adult SU Withdrawal Management'!H22</f>
        <v>#VALUE!</v>
      </c>
      <c r="B81" s="189">
        <f>'Adult SU Withdrawal Management'!I22</f>
        <v>0</v>
      </c>
      <c r="C81" s="189">
        <f>'Adult SU Withdrawal Management'!J22</f>
        <v>0</v>
      </c>
      <c r="D81" s="189">
        <f>'Adult SU Withdrawal Management'!K22</f>
        <v>0</v>
      </c>
      <c r="E81" s="189">
        <f>'Adult SU Withdrawal Management'!L22</f>
        <v>0</v>
      </c>
      <c r="F81" s="189">
        <f>'Adult SU Withdrawal Management'!M22</f>
        <v>0</v>
      </c>
      <c r="G81" s="189">
        <f>'Adult SU Withdrawal Management'!N22</f>
        <v>0</v>
      </c>
      <c r="H81" s="181"/>
    </row>
    <row r="82" spans="1:8" ht="18" customHeight="1">
      <c r="A82" s="189" t="e">
        <f>'Adult SU Withdrawal Management'!H23</f>
        <v>#VALUE!</v>
      </c>
      <c r="B82" s="189">
        <f>'Adult SU Withdrawal Management'!I23</f>
        <v>0</v>
      </c>
      <c r="C82" s="189">
        <f>'Adult SU Withdrawal Management'!J23</f>
        <v>0</v>
      </c>
      <c r="D82" s="189">
        <f>'Adult SU Withdrawal Management'!K23</f>
        <v>0</v>
      </c>
      <c r="E82" s="189">
        <f>'Adult SU Withdrawal Management'!L23</f>
        <v>0</v>
      </c>
      <c r="F82" s="189">
        <f>'Adult SU Withdrawal Management'!M23</f>
        <v>0</v>
      </c>
      <c r="G82" s="189">
        <f>'Adult SU Withdrawal Management'!N23</f>
        <v>0</v>
      </c>
      <c r="H82" s="181"/>
    </row>
    <row r="83" spans="1:8" ht="18" customHeight="1">
      <c r="A83" s="189" t="e">
        <f>'Adult SU Withdrawal Management'!H24</f>
        <v>#VALUE!</v>
      </c>
      <c r="B83" s="189">
        <f>'Adult SU Withdrawal Management'!I24</f>
        <v>0</v>
      </c>
      <c r="C83" s="189">
        <f>'Adult SU Withdrawal Management'!J24</f>
        <v>0</v>
      </c>
      <c r="D83" s="189">
        <f>'Adult SU Withdrawal Management'!K24</f>
        <v>0</v>
      </c>
      <c r="E83" s="189">
        <f>'Adult SU Withdrawal Management'!L24</f>
        <v>0</v>
      </c>
      <c r="F83" s="189">
        <f>'Adult SU Withdrawal Management'!M24</f>
        <v>0</v>
      </c>
      <c r="G83" s="189">
        <f>'Adult SU Withdrawal Management'!N24</f>
        <v>0</v>
      </c>
      <c r="H83" s="181"/>
    </row>
    <row r="84" spans="1:8" ht="18" customHeight="1">
      <c r="A84" s="189" t="e">
        <f>'Adult SU Withdrawal Management'!H25</f>
        <v>#VALUE!</v>
      </c>
      <c r="B84" s="189">
        <f>'Adult SU Withdrawal Management'!I25</f>
        <v>0</v>
      </c>
      <c r="C84" s="189">
        <f>'Adult SU Withdrawal Management'!J25</f>
        <v>0</v>
      </c>
      <c r="D84" s="189">
        <f>'Adult SU Withdrawal Management'!K25</f>
        <v>0</v>
      </c>
      <c r="E84" s="189">
        <f>'Adult SU Withdrawal Management'!L25</f>
        <v>0</v>
      </c>
      <c r="F84" s="189">
        <f>'Adult SU Withdrawal Management'!M25</f>
        <v>0</v>
      </c>
      <c r="G84" s="189">
        <f>'Adult SU Withdrawal Management'!N25</f>
        <v>0</v>
      </c>
      <c r="H84" s="181"/>
    </row>
    <row r="85" spans="1:8">
      <c r="A85" s="189" t="e">
        <f>'Adult SU Withdrawal Management'!H26</f>
        <v>#VALUE!</v>
      </c>
      <c r="B85" s="189">
        <f>'Adult SU Withdrawal Management'!I26</f>
        <v>0</v>
      </c>
      <c r="C85" s="189">
        <f>'Adult SU Withdrawal Management'!J26</f>
        <v>0</v>
      </c>
      <c r="D85" s="189">
        <f>'Adult SU Withdrawal Management'!K26</f>
        <v>0</v>
      </c>
      <c r="E85" s="189">
        <f>'Adult SU Withdrawal Management'!L26</f>
        <v>0</v>
      </c>
      <c r="F85" s="189">
        <f>'Adult SU Withdrawal Management'!M26</f>
        <v>0</v>
      </c>
      <c r="G85" s="189">
        <f>'Adult SU Withdrawal Management'!N26</f>
        <v>0</v>
      </c>
      <c r="H85" s="181"/>
    </row>
    <row r="86" spans="1:8">
      <c r="A86" s="189" t="e">
        <f>'Adult SU Withdrawal Management'!H27</f>
        <v>#VALUE!</v>
      </c>
      <c r="B86" s="189">
        <f>'Adult SU Withdrawal Management'!I27</f>
        <v>0</v>
      </c>
      <c r="C86" s="189">
        <f>'Adult SU Withdrawal Management'!J27</f>
        <v>0</v>
      </c>
      <c r="D86" s="189">
        <f>'Adult SU Withdrawal Management'!K27</f>
        <v>0</v>
      </c>
      <c r="E86" s="189">
        <f>'Adult SU Withdrawal Management'!L27</f>
        <v>0</v>
      </c>
      <c r="F86" s="189">
        <f>'Adult SU Withdrawal Management'!M27</f>
        <v>0</v>
      </c>
      <c r="G86" s="189">
        <f>'Adult SU Withdrawal Management'!N27</f>
        <v>0</v>
      </c>
      <c r="H86" s="181"/>
    </row>
    <row r="87" spans="1:8" ht="15" thickBot="1">
      <c r="A87" s="189" t="e">
        <f>'Adult SU Withdrawal Management'!H28</f>
        <v>#VALUE!</v>
      </c>
      <c r="B87" s="189">
        <f>'Adult SU Withdrawal Management'!I28</f>
        <v>0</v>
      </c>
      <c r="C87" s="189">
        <f>'Adult SU Withdrawal Management'!J28</f>
        <v>0</v>
      </c>
      <c r="D87" s="189">
        <f>'Adult SU Withdrawal Management'!K28</f>
        <v>0</v>
      </c>
      <c r="E87" s="189">
        <f>'Adult SU Withdrawal Management'!L28</f>
        <v>0</v>
      </c>
      <c r="F87" s="189">
        <f>'Adult SU Withdrawal Management'!M28</f>
        <v>0</v>
      </c>
      <c r="G87" s="189">
        <f>'Adult SU Withdrawal Management'!N28</f>
        <v>0</v>
      </c>
      <c r="H87" s="181"/>
    </row>
    <row r="88" spans="1:8" ht="15" thickBot="1">
      <c r="A88" s="191" t="s">
        <v>484</v>
      </c>
      <c r="B88" s="192">
        <f>SUM(B62:B87)</f>
        <v>288</v>
      </c>
      <c r="C88" s="192">
        <f>SUM(C62:C87)</f>
        <v>0</v>
      </c>
      <c r="D88" s="186" cm="1">
        <f t="array" ref="D88">MEDIAN(IF(D62:D87&lt;&gt;0, D62:D87))</f>
        <v>0.73</v>
      </c>
      <c r="E88" s="187" t="e" cm="1">
        <f t="array" ref="E88">MEDIAN(IF(E62:E87&lt;&gt;0, E62:E87))</f>
        <v>#NUM!</v>
      </c>
      <c r="F88" s="187" t="e" cm="1">
        <f t="array" ref="F88">MEDIAN(IF(F62:F87&lt;&gt;0, F62:F87))</f>
        <v>#NUM!</v>
      </c>
      <c r="G88" s="187" t="e" cm="1">
        <f t="array" ref="G88">MEDIAN(IF(G62:G87&lt;&gt;0, G62:G87))</f>
        <v>#NUM!</v>
      </c>
      <c r="H88" s="193"/>
    </row>
    <row r="89" spans="1:8" ht="15" thickBot="1">
      <c r="B89" s="176"/>
    </row>
    <row r="90" spans="1:8" ht="46.05" customHeight="1" thickBot="1">
      <c r="A90" s="291" t="s">
        <v>486</v>
      </c>
      <c r="B90" s="292"/>
      <c r="C90" s="293"/>
      <c r="D90" t="s">
        <v>487</v>
      </c>
    </row>
    <row r="91" spans="1:8">
      <c r="A91" s="294" t="s">
        <v>488</v>
      </c>
      <c r="B91" s="194" t="s">
        <v>489</v>
      </c>
      <c r="C91" s="195"/>
    </row>
    <row r="92" spans="1:8">
      <c r="A92" s="295"/>
      <c r="B92" s="194" t="s">
        <v>490</v>
      </c>
      <c r="C92" s="196" t="e">
        <f>C101+C106+C111+C116</f>
        <v>#REF!</v>
      </c>
    </row>
    <row r="93" spans="1:8">
      <c r="A93" s="295"/>
      <c r="B93" s="194" t="s">
        <v>491</v>
      </c>
      <c r="C93" s="195"/>
      <c r="D93" s="197"/>
    </row>
    <row r="94" spans="1:8" ht="15" thickBot="1">
      <c r="A94" s="296"/>
      <c r="B94" s="198" t="s">
        <v>492</v>
      </c>
      <c r="C94" s="199"/>
    </row>
    <row r="95" spans="1:8" ht="15" thickBot="1">
      <c r="A95" s="87"/>
      <c r="C95" s="78"/>
    </row>
    <row r="96" spans="1:8">
      <c r="A96" s="297" t="s">
        <v>493</v>
      </c>
      <c r="B96" s="200" t="s">
        <v>494</v>
      </c>
      <c r="C96" s="201" t="e">
        <f>#REF!</f>
        <v>#REF!</v>
      </c>
    </row>
    <row r="97" spans="1:3">
      <c r="A97" s="298"/>
      <c r="B97" s="200" t="s">
        <v>495</v>
      </c>
      <c r="C97" s="201">
        <f>B32</f>
        <v>3</v>
      </c>
    </row>
    <row r="98" spans="1:3">
      <c r="A98" s="298"/>
      <c r="B98" s="200" t="s">
        <v>496</v>
      </c>
      <c r="C98" s="201">
        <f>B60</f>
        <v>0</v>
      </c>
    </row>
    <row r="99" spans="1:3" ht="15" thickBot="1">
      <c r="A99" s="299"/>
      <c r="B99" s="200" t="s">
        <v>497</v>
      </c>
      <c r="C99" s="201">
        <f>B88</f>
        <v>288</v>
      </c>
    </row>
    <row r="100" spans="1:3" ht="15" thickBot="1">
      <c r="A100" s="87"/>
      <c r="C100" s="78"/>
    </row>
    <row r="101" spans="1:3">
      <c r="A101" s="300" t="s">
        <v>498</v>
      </c>
      <c r="B101" s="202" t="s">
        <v>499</v>
      </c>
      <c r="C101" s="203" t="e">
        <f>#REF!</f>
        <v>#REF!</v>
      </c>
    </row>
    <row r="102" spans="1:3">
      <c r="A102" s="301"/>
      <c r="B102" s="204" t="s">
        <v>500</v>
      </c>
      <c r="C102" s="205" t="e">
        <f>#REF!</f>
        <v>#REF!</v>
      </c>
    </row>
    <row r="103" spans="1:3">
      <c r="A103" s="301"/>
      <c r="B103" s="204" t="s">
        <v>501</v>
      </c>
      <c r="C103" s="206"/>
    </row>
    <row r="104" spans="1:3" ht="18.600000000000001" thickBot="1">
      <c r="A104" s="207"/>
      <c r="B104" s="208" t="s">
        <v>502</v>
      </c>
      <c r="C104" s="209"/>
    </row>
    <row r="105" spans="1:3" ht="15" thickBot="1">
      <c r="A105" s="87"/>
      <c r="C105" s="78"/>
    </row>
    <row r="106" spans="1:3">
      <c r="A106" s="302" t="s">
        <v>503</v>
      </c>
      <c r="B106" s="210" t="s">
        <v>504</v>
      </c>
      <c r="C106" s="211">
        <f>C32</f>
        <v>6900</v>
      </c>
    </row>
    <row r="107" spans="1:3">
      <c r="A107" s="303"/>
      <c r="B107" s="210" t="s">
        <v>505</v>
      </c>
      <c r="C107" s="212">
        <f>D32</f>
        <v>0.64</v>
      </c>
    </row>
    <row r="108" spans="1:3">
      <c r="A108" s="303"/>
      <c r="B108" s="210" t="s">
        <v>506</v>
      </c>
      <c r="C108" s="213"/>
    </row>
    <row r="109" spans="1:3" ht="18.600000000000001" thickBot="1">
      <c r="A109" s="214"/>
      <c r="B109" s="210" t="s">
        <v>507</v>
      </c>
      <c r="C109" s="213"/>
    </row>
    <row r="110" spans="1:3" ht="15" thickBot="1">
      <c r="A110" s="87"/>
      <c r="C110" s="78"/>
    </row>
    <row r="111" spans="1:3">
      <c r="A111" s="283" t="s">
        <v>508</v>
      </c>
      <c r="B111" s="215" t="s">
        <v>509</v>
      </c>
      <c r="C111" s="211">
        <f>C60</f>
        <v>0</v>
      </c>
    </row>
    <row r="112" spans="1:3">
      <c r="A112" s="284"/>
      <c r="B112" s="215" t="s">
        <v>510</v>
      </c>
      <c r="C112" s="212" t="e">
        <f>D60</f>
        <v>#NUM!</v>
      </c>
    </row>
    <row r="113" spans="1:3">
      <c r="A113" s="284"/>
      <c r="B113" s="215" t="s">
        <v>511</v>
      </c>
      <c r="C113" s="213"/>
    </row>
    <row r="114" spans="1:3" ht="18.600000000000001" thickBot="1">
      <c r="A114" s="214"/>
      <c r="B114" s="210" t="s">
        <v>512</v>
      </c>
      <c r="C114" s="213"/>
    </row>
    <row r="115" spans="1:3" ht="15" thickBot="1">
      <c r="A115" s="87"/>
      <c r="C115" s="78"/>
    </row>
    <row r="116" spans="1:3">
      <c r="A116" s="283" t="s">
        <v>513</v>
      </c>
      <c r="B116" s="215" t="s">
        <v>514</v>
      </c>
      <c r="C116" s="211">
        <f>C88</f>
        <v>0</v>
      </c>
    </row>
    <row r="117" spans="1:3">
      <c r="A117" s="284"/>
      <c r="B117" s="215" t="s">
        <v>515</v>
      </c>
      <c r="C117" s="212">
        <f>D88</f>
        <v>0.73</v>
      </c>
    </row>
    <row r="118" spans="1:3" ht="46.95" customHeight="1">
      <c r="A118" s="284"/>
      <c r="B118" s="215" t="s">
        <v>516</v>
      </c>
      <c r="C118" s="213"/>
    </row>
    <row r="119" spans="1:3" ht="29.4" thickBot="1">
      <c r="A119" s="216"/>
      <c r="B119" s="217" t="s">
        <v>517</v>
      </c>
      <c r="C119" s="218"/>
    </row>
    <row r="120" spans="1:3">
      <c r="A120" s="87"/>
    </row>
  </sheetData>
  <mergeCells count="8">
    <mergeCell ref="A111:A113"/>
    <mergeCell ref="A116:A118"/>
    <mergeCell ref="A1:H2"/>
    <mergeCell ref="A90:C90"/>
    <mergeCell ref="A91:A94"/>
    <mergeCell ref="A96:A99"/>
    <mergeCell ref="A101:A103"/>
    <mergeCell ref="A106:A108"/>
  </mergeCells>
  <conditionalFormatting sqref="A5:G88">
    <cfRule type="beginsWith" dxfId="2" priority="2" operator="beginsWith" text="*">
      <formula>LEFT(A5,LEN("*"))="*"</formula>
    </cfRule>
    <cfRule type="endsWith" dxfId="1" priority="3" operator="endsWith" text="*">
      <formula>RIGHT(A5,LEN("*"))="*"</formula>
    </cfRule>
  </conditionalFormatting>
  <conditionalFormatting sqref="B5:G31 B33:G87">
    <cfRule type="expression" dxfId="0" priority="1">
      <formula>AND(B5=0, B5&lt;&gt;"")</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1CC4-B6E2-405C-882A-4D55843A12CB}">
  <dimension ref="A1:N497"/>
  <sheetViews>
    <sheetView topLeftCell="C1" zoomScale="130" zoomScaleNormal="130" workbookViewId="0">
      <selection activeCell="K2" sqref="K2"/>
    </sheetView>
  </sheetViews>
  <sheetFormatPr defaultColWidth="29.44140625" defaultRowHeight="14.4"/>
  <cols>
    <col min="1" max="1" width="82.33203125" style="94" customWidth="1"/>
    <col min="2" max="2" width="37.6640625" style="95" customWidth="1"/>
    <col min="3" max="5" width="37.6640625" style="94" customWidth="1"/>
    <col min="6" max="16384" width="29.44140625" style="94"/>
  </cols>
  <sheetData>
    <row r="1" spans="1:14" ht="28.8">
      <c r="A1" s="305" t="s">
        <v>119</v>
      </c>
      <c r="B1" s="306"/>
      <c r="C1" s="306"/>
      <c r="D1" s="306"/>
      <c r="E1" s="307"/>
      <c r="G1" s="161"/>
      <c r="H1" s="161"/>
      <c r="I1" s="162" t="str">
        <f>IF(COUNTIF($H$3:$H$28, "*") = COUNTIF($A:$E, I2), "Normal", "VERIFICATION NEEDED")</f>
        <v>VERIFICATION NEEDED</v>
      </c>
      <c r="J1" s="162" t="str">
        <f t="shared" ref="J1:N1" si="0">IF(COUNTIF($H$3:$H$22, "*") = COUNTIF($A:$E, J2), "Normal", "VERIFICATION NEEDED")</f>
        <v>VERIFICATION NEEDED</v>
      </c>
      <c r="K1" s="162" t="str">
        <f t="shared" si="0"/>
        <v>VERIFICATION NEEDED</v>
      </c>
      <c r="L1" s="162" t="str">
        <f t="shared" si="0"/>
        <v>VERIFICATION NEEDED</v>
      </c>
      <c r="M1" s="162" t="str">
        <f t="shared" si="0"/>
        <v>VERIFICATION NEEDED</v>
      </c>
      <c r="N1" s="162" t="str">
        <f t="shared" si="0"/>
        <v>VERIFICATION NEEDED</v>
      </c>
    </row>
    <row r="2" spans="1:14" ht="28.8">
      <c r="A2" s="99" t="s">
        <v>120</v>
      </c>
      <c r="B2" s="13" t="s">
        <v>121</v>
      </c>
      <c r="C2" s="94" t="s">
        <v>122</v>
      </c>
      <c r="D2" s="94" t="s">
        <v>123</v>
      </c>
      <c r="E2" s="100" t="s">
        <v>124</v>
      </c>
      <c r="G2" s="163" t="s">
        <v>469</v>
      </c>
      <c r="H2" s="163" t="s">
        <v>470</v>
      </c>
      <c r="I2" s="164" t="str">
        <f>A4</f>
        <v xml:space="preserve"> Total # of unique clients served</v>
      </c>
      <c r="J2" s="164" t="str">
        <f>A5</f>
        <v>Total Bed Days</v>
      </c>
      <c r="K2" s="164" t="str">
        <f>A6</f>
        <v>Occupancy Rate (%)</v>
      </c>
      <c r="L2" s="164" t="str">
        <f>A15</f>
        <v>Median # of days between client referral and service initiation</v>
      </c>
      <c r="M2" s="164" t="str">
        <f>A16</f>
        <v>Median # of days between client referral and waitlist</v>
      </c>
      <c r="N2" s="164" t="str">
        <f>A17</f>
        <v>Median # of days between waitlist and service initiation</v>
      </c>
    </row>
    <row r="3" spans="1:14">
      <c r="A3" s="99" t="s">
        <v>125</v>
      </c>
      <c r="B3" s="95">
        <v>3</v>
      </c>
      <c r="C3" s="94">
        <v>6</v>
      </c>
      <c r="E3" s="100"/>
      <c r="G3" s="161" t="str" cm="1">
        <f t="array" ref="G3:G24">TRANSPOSE(_xlfn.TEXTSPLIT(_xlfn.TEXTJOIN(", ", TRUE, IF((A1:A999="Indicator")+(A1:A999="Indicators"), INDEX(A1:A999, ROW(A1:A999)-1), "")), ", "))</f>
        <v>Haida Gwaii Society for Community Peace (3 Beds total = ** 1 bed from Budget 2021 **)</v>
      </c>
      <c r="H3" s="165" t="str">
        <f t="shared" ref="H3:H7" si="1">LEFT(G3, FIND(" (", G3) - 1)</f>
        <v>Haida Gwaii Society for Community Peace</v>
      </c>
      <c r="I3" s="161" cm="1">
        <f t="array" ref="I3">_xlfn._xlws.FILTER($C$1:$C$999, $A$1:$A$999=I2)</f>
        <v>3</v>
      </c>
      <c r="J3" s="161" cm="1">
        <f t="array" ref="J3:J19">_xlfn._xlws.FILTER($C$1:$C$999, $A$1:$A$999=J2)</f>
        <v>276</v>
      </c>
      <c r="K3" s="161" cm="1">
        <f t="array" ref="K3:K19">_xlfn._xlws.FILTER($C$1:$C$999, $A$1:$A$999=K2)</f>
        <v>0.37</v>
      </c>
      <c r="L3" s="161" cm="1">
        <f t="array" ref="L3:L19">_xlfn._xlws.FILTER($C$1:$C$999, $A$1:$A$999=L2)</f>
        <v>0</v>
      </c>
      <c r="M3" s="161" cm="1">
        <f t="array" ref="M3:M19">_xlfn._xlws.FILTER($C$1:$C$999, $A$1:$A$999=M2)</f>
        <v>0</v>
      </c>
      <c r="N3" s="161" cm="1">
        <f t="array" ref="N3:N19">_xlfn._xlws.FILTER($C$1:$C$999, $A$1:$A$999=N2)</f>
        <v>0</v>
      </c>
    </row>
    <row r="4" spans="1:14">
      <c r="A4" s="101" t="s">
        <v>126</v>
      </c>
      <c r="B4" s="95">
        <v>1</v>
      </c>
      <c r="C4" s="94">
        <v>3</v>
      </c>
      <c r="E4" s="100"/>
      <c r="G4" s="161" t="str">
        <v>North Coast Transition Society (5 Beds)</v>
      </c>
      <c r="H4" s="161" t="str">
        <f t="shared" si="1"/>
        <v>North Coast Transition Society</v>
      </c>
      <c r="I4" s="161"/>
      <c r="J4" s="161">
        <v>460</v>
      </c>
      <c r="K4" s="161">
        <v>0.78</v>
      </c>
      <c r="L4" s="161">
        <v>4</v>
      </c>
      <c r="M4" s="161">
        <v>1</v>
      </c>
      <c r="N4" s="161">
        <v>4</v>
      </c>
    </row>
    <row r="5" spans="1:14">
      <c r="A5" s="101" t="s">
        <v>127</v>
      </c>
      <c r="B5" s="95">
        <v>273</v>
      </c>
      <c r="C5" s="94">
        <v>276</v>
      </c>
      <c r="E5" s="100"/>
      <c r="G5" s="161" t="str">
        <v>Trinity Men's Recovery House (3 Beds)</v>
      </c>
      <c r="H5" s="161" t="str">
        <f t="shared" si="1"/>
        <v>Trinity Men's Recovery House</v>
      </c>
      <c r="I5" s="161"/>
      <c r="J5" s="161">
        <v>276</v>
      </c>
      <c r="K5" s="161">
        <v>0.96</v>
      </c>
      <c r="L5" s="161">
        <v>13</v>
      </c>
      <c r="M5" s="161">
        <v>0</v>
      </c>
      <c r="N5" s="161">
        <v>13</v>
      </c>
    </row>
    <row r="6" spans="1:14">
      <c r="A6" s="101" t="s">
        <v>128</v>
      </c>
      <c r="B6" s="118">
        <v>0.15</v>
      </c>
      <c r="C6" s="126">
        <v>0.37</v>
      </c>
      <c r="E6" s="100"/>
      <c r="G6" s="161" t="str">
        <v>Salvation Army Fort St John (4 beds plus 2 inactive beds from Budget 2021 funding)</v>
      </c>
      <c r="H6" s="161" t="str">
        <f t="shared" si="1"/>
        <v>Salvation Army Fort St John</v>
      </c>
      <c r="I6" s="161"/>
      <c r="J6" s="161">
        <v>552</v>
      </c>
      <c r="K6" s="161">
        <v>0.06</v>
      </c>
      <c r="L6" s="161">
        <v>0</v>
      </c>
      <c r="M6" s="161">
        <v>0</v>
      </c>
      <c r="N6" s="161">
        <v>0</v>
      </c>
    </row>
    <row r="7" spans="1:14" ht="15.6">
      <c r="A7" s="102" t="s">
        <v>129</v>
      </c>
      <c r="B7" s="95">
        <v>1</v>
      </c>
      <c r="C7" s="94">
        <v>3</v>
      </c>
      <c r="E7" s="100"/>
      <c r="G7" s="161" t="str">
        <v>Ksan House Society (9 Beds total - 3 beds from Budget 2021 funding)</v>
      </c>
      <c r="H7" s="161" t="str">
        <f t="shared" si="1"/>
        <v>Ksan House Society</v>
      </c>
      <c r="I7" s="161"/>
      <c r="J7" s="161">
        <v>828</v>
      </c>
      <c r="K7" s="161">
        <v>0.42</v>
      </c>
      <c r="L7" s="161">
        <v>20</v>
      </c>
      <c r="M7" s="161">
        <v>0</v>
      </c>
      <c r="N7" s="161">
        <v>55</v>
      </c>
    </row>
    <row r="8" spans="1:14" ht="15.6">
      <c r="A8" s="102" t="s">
        <v>130</v>
      </c>
      <c r="B8" s="95">
        <v>0</v>
      </c>
      <c r="C8" s="94">
        <v>0</v>
      </c>
      <c r="E8" s="100"/>
      <c r="G8" s="161" t="str">
        <v>Quesnel Tillicum Society Native Friendship Centre (2 Beds)</v>
      </c>
      <c r="H8" s="161" t="str">
        <f>LEFT(G8, FIND(" (", G8) - 1)</f>
        <v>Quesnel Tillicum Society Native Friendship Centre</v>
      </c>
      <c r="I8" s="161"/>
      <c r="J8" s="161">
        <v>184</v>
      </c>
      <c r="K8" s="161">
        <v>0.5</v>
      </c>
      <c r="L8" s="161">
        <v>1</v>
      </c>
      <c r="M8" s="161">
        <v>0</v>
      </c>
      <c r="N8" s="161">
        <v>0</v>
      </c>
    </row>
    <row r="9" spans="1:14" ht="15.6">
      <c r="A9" s="102" t="s">
        <v>131</v>
      </c>
      <c r="B9" s="95">
        <v>0</v>
      </c>
      <c r="C9" s="94">
        <v>0</v>
      </c>
      <c r="E9" s="100"/>
      <c r="G9" s="161" t="str">
        <v>Bridges Supportive Housing (4 Beds total =  ** 2 beds from Budget 2021**)</v>
      </c>
      <c r="H9" s="161" t="str">
        <f t="shared" ref="H9:H28" si="2">LEFT(G9, FIND(" (", G9) - 1)</f>
        <v>Bridges Supportive Housing</v>
      </c>
      <c r="I9" s="161"/>
      <c r="J9" s="161">
        <v>368</v>
      </c>
      <c r="K9" s="161">
        <v>0.64</v>
      </c>
      <c r="L9" s="161">
        <v>1</v>
      </c>
      <c r="M9" s="161">
        <v>0</v>
      </c>
      <c r="N9" s="161">
        <v>1</v>
      </c>
    </row>
    <row r="10" spans="1:14" ht="56.25" customHeight="1">
      <c r="A10" s="102" t="s">
        <v>132</v>
      </c>
      <c r="B10" s="13" t="s">
        <v>133</v>
      </c>
      <c r="C10" s="94">
        <v>2</v>
      </c>
      <c r="E10" s="100"/>
      <c r="G10" s="161" t="str">
        <v>Association Advocating for Women and Community (9 Beds)</v>
      </c>
      <c r="H10" s="161" t="str">
        <f t="shared" si="2"/>
        <v>Association Advocating for Women and Community</v>
      </c>
      <c r="I10" s="161"/>
      <c r="J10" s="161">
        <v>828</v>
      </c>
      <c r="K10" s="161">
        <v>1</v>
      </c>
      <c r="L10" s="161">
        <v>8</v>
      </c>
      <c r="M10" s="161">
        <v>1</v>
      </c>
      <c r="N10" s="161">
        <v>7</v>
      </c>
    </row>
    <row r="11" spans="1:14" ht="56.25" customHeight="1">
      <c r="A11" s="102" t="s">
        <v>134</v>
      </c>
      <c r="B11" s="13" t="s">
        <v>135</v>
      </c>
      <c r="C11" s="94">
        <v>2</v>
      </c>
      <c r="E11" s="100"/>
      <c r="G11" s="161" t="str">
        <v>Ketso Yoh (15 Beds)</v>
      </c>
      <c r="H11" s="161" t="str">
        <f t="shared" si="2"/>
        <v>Ketso Yoh</v>
      </c>
      <c r="I11" s="161"/>
      <c r="J11" s="161">
        <v>1380</v>
      </c>
      <c r="K11" s="161">
        <v>0.98</v>
      </c>
      <c r="L11" s="161">
        <v>17</v>
      </c>
      <c r="M11" s="161">
        <v>0</v>
      </c>
      <c r="N11" s="161">
        <v>17</v>
      </c>
    </row>
    <row r="12" spans="1:14" ht="56.25" customHeight="1">
      <c r="A12" s="102" t="s">
        <v>136</v>
      </c>
      <c r="B12" s="13" t="s">
        <v>135</v>
      </c>
      <c r="C12" s="94">
        <v>0</v>
      </c>
      <c r="E12" s="100"/>
      <c r="G12" s="161" t="str">
        <v>Phoenix Transition Society (14 Beds)</v>
      </c>
      <c r="H12" s="161" t="str">
        <f t="shared" si="2"/>
        <v>Phoenix Transition Society</v>
      </c>
      <c r="I12" s="161"/>
      <c r="J12" s="161">
        <v>920</v>
      </c>
      <c r="K12" s="161">
        <v>1.93</v>
      </c>
      <c r="L12" s="161">
        <v>0</v>
      </c>
      <c r="M12" s="161">
        <v>0</v>
      </c>
      <c r="N12" s="161">
        <v>0</v>
      </c>
    </row>
    <row r="13" spans="1:14" ht="56.25" customHeight="1">
      <c r="A13" s="102" t="s">
        <v>137</v>
      </c>
      <c r="B13" s="13" t="s">
        <v>135</v>
      </c>
      <c r="C13" s="94">
        <v>0</v>
      </c>
      <c r="E13" s="100"/>
      <c r="G13" s="161" t="str">
        <v>St Patrick's House Society (4 Beds)</v>
      </c>
      <c r="H13" s="161" t="str">
        <f t="shared" si="2"/>
        <v>St Patrick's House Society</v>
      </c>
      <c r="I13" s="161"/>
      <c r="J13" s="161">
        <v>368</v>
      </c>
      <c r="K13" s="161">
        <v>0</v>
      </c>
      <c r="L13" s="161">
        <v>0</v>
      </c>
      <c r="M13" s="161">
        <v>0</v>
      </c>
      <c r="N13" s="161">
        <v>0</v>
      </c>
    </row>
    <row r="14" spans="1:14" ht="57.6">
      <c r="A14" s="102" t="s">
        <v>138</v>
      </c>
      <c r="B14" s="13" t="s">
        <v>135</v>
      </c>
      <c r="C14" s="94">
        <v>0</v>
      </c>
      <c r="E14" s="100"/>
      <c r="G14" s="161" t="str">
        <v>Gya' Wa' Tlaab (5 Beds) ** 1 bed from Budget 2021 **</v>
      </c>
      <c r="H14" s="161" t="str">
        <f t="shared" si="2"/>
        <v>Gya' Wa' Tlaab</v>
      </c>
      <c r="I14" s="161"/>
      <c r="J14" s="161">
        <v>460</v>
      </c>
      <c r="K14" s="161">
        <v>0.26</v>
      </c>
      <c r="L14" s="161">
        <v>78</v>
      </c>
      <c r="M14" s="161">
        <v>17</v>
      </c>
      <c r="N14" s="161">
        <v>83</v>
      </c>
    </row>
    <row r="15" spans="1:14" ht="15.6">
      <c r="A15" s="102" t="s">
        <v>139</v>
      </c>
      <c r="B15" s="95">
        <v>0</v>
      </c>
      <c r="C15" s="94">
        <v>0</v>
      </c>
      <c r="E15" s="100"/>
      <c r="G15" s="166" t="str">
        <v>New Supportive Recovery Sites: 10 beds in Northeast</v>
      </c>
      <c r="H15" s="166" t="e">
        <f t="shared" si="2"/>
        <v>#VALUE!</v>
      </c>
      <c r="I15" s="161"/>
      <c r="J15" s="161">
        <v>0</v>
      </c>
      <c r="K15" s="161">
        <v>0</v>
      </c>
      <c r="L15" s="161">
        <v>0</v>
      </c>
      <c r="M15" s="161">
        <v>0</v>
      </c>
      <c r="N15" s="161">
        <v>0</v>
      </c>
    </row>
    <row r="16" spans="1:14" ht="15.6">
      <c r="A16" s="102" t="s">
        <v>55</v>
      </c>
      <c r="B16" s="95">
        <v>0</v>
      </c>
      <c r="C16" s="94">
        <v>0</v>
      </c>
      <c r="E16" s="100"/>
      <c r="G16" s="166" t="str">
        <v>4 beds in Northern Interior (including 2 rural Northern Interior</v>
      </c>
      <c r="H16" s="166" t="str">
        <f t="shared" si="2"/>
        <v>4 beds in Northern Interior</v>
      </c>
      <c r="I16" s="161"/>
      <c r="J16" s="161">
        <v>0</v>
      </c>
      <c r="K16" s="161">
        <v>0</v>
      </c>
      <c r="L16" s="161">
        <v>0</v>
      </c>
      <c r="M16" s="161">
        <v>0</v>
      </c>
      <c r="N16" s="161">
        <v>0</v>
      </c>
    </row>
    <row r="17" spans="1:14" ht="15.6">
      <c r="A17" s="102" t="s">
        <v>140</v>
      </c>
      <c r="B17" s="95">
        <v>0</v>
      </c>
      <c r="C17" s="94">
        <v>0</v>
      </c>
      <c r="E17" s="100"/>
      <c r="G17" s="166" t="str">
        <v xml:space="preserve">2 Burns Lake) </v>
      </c>
      <c r="H17" s="166" t="e">
        <f t="shared" si="2"/>
        <v>#VALUE!</v>
      </c>
      <c r="I17" s="161"/>
      <c r="J17" s="161">
        <v>0</v>
      </c>
      <c r="K17" s="161">
        <v>0</v>
      </c>
      <c r="L17" s="161">
        <v>0</v>
      </c>
      <c r="M17" s="161">
        <v>0</v>
      </c>
      <c r="N17" s="161">
        <v>0</v>
      </c>
    </row>
    <row r="18" spans="1:14" ht="31.2">
      <c r="A18" s="103" t="s">
        <v>141</v>
      </c>
      <c r="B18" s="95" t="s">
        <v>142</v>
      </c>
      <c r="C18" s="94">
        <v>173</v>
      </c>
      <c r="E18" s="100"/>
      <c r="G18" s="166" t="str">
        <v>8 supportive recovery beds in the North West (including 3 Terrace</v>
      </c>
      <c r="H18" s="166" t="str">
        <f t="shared" si="2"/>
        <v>8 supportive recovery beds in the North West</v>
      </c>
      <c r="I18" s="161"/>
      <c r="J18" s="161">
        <v>0</v>
      </c>
      <c r="K18" s="161">
        <v>0</v>
      </c>
      <c r="L18" s="161">
        <v>0</v>
      </c>
      <c r="M18" s="161">
        <v>0</v>
      </c>
      <c r="N18" s="161">
        <v>0</v>
      </c>
    </row>
    <row r="19" spans="1:14" ht="15.6">
      <c r="A19" s="101" t="s">
        <v>143</v>
      </c>
      <c r="B19" s="95" t="s">
        <v>142</v>
      </c>
      <c r="C19" s="95" t="s">
        <v>142</v>
      </c>
      <c r="E19" s="100"/>
      <c r="G19" s="166" t="str">
        <v>2 Prince Rupert</v>
      </c>
      <c r="H19" s="166" t="e">
        <f t="shared" si="2"/>
        <v>#VALUE!</v>
      </c>
      <c r="I19" s="161"/>
      <c r="J19" s="161">
        <v>0</v>
      </c>
      <c r="K19" s="161">
        <v>0</v>
      </c>
      <c r="L19" s="161">
        <v>0</v>
      </c>
      <c r="M19" s="161">
        <v>0</v>
      </c>
      <c r="N19" s="161">
        <v>0</v>
      </c>
    </row>
    <row r="20" spans="1:14" ht="15.6">
      <c r="A20" s="99" t="s">
        <v>144</v>
      </c>
      <c r="B20" s="95" t="s">
        <v>142</v>
      </c>
      <c r="C20" s="95" t="s">
        <v>142</v>
      </c>
      <c r="E20" s="100"/>
      <c r="G20" s="166" t="str">
        <v>1 Kitimat</v>
      </c>
      <c r="H20" s="166" t="e">
        <f t="shared" si="2"/>
        <v>#VALUE!</v>
      </c>
      <c r="I20" s="161"/>
      <c r="J20" s="161"/>
      <c r="K20" s="161"/>
      <c r="L20" s="161"/>
      <c r="M20" s="161"/>
      <c r="N20" s="161"/>
    </row>
    <row r="21" spans="1:14" ht="30">
      <c r="A21" s="99" t="s">
        <v>145</v>
      </c>
      <c r="B21" s="95" t="s">
        <v>142</v>
      </c>
      <c r="C21" s="95" t="s">
        <v>142</v>
      </c>
      <c r="E21" s="100"/>
      <c r="G21" s="166" t="str">
        <v>1 Haida Gwaii and 1 Smithers)</v>
      </c>
      <c r="H21" s="166" t="e">
        <f t="shared" si="2"/>
        <v>#VALUE!</v>
      </c>
      <c r="I21" s="161"/>
      <c r="J21" s="161"/>
      <c r="K21" s="161"/>
      <c r="L21" s="161"/>
      <c r="M21" s="161"/>
      <c r="N21" s="161"/>
    </row>
    <row r="22" spans="1:14" ht="172.8">
      <c r="A22" s="104" t="s">
        <v>146</v>
      </c>
      <c r="B22" s="13" t="s">
        <v>147</v>
      </c>
      <c r="C22" s="13" t="s">
        <v>148</v>
      </c>
      <c r="D22" s="95"/>
      <c r="E22" s="105"/>
      <c r="G22" s="166" t="str">
        <v>Meltan's Bridge (6 Beds</v>
      </c>
      <c r="H22" s="166" t="str">
        <f t="shared" si="2"/>
        <v>Meltan's Bridge</v>
      </c>
      <c r="I22" s="161"/>
      <c r="J22" s="161"/>
      <c r="K22" s="161"/>
      <c r="L22" s="161"/>
      <c r="M22" s="161"/>
      <c r="N22" s="161"/>
    </row>
    <row r="23" spans="1:14" ht="86.4">
      <c r="A23" s="102" t="s">
        <v>149</v>
      </c>
      <c r="B23" s="13" t="s">
        <v>150</v>
      </c>
      <c r="C23" s="152" t="s">
        <v>151</v>
      </c>
      <c r="E23" s="100"/>
      <c r="G23" s="166" t="str">
        <v>all from Budget 2021 funding)</v>
      </c>
      <c r="H23" s="166" t="e">
        <f t="shared" si="2"/>
        <v>#VALUE!</v>
      </c>
      <c r="I23" s="161"/>
      <c r="J23" s="161"/>
      <c r="K23" s="161"/>
      <c r="L23" s="161"/>
      <c r="M23" s="161"/>
      <c r="N23" s="161"/>
    </row>
    <row r="24" spans="1:14" ht="43.2">
      <c r="A24" s="102" t="s">
        <v>152</v>
      </c>
      <c r="B24" s="95" t="s">
        <v>153</v>
      </c>
      <c r="C24" s="152" t="s">
        <v>154</v>
      </c>
      <c r="E24" s="100"/>
      <c r="G24" s="166" t="str">
        <v>Smithers Good Acre (1 Bed from Budget 2021 funding)</v>
      </c>
      <c r="H24" s="166" t="str">
        <f t="shared" si="2"/>
        <v>Smithers Good Acre</v>
      </c>
      <c r="I24" s="161"/>
      <c r="J24" s="161"/>
      <c r="K24" s="161"/>
      <c r="L24" s="161"/>
      <c r="M24" s="161"/>
      <c r="N24" s="161"/>
    </row>
    <row r="25" spans="1:14" ht="46.8">
      <c r="A25" s="102" t="s">
        <v>155</v>
      </c>
      <c r="B25" s="95" t="s">
        <v>153</v>
      </c>
      <c r="C25" s="152" t="s">
        <v>156</v>
      </c>
      <c r="E25" s="100"/>
      <c r="G25" s="161"/>
      <c r="H25" s="161" t="e">
        <f t="shared" si="2"/>
        <v>#VALUE!</v>
      </c>
      <c r="I25" s="161"/>
      <c r="J25" s="161"/>
      <c r="K25" s="161"/>
      <c r="L25" s="161"/>
      <c r="M25" s="161"/>
      <c r="N25" s="161"/>
    </row>
    <row r="26" spans="1:14" ht="57.6">
      <c r="A26" s="102" t="s">
        <v>157</v>
      </c>
      <c r="B26" s="95" t="s">
        <v>153</v>
      </c>
      <c r="C26" s="152" t="s">
        <v>158</v>
      </c>
      <c r="E26" s="100"/>
      <c r="G26" s="161"/>
      <c r="H26" s="161" t="e">
        <f t="shared" si="2"/>
        <v>#VALUE!</v>
      </c>
      <c r="I26" s="161"/>
      <c r="J26" s="161"/>
      <c r="K26" s="161"/>
      <c r="L26" s="161"/>
      <c r="M26" s="161"/>
      <c r="N26" s="161"/>
    </row>
    <row r="27" spans="1:14" ht="86.4">
      <c r="A27" s="124" t="s">
        <v>159</v>
      </c>
      <c r="B27" s="130" t="s">
        <v>153</v>
      </c>
      <c r="C27" s="152" t="s">
        <v>160</v>
      </c>
      <c r="D27" s="98"/>
      <c r="E27" s="106"/>
      <c r="G27" s="161"/>
      <c r="H27" s="161" t="e">
        <f t="shared" si="2"/>
        <v>#VALUE!</v>
      </c>
      <c r="I27" s="161"/>
      <c r="J27" s="161"/>
      <c r="K27" s="161"/>
      <c r="L27" s="161"/>
      <c r="M27" s="161"/>
      <c r="N27" s="161"/>
    </row>
    <row r="28" spans="1:14">
      <c r="A28" s="97"/>
      <c r="B28" s="114"/>
      <c r="C28" s="97"/>
      <c r="D28" s="97"/>
      <c r="E28" s="97"/>
      <c r="G28" s="161"/>
      <c r="H28" s="161" t="e">
        <f t="shared" si="2"/>
        <v>#VALUE!</v>
      </c>
      <c r="I28" s="161"/>
      <c r="J28" s="161"/>
      <c r="K28" s="161"/>
      <c r="L28" s="161"/>
      <c r="M28" s="161"/>
      <c r="N28" s="161"/>
    </row>
    <row r="29" spans="1:14" ht="28.8">
      <c r="A29" s="305" t="s">
        <v>161</v>
      </c>
      <c r="B29" s="306"/>
      <c r="C29" s="306"/>
      <c r="D29" s="306"/>
      <c r="E29" s="307"/>
      <c r="F29" s="94" t="s">
        <v>162</v>
      </c>
    </row>
    <row r="30" spans="1:14">
      <c r="A30" s="99" t="s">
        <v>120</v>
      </c>
      <c r="B30" s="13" t="s">
        <v>121</v>
      </c>
      <c r="C30" s="94" t="s">
        <v>122</v>
      </c>
      <c r="D30" s="94" t="s">
        <v>123</v>
      </c>
      <c r="E30" s="100" t="s">
        <v>124</v>
      </c>
    </row>
    <row r="31" spans="1:14">
      <c r="A31" s="99" t="s">
        <v>125</v>
      </c>
      <c r="B31" s="95">
        <v>17</v>
      </c>
      <c r="C31" s="94">
        <v>19</v>
      </c>
      <c r="E31" s="100"/>
    </row>
    <row r="32" spans="1:14">
      <c r="A32" s="101" t="s">
        <v>163</v>
      </c>
      <c r="B32" s="95">
        <v>15</v>
      </c>
      <c r="C32" s="94">
        <v>9</v>
      </c>
      <c r="E32" s="100"/>
    </row>
    <row r="33" spans="1:5">
      <c r="A33" s="101" t="s">
        <v>127</v>
      </c>
      <c r="B33" s="95">
        <v>364</v>
      </c>
      <c r="C33" s="94">
        <v>460</v>
      </c>
      <c r="E33" s="100"/>
    </row>
    <row r="34" spans="1:5">
      <c r="A34" s="101" t="s">
        <v>128</v>
      </c>
      <c r="B34" s="118">
        <v>1.07</v>
      </c>
      <c r="C34" s="126">
        <v>0.78</v>
      </c>
      <c r="E34" s="100"/>
    </row>
    <row r="35" spans="1:5" ht="15.6">
      <c r="A35" s="102" t="s">
        <v>129</v>
      </c>
      <c r="B35" s="95">
        <v>13</v>
      </c>
      <c r="C35" s="94">
        <v>4</v>
      </c>
      <c r="E35" s="100"/>
    </row>
    <row r="36" spans="1:5" ht="15.6">
      <c r="A36" s="102" t="s">
        <v>130</v>
      </c>
      <c r="B36" s="95">
        <v>2</v>
      </c>
      <c r="C36" s="94">
        <v>5</v>
      </c>
      <c r="E36" s="100"/>
    </row>
    <row r="37" spans="1:5" ht="15.6">
      <c r="A37" s="102" t="s">
        <v>131</v>
      </c>
      <c r="B37" s="95">
        <v>0</v>
      </c>
      <c r="C37" s="94">
        <v>0</v>
      </c>
      <c r="E37" s="100"/>
    </row>
    <row r="38" spans="1:5" ht="52.8">
      <c r="A38" s="102" t="s">
        <v>164</v>
      </c>
      <c r="B38" s="113" t="s">
        <v>135</v>
      </c>
      <c r="C38" s="94">
        <v>6</v>
      </c>
      <c r="E38" s="100"/>
    </row>
    <row r="39" spans="1:5" ht="52.8">
      <c r="A39" s="102" t="s">
        <v>134</v>
      </c>
      <c r="B39" s="113" t="s">
        <v>135</v>
      </c>
      <c r="C39" s="94">
        <v>6</v>
      </c>
      <c r="E39" s="100"/>
    </row>
    <row r="40" spans="1:5" ht="52.8">
      <c r="A40" s="102" t="s">
        <v>136</v>
      </c>
      <c r="B40" s="113" t="s">
        <v>135</v>
      </c>
      <c r="C40" s="94">
        <v>0</v>
      </c>
      <c r="E40" s="100"/>
    </row>
    <row r="41" spans="1:5" ht="52.8">
      <c r="A41" s="102" t="s">
        <v>137</v>
      </c>
      <c r="B41" s="113" t="s">
        <v>135</v>
      </c>
      <c r="C41" s="94">
        <v>0</v>
      </c>
      <c r="E41" s="100"/>
    </row>
    <row r="42" spans="1:5" ht="52.8">
      <c r="A42" s="102" t="s">
        <v>138</v>
      </c>
      <c r="B42" s="113" t="s">
        <v>135</v>
      </c>
      <c r="C42" s="94">
        <v>0</v>
      </c>
      <c r="E42" s="100"/>
    </row>
    <row r="43" spans="1:5">
      <c r="A43" s="99" t="s">
        <v>139</v>
      </c>
      <c r="B43" s="95">
        <v>0</v>
      </c>
      <c r="C43" s="94">
        <v>4</v>
      </c>
      <c r="E43" s="100"/>
    </row>
    <row r="44" spans="1:5">
      <c r="A44" s="101" t="s">
        <v>55</v>
      </c>
      <c r="B44" s="95">
        <v>0</v>
      </c>
      <c r="C44" s="94">
        <v>1</v>
      </c>
      <c r="E44" s="100"/>
    </row>
    <row r="45" spans="1:5">
      <c r="A45" s="101" t="s">
        <v>140</v>
      </c>
      <c r="B45" s="95">
        <v>2</v>
      </c>
      <c r="C45" s="94">
        <v>4</v>
      </c>
      <c r="E45" s="100"/>
    </row>
    <row r="46" spans="1:5" ht="31.2">
      <c r="A46" s="103" t="s">
        <v>141</v>
      </c>
      <c r="B46" s="95" t="s">
        <v>142</v>
      </c>
      <c r="C46" s="94">
        <v>103</v>
      </c>
      <c r="E46" s="100"/>
    </row>
    <row r="47" spans="1:5" ht="15.6">
      <c r="A47" s="101" t="s">
        <v>143</v>
      </c>
      <c r="B47" s="95" t="s">
        <v>142</v>
      </c>
      <c r="C47" s="94" t="s">
        <v>142</v>
      </c>
      <c r="E47" s="100"/>
    </row>
    <row r="48" spans="1:5" ht="15.6">
      <c r="A48" s="99" t="s">
        <v>144</v>
      </c>
      <c r="B48" s="95" t="s">
        <v>142</v>
      </c>
      <c r="C48" s="94" t="s">
        <v>142</v>
      </c>
      <c r="E48" s="100"/>
    </row>
    <row r="49" spans="1:5" ht="30">
      <c r="A49" s="99" t="s">
        <v>145</v>
      </c>
      <c r="B49" s="95" t="s">
        <v>142</v>
      </c>
      <c r="C49" s="94" t="s">
        <v>142</v>
      </c>
      <c r="E49" s="100"/>
    </row>
    <row r="50" spans="1:5" ht="125.25" customHeight="1">
      <c r="A50" s="104" t="s">
        <v>146</v>
      </c>
      <c r="B50" s="13" t="s">
        <v>165</v>
      </c>
      <c r="C50" s="155" t="s">
        <v>166</v>
      </c>
      <c r="D50" s="95"/>
      <c r="E50" s="105"/>
    </row>
    <row r="51" spans="1:5" ht="57.6">
      <c r="A51" s="99" t="s">
        <v>155</v>
      </c>
      <c r="B51" s="13" t="s">
        <v>167</v>
      </c>
      <c r="C51" s="94" t="s">
        <v>168</v>
      </c>
      <c r="E51" s="100"/>
    </row>
    <row r="52" spans="1:5">
      <c r="A52" s="99" t="s">
        <v>149</v>
      </c>
      <c r="B52" s="95" t="s">
        <v>169</v>
      </c>
      <c r="C52" s="94" t="s">
        <v>168</v>
      </c>
      <c r="E52" s="100"/>
    </row>
    <row r="53" spans="1:5">
      <c r="A53" s="99" t="s">
        <v>152</v>
      </c>
      <c r="B53" s="95" t="s">
        <v>169</v>
      </c>
      <c r="C53" s="94" t="s">
        <v>168</v>
      </c>
      <c r="E53" s="100"/>
    </row>
    <row r="54" spans="1:5" ht="28.8">
      <c r="A54" s="99" t="s">
        <v>157</v>
      </c>
      <c r="B54" s="95" t="s">
        <v>169</v>
      </c>
      <c r="C54" s="94" t="s">
        <v>168</v>
      </c>
      <c r="E54" s="100"/>
    </row>
    <row r="55" spans="1:5" ht="43.2">
      <c r="A55" s="107" t="s">
        <v>159</v>
      </c>
      <c r="B55" s="130" t="s">
        <v>169</v>
      </c>
      <c r="C55" s="94" t="s">
        <v>168</v>
      </c>
      <c r="D55" s="98"/>
      <c r="E55" s="106"/>
    </row>
    <row r="56" spans="1:5">
      <c r="A56" s="97"/>
      <c r="B56" s="114"/>
      <c r="C56" s="97"/>
      <c r="D56" s="97"/>
      <c r="E56" s="97"/>
    </row>
    <row r="57" spans="1:5" ht="28.8">
      <c r="A57" s="305" t="s">
        <v>170</v>
      </c>
      <c r="B57" s="306"/>
      <c r="C57" s="306"/>
      <c r="D57" s="306"/>
      <c r="E57" s="307"/>
    </row>
    <row r="58" spans="1:5">
      <c r="A58" s="99" t="s">
        <v>120</v>
      </c>
      <c r="B58" s="13" t="s">
        <v>121</v>
      </c>
      <c r="C58" s="94" t="s">
        <v>122</v>
      </c>
      <c r="D58" s="94" t="s">
        <v>123</v>
      </c>
      <c r="E58" s="100" t="s">
        <v>124</v>
      </c>
    </row>
    <row r="59" spans="1:5">
      <c r="A59" s="99" t="s">
        <v>125</v>
      </c>
      <c r="B59" s="95">
        <v>10</v>
      </c>
      <c r="C59" s="94">
        <v>11</v>
      </c>
      <c r="E59" s="100"/>
    </row>
    <row r="60" spans="1:5">
      <c r="A60" s="101" t="s">
        <v>163</v>
      </c>
      <c r="B60" s="95">
        <v>10</v>
      </c>
      <c r="C60" s="94">
        <v>6</v>
      </c>
      <c r="E60" s="100"/>
    </row>
    <row r="61" spans="1:5">
      <c r="A61" s="101" t="s">
        <v>127</v>
      </c>
      <c r="B61" s="95">
        <v>273</v>
      </c>
      <c r="C61" s="94">
        <v>276</v>
      </c>
      <c r="E61" s="100"/>
    </row>
    <row r="62" spans="1:5">
      <c r="A62" s="101" t="s">
        <v>128</v>
      </c>
      <c r="B62" s="118">
        <v>0.77</v>
      </c>
      <c r="C62" s="126">
        <v>0.96</v>
      </c>
      <c r="E62" s="100"/>
    </row>
    <row r="63" spans="1:5" ht="15.6">
      <c r="A63" s="102" t="s">
        <v>129</v>
      </c>
      <c r="B63" s="95">
        <v>0</v>
      </c>
      <c r="C63" s="94">
        <v>0</v>
      </c>
      <c r="E63" s="100"/>
    </row>
    <row r="64" spans="1:5" ht="15.6">
      <c r="A64" s="102" t="s">
        <v>130</v>
      </c>
      <c r="B64" s="118">
        <v>1</v>
      </c>
      <c r="C64" s="94">
        <v>6</v>
      </c>
      <c r="E64" s="100"/>
    </row>
    <row r="65" spans="1:5" ht="15.6">
      <c r="A65" s="102" t="s">
        <v>131</v>
      </c>
      <c r="B65" s="95">
        <v>0</v>
      </c>
      <c r="C65" s="94">
        <v>0</v>
      </c>
      <c r="E65" s="100"/>
    </row>
    <row r="66" spans="1:5" ht="52.8">
      <c r="A66" s="102" t="s">
        <v>164</v>
      </c>
      <c r="B66" s="113" t="s">
        <v>135</v>
      </c>
      <c r="C66" s="94">
        <v>2</v>
      </c>
      <c r="E66" s="100"/>
    </row>
    <row r="67" spans="1:5" ht="52.8">
      <c r="A67" s="102" t="s">
        <v>134</v>
      </c>
      <c r="B67" s="113" t="s">
        <v>135</v>
      </c>
      <c r="C67" s="94">
        <v>2</v>
      </c>
      <c r="E67" s="100"/>
    </row>
    <row r="68" spans="1:5" ht="52.8">
      <c r="A68" s="102" t="s">
        <v>136</v>
      </c>
      <c r="B68" s="113" t="s">
        <v>135</v>
      </c>
      <c r="C68" s="94">
        <v>0</v>
      </c>
      <c r="E68" s="100"/>
    </row>
    <row r="69" spans="1:5" ht="52.8">
      <c r="A69" s="102" t="s">
        <v>137</v>
      </c>
      <c r="B69" s="113" t="s">
        <v>135</v>
      </c>
      <c r="C69" s="94">
        <v>0</v>
      </c>
      <c r="E69" s="100"/>
    </row>
    <row r="70" spans="1:5" ht="52.8">
      <c r="A70" s="102" t="s">
        <v>138</v>
      </c>
      <c r="B70" s="113" t="s">
        <v>135</v>
      </c>
      <c r="C70" s="94">
        <v>0</v>
      </c>
      <c r="E70" s="100"/>
    </row>
    <row r="71" spans="1:5">
      <c r="A71" s="99" t="s">
        <v>139</v>
      </c>
      <c r="B71" s="95">
        <v>7</v>
      </c>
      <c r="C71" s="94">
        <v>13</v>
      </c>
      <c r="E71" s="100"/>
    </row>
    <row r="72" spans="1:5">
      <c r="A72" s="101" t="s">
        <v>55</v>
      </c>
      <c r="B72" s="95">
        <v>0</v>
      </c>
      <c r="C72" s="94">
        <v>0</v>
      </c>
      <c r="E72" s="100"/>
    </row>
    <row r="73" spans="1:5">
      <c r="A73" s="101" t="s">
        <v>140</v>
      </c>
      <c r="B73" s="95">
        <v>7</v>
      </c>
      <c r="C73" s="94">
        <v>13</v>
      </c>
      <c r="E73" s="100"/>
    </row>
    <row r="74" spans="1:5" ht="31.2">
      <c r="A74" s="103" t="s">
        <v>141</v>
      </c>
      <c r="B74" s="95" t="s">
        <v>142</v>
      </c>
      <c r="C74" s="94">
        <v>10</v>
      </c>
      <c r="E74" s="100"/>
    </row>
    <row r="75" spans="1:5" ht="15.6">
      <c r="A75" s="101" t="s">
        <v>143</v>
      </c>
      <c r="B75" s="95" t="s">
        <v>142</v>
      </c>
      <c r="C75" s="94" t="s">
        <v>142</v>
      </c>
      <c r="E75" s="100"/>
    </row>
    <row r="76" spans="1:5" ht="15.6">
      <c r="A76" s="99" t="s">
        <v>144</v>
      </c>
      <c r="B76" s="95" t="s">
        <v>142</v>
      </c>
      <c r="C76" s="94" t="s">
        <v>142</v>
      </c>
      <c r="E76" s="100"/>
    </row>
    <row r="77" spans="1:5" ht="30">
      <c r="A77" s="99" t="s">
        <v>145</v>
      </c>
      <c r="B77" s="95" t="s">
        <v>142</v>
      </c>
      <c r="C77" s="94" t="s">
        <v>142</v>
      </c>
      <c r="E77" s="100"/>
    </row>
    <row r="78" spans="1:5" ht="129.6">
      <c r="A78" s="104" t="s">
        <v>146</v>
      </c>
      <c r="B78" s="13" t="s">
        <v>171</v>
      </c>
      <c r="C78" s="155" t="s">
        <v>172</v>
      </c>
      <c r="D78" s="95"/>
      <c r="E78" s="105"/>
    </row>
    <row r="79" spans="1:5" ht="72">
      <c r="A79" s="99" t="s">
        <v>155</v>
      </c>
      <c r="B79" s="13" t="s">
        <v>167</v>
      </c>
      <c r="C79" s="152" t="s">
        <v>173</v>
      </c>
      <c r="E79" s="100"/>
    </row>
    <row r="80" spans="1:5" ht="187.2">
      <c r="A80" s="99" t="s">
        <v>149</v>
      </c>
      <c r="B80" s="95" t="s">
        <v>174</v>
      </c>
      <c r="C80" s="152" t="s">
        <v>175</v>
      </c>
      <c r="E80" s="100"/>
    </row>
    <row r="81" spans="1:6" ht="100.8">
      <c r="A81" s="99" t="s">
        <v>152</v>
      </c>
      <c r="B81" s="133" t="s">
        <v>174</v>
      </c>
      <c r="C81" s="152" t="s">
        <v>176</v>
      </c>
      <c r="E81" s="100"/>
    </row>
    <row r="82" spans="1:6" ht="43.2">
      <c r="A82" s="99" t="s">
        <v>157</v>
      </c>
      <c r="B82" s="133" t="s">
        <v>174</v>
      </c>
      <c r="C82" s="152" t="s">
        <v>177</v>
      </c>
      <c r="E82" s="100"/>
    </row>
    <row r="83" spans="1:6" ht="115.2">
      <c r="A83" s="107" t="s">
        <v>159</v>
      </c>
      <c r="B83" s="133" t="s">
        <v>174</v>
      </c>
      <c r="C83" s="153" t="s">
        <v>178</v>
      </c>
      <c r="D83" s="98"/>
      <c r="E83" s="106"/>
    </row>
    <row r="84" spans="1:6">
      <c r="A84" s="97"/>
      <c r="B84" s="114"/>
      <c r="C84" s="97"/>
      <c r="D84" s="97"/>
      <c r="E84" s="97"/>
    </row>
    <row r="85" spans="1:6" ht="28.8">
      <c r="A85" s="305" t="s">
        <v>179</v>
      </c>
      <c r="B85" s="306"/>
      <c r="C85" s="306"/>
      <c r="D85" s="306"/>
      <c r="E85" s="307"/>
      <c r="F85" s="94" t="s">
        <v>180</v>
      </c>
    </row>
    <row r="86" spans="1:6">
      <c r="A86" s="99" t="s">
        <v>120</v>
      </c>
      <c r="B86" s="13" t="s">
        <v>121</v>
      </c>
      <c r="C86" s="94" t="s">
        <v>122</v>
      </c>
      <c r="D86" s="94" t="s">
        <v>123</v>
      </c>
      <c r="E86" s="100" t="s">
        <v>124</v>
      </c>
    </row>
    <row r="87" spans="1:6">
      <c r="A87" s="99" t="s">
        <v>125</v>
      </c>
      <c r="B87" s="95" t="s">
        <v>142</v>
      </c>
      <c r="C87" s="94">
        <v>1</v>
      </c>
      <c r="E87" s="100"/>
    </row>
    <row r="88" spans="1:6">
      <c r="A88" s="101" t="s">
        <v>163</v>
      </c>
      <c r="B88" s="94">
        <v>3</v>
      </c>
      <c r="C88" s="94">
        <v>1</v>
      </c>
      <c r="E88" s="100"/>
    </row>
    <row r="89" spans="1:6">
      <c r="A89" s="101" t="s">
        <v>127</v>
      </c>
      <c r="B89" s="94">
        <v>364</v>
      </c>
      <c r="C89" s="94">
        <v>552</v>
      </c>
      <c r="E89" s="100"/>
    </row>
    <row r="90" spans="1:6">
      <c r="A90" s="101" t="s">
        <v>128</v>
      </c>
      <c r="B90" s="126">
        <v>0.75</v>
      </c>
      <c r="C90" s="156">
        <v>0.06</v>
      </c>
      <c r="E90" s="100"/>
    </row>
    <row r="91" spans="1:6" ht="15.6">
      <c r="A91" s="102" t="s">
        <v>129</v>
      </c>
      <c r="B91" s="94">
        <v>0</v>
      </c>
      <c r="C91" s="94">
        <v>0</v>
      </c>
      <c r="E91" s="100"/>
    </row>
    <row r="92" spans="1:6" ht="15.6">
      <c r="A92" s="102" t="s">
        <v>130</v>
      </c>
      <c r="B92" s="94">
        <v>3</v>
      </c>
      <c r="C92" s="94">
        <v>1</v>
      </c>
      <c r="E92" s="100"/>
    </row>
    <row r="93" spans="1:6" ht="15.6">
      <c r="A93" s="102" t="s">
        <v>131</v>
      </c>
      <c r="B93" s="94">
        <v>0</v>
      </c>
      <c r="C93" s="94">
        <v>0</v>
      </c>
      <c r="E93" s="100"/>
    </row>
    <row r="94" spans="1:6" ht="57" customHeight="1">
      <c r="A94" s="102" t="s">
        <v>164</v>
      </c>
      <c r="B94" s="152" t="s">
        <v>135</v>
      </c>
      <c r="C94" s="13" t="s">
        <v>133</v>
      </c>
      <c r="E94" s="100"/>
    </row>
    <row r="95" spans="1:6" ht="57" customHeight="1">
      <c r="A95" s="102" t="s">
        <v>134</v>
      </c>
      <c r="B95" s="152" t="s">
        <v>135</v>
      </c>
      <c r="C95" s="13" t="s">
        <v>133</v>
      </c>
      <c r="E95" s="100"/>
    </row>
    <row r="96" spans="1:6" ht="57" customHeight="1">
      <c r="A96" s="102" t="s">
        <v>136</v>
      </c>
      <c r="B96" s="152" t="s">
        <v>135</v>
      </c>
      <c r="C96" s="13" t="s">
        <v>133</v>
      </c>
      <c r="E96" s="100"/>
    </row>
    <row r="97" spans="1:5" ht="57" customHeight="1">
      <c r="A97" s="102" t="s">
        <v>137</v>
      </c>
      <c r="B97" s="152" t="s">
        <v>135</v>
      </c>
      <c r="C97" s="13" t="s">
        <v>133</v>
      </c>
      <c r="E97" s="100"/>
    </row>
    <row r="98" spans="1:5" ht="57" customHeight="1">
      <c r="A98" s="102" t="s">
        <v>138</v>
      </c>
      <c r="B98" s="152" t="s">
        <v>135</v>
      </c>
      <c r="C98" s="13" t="s">
        <v>133</v>
      </c>
      <c r="E98" s="100"/>
    </row>
    <row r="99" spans="1:5">
      <c r="A99" s="101" t="s">
        <v>139</v>
      </c>
      <c r="B99" s="94">
        <v>0</v>
      </c>
      <c r="C99" s="94">
        <v>0</v>
      </c>
      <c r="E99" s="100"/>
    </row>
    <row r="100" spans="1:5">
      <c r="A100" s="101" t="s">
        <v>55</v>
      </c>
      <c r="B100" s="94">
        <v>0</v>
      </c>
      <c r="C100" s="94">
        <v>0</v>
      </c>
      <c r="E100" s="100"/>
    </row>
    <row r="101" spans="1:5">
      <c r="A101" s="101" t="s">
        <v>140</v>
      </c>
      <c r="B101" s="94">
        <v>0</v>
      </c>
      <c r="C101" s="94">
        <v>0</v>
      </c>
      <c r="E101" s="100"/>
    </row>
    <row r="102" spans="1:5" ht="31.2">
      <c r="A102" s="103" t="s">
        <v>141</v>
      </c>
      <c r="B102" s="95" t="s">
        <v>142</v>
      </c>
      <c r="C102" s="94" t="s">
        <v>142</v>
      </c>
      <c r="E102" s="100"/>
    </row>
    <row r="103" spans="1:5" ht="15.6">
      <c r="A103" s="101" t="s">
        <v>143</v>
      </c>
      <c r="B103" s="95" t="s">
        <v>142</v>
      </c>
      <c r="C103" s="94" t="s">
        <v>142</v>
      </c>
      <c r="E103" s="100"/>
    </row>
    <row r="104" spans="1:5" ht="15.6">
      <c r="A104" s="99" t="s">
        <v>144</v>
      </c>
      <c r="B104" s="95" t="s">
        <v>142</v>
      </c>
      <c r="C104" s="94" t="s">
        <v>142</v>
      </c>
      <c r="E104" s="100"/>
    </row>
    <row r="105" spans="1:5" ht="30">
      <c r="A105" s="99" t="s">
        <v>145</v>
      </c>
      <c r="B105" s="95" t="s">
        <v>142</v>
      </c>
      <c r="C105" s="94" t="s">
        <v>142</v>
      </c>
      <c r="E105" s="100"/>
    </row>
    <row r="106" spans="1:5" ht="144">
      <c r="A106" s="104" t="s">
        <v>146</v>
      </c>
      <c r="B106" s="13" t="s">
        <v>181</v>
      </c>
      <c r="C106" s="13" t="s">
        <v>182</v>
      </c>
      <c r="D106" s="95"/>
      <c r="E106" s="105"/>
    </row>
    <row r="107" spans="1:5" ht="57.6">
      <c r="A107" s="99" t="s">
        <v>155</v>
      </c>
      <c r="B107" s="13" t="s">
        <v>167</v>
      </c>
      <c r="C107" s="94" t="s">
        <v>168</v>
      </c>
      <c r="E107" s="100"/>
    </row>
    <row r="108" spans="1:5">
      <c r="A108" s="99" t="s">
        <v>149</v>
      </c>
      <c r="B108" s="95" t="s">
        <v>183</v>
      </c>
      <c r="C108" s="94" t="s">
        <v>168</v>
      </c>
      <c r="E108" s="100"/>
    </row>
    <row r="109" spans="1:5">
      <c r="A109" s="99" t="s">
        <v>152</v>
      </c>
      <c r="B109" s="133" t="s">
        <v>183</v>
      </c>
      <c r="C109" s="94" t="s">
        <v>168</v>
      </c>
      <c r="E109" s="100"/>
    </row>
    <row r="110" spans="1:5" ht="28.8">
      <c r="A110" s="99" t="s">
        <v>157</v>
      </c>
      <c r="B110" s="133" t="s">
        <v>183</v>
      </c>
      <c r="C110" s="94" t="s">
        <v>168</v>
      </c>
      <c r="E110" s="100"/>
    </row>
    <row r="111" spans="1:5" ht="43.2">
      <c r="A111" s="107" t="s">
        <v>159</v>
      </c>
      <c r="B111" s="133" t="s">
        <v>183</v>
      </c>
      <c r="C111" s="94" t="s">
        <v>168</v>
      </c>
      <c r="D111" s="98"/>
      <c r="E111" s="106"/>
    </row>
    <row r="112" spans="1:5">
      <c r="A112" s="97"/>
      <c r="B112" s="114"/>
      <c r="C112" s="97"/>
      <c r="D112" s="97"/>
      <c r="E112" s="97"/>
    </row>
    <row r="113" spans="1:6" ht="28.8">
      <c r="A113" s="305" t="s">
        <v>184</v>
      </c>
      <c r="B113" s="306"/>
      <c r="C113" s="306"/>
      <c r="D113" s="306"/>
      <c r="E113" s="307"/>
      <c r="F113" s="94" t="s">
        <v>185</v>
      </c>
    </row>
    <row r="114" spans="1:6">
      <c r="A114" s="99" t="s">
        <v>120</v>
      </c>
      <c r="B114" s="13" t="s">
        <v>121</v>
      </c>
      <c r="C114" s="94" t="s">
        <v>122</v>
      </c>
      <c r="D114" s="94" t="s">
        <v>123</v>
      </c>
      <c r="E114" s="100" t="s">
        <v>124</v>
      </c>
    </row>
    <row r="115" spans="1:6">
      <c r="A115" s="99" t="s">
        <v>125</v>
      </c>
      <c r="B115" s="95">
        <v>20</v>
      </c>
      <c r="C115" s="94">
        <v>14</v>
      </c>
      <c r="E115" s="100"/>
    </row>
    <row r="116" spans="1:6">
      <c r="A116" s="101" t="s">
        <v>163</v>
      </c>
      <c r="B116" s="95">
        <v>11</v>
      </c>
      <c r="C116" s="94">
        <v>8</v>
      </c>
      <c r="E116" s="100"/>
    </row>
    <row r="117" spans="1:6">
      <c r="A117" s="101" t="s">
        <v>127</v>
      </c>
      <c r="B117" s="95">
        <v>819</v>
      </c>
      <c r="C117" s="94">
        <v>828</v>
      </c>
      <c r="E117" s="100"/>
    </row>
    <row r="118" spans="1:6">
      <c r="A118" s="101" t="s">
        <v>128</v>
      </c>
      <c r="B118" s="118">
        <v>0.64</v>
      </c>
      <c r="C118" s="126">
        <v>0.42</v>
      </c>
      <c r="E118" s="100"/>
    </row>
    <row r="119" spans="1:6" ht="15.6">
      <c r="A119" s="102" t="s">
        <v>129</v>
      </c>
      <c r="B119" s="119">
        <v>7</v>
      </c>
      <c r="C119" s="94">
        <v>3</v>
      </c>
      <c r="E119" s="100"/>
    </row>
    <row r="120" spans="1:6" ht="15.6">
      <c r="A120" s="102" t="s">
        <v>130</v>
      </c>
      <c r="B120" s="119">
        <v>3</v>
      </c>
      <c r="C120" s="94">
        <v>2</v>
      </c>
      <c r="E120" s="100"/>
    </row>
    <row r="121" spans="1:6" ht="15.6">
      <c r="A121" s="102" t="s">
        <v>131</v>
      </c>
      <c r="B121" s="119">
        <v>1</v>
      </c>
      <c r="C121" s="94">
        <v>0</v>
      </c>
      <c r="E121" s="100"/>
    </row>
    <row r="122" spans="1:6" ht="58.5" customHeight="1">
      <c r="A122" s="102" t="s">
        <v>164</v>
      </c>
      <c r="B122" s="113" t="s">
        <v>135</v>
      </c>
      <c r="C122" s="94">
        <v>4</v>
      </c>
      <c r="E122" s="100"/>
    </row>
    <row r="123" spans="1:6" ht="58.5" customHeight="1">
      <c r="A123" s="102" t="s">
        <v>134</v>
      </c>
      <c r="B123" s="113" t="s">
        <v>135</v>
      </c>
      <c r="C123" s="94">
        <v>4</v>
      </c>
      <c r="E123" s="100"/>
    </row>
    <row r="124" spans="1:6" ht="58.5" customHeight="1">
      <c r="A124" s="102" t="s">
        <v>136</v>
      </c>
      <c r="B124" s="113" t="s">
        <v>135</v>
      </c>
      <c r="C124" s="94">
        <v>0</v>
      </c>
      <c r="E124" s="100"/>
    </row>
    <row r="125" spans="1:6" ht="58.5" customHeight="1">
      <c r="A125" s="102" t="s">
        <v>137</v>
      </c>
      <c r="B125" s="113" t="s">
        <v>135</v>
      </c>
      <c r="C125" s="94">
        <v>0</v>
      </c>
      <c r="E125" s="100"/>
    </row>
    <row r="126" spans="1:6" ht="58.5" customHeight="1">
      <c r="A126" s="102" t="s">
        <v>138</v>
      </c>
      <c r="B126" s="113" t="s">
        <v>135</v>
      </c>
      <c r="C126" s="94">
        <v>0</v>
      </c>
      <c r="E126" s="100"/>
    </row>
    <row r="127" spans="1:6">
      <c r="A127" s="94" t="s">
        <v>139</v>
      </c>
      <c r="B127" s="95">
        <v>0</v>
      </c>
      <c r="C127" s="158">
        <v>20</v>
      </c>
      <c r="E127" s="100"/>
    </row>
    <row r="128" spans="1:6">
      <c r="A128" s="94" t="s">
        <v>55</v>
      </c>
      <c r="B128" s="95">
        <v>0</v>
      </c>
      <c r="C128" s="158">
        <v>0</v>
      </c>
      <c r="E128" s="100"/>
    </row>
    <row r="129" spans="1:5">
      <c r="A129" s="94" t="s">
        <v>140</v>
      </c>
      <c r="B129" s="95">
        <v>0</v>
      </c>
      <c r="C129" s="158">
        <v>55</v>
      </c>
      <c r="E129" s="100"/>
    </row>
    <row r="130" spans="1:5" ht="31.2">
      <c r="A130" s="103" t="s">
        <v>141</v>
      </c>
      <c r="B130" s="95" t="s">
        <v>142</v>
      </c>
      <c r="C130" s="95">
        <v>480</v>
      </c>
      <c r="E130" s="100"/>
    </row>
    <row r="131" spans="1:5" ht="15.6">
      <c r="A131" s="101" t="s">
        <v>143</v>
      </c>
      <c r="B131" s="95" t="s">
        <v>142</v>
      </c>
      <c r="C131" s="95" t="s">
        <v>142</v>
      </c>
      <c r="E131" s="100"/>
    </row>
    <row r="132" spans="1:5" ht="15.6">
      <c r="A132" s="99" t="s">
        <v>144</v>
      </c>
      <c r="B132" s="95" t="s">
        <v>142</v>
      </c>
      <c r="C132" s="95" t="s">
        <v>142</v>
      </c>
      <c r="E132" s="100"/>
    </row>
    <row r="133" spans="1:5" ht="30">
      <c r="A133" s="99" t="s">
        <v>145</v>
      </c>
      <c r="B133" s="95" t="s">
        <v>142</v>
      </c>
      <c r="C133" s="95" t="s">
        <v>142</v>
      </c>
      <c r="E133" s="100"/>
    </row>
    <row r="134" spans="1:5" ht="129.6">
      <c r="A134" s="13" t="s">
        <v>146</v>
      </c>
      <c r="B134" s="13" t="s">
        <v>186</v>
      </c>
      <c r="C134" s="155" t="s">
        <v>172</v>
      </c>
      <c r="D134" s="95"/>
      <c r="E134" s="105"/>
    </row>
    <row r="135" spans="1:5" ht="259.2">
      <c r="A135" s="99" t="s">
        <v>155</v>
      </c>
      <c r="B135" s="13" t="s">
        <v>167</v>
      </c>
      <c r="C135" s="152" t="s">
        <v>187</v>
      </c>
      <c r="E135" s="100"/>
    </row>
    <row r="136" spans="1:5" ht="187.2">
      <c r="A136" s="99" t="s">
        <v>149</v>
      </c>
      <c r="B136" s="95" t="s">
        <v>188</v>
      </c>
      <c r="C136" s="157" t="s">
        <v>189</v>
      </c>
      <c r="D136" s="154"/>
      <c r="E136" s="100"/>
    </row>
    <row r="137" spans="1:5" ht="187.2">
      <c r="A137" s="99" t="s">
        <v>152</v>
      </c>
      <c r="B137" s="133" t="s">
        <v>188</v>
      </c>
      <c r="C137" s="152" t="s">
        <v>190</v>
      </c>
      <c r="E137" s="100"/>
    </row>
    <row r="138" spans="1:5" ht="57.6">
      <c r="A138" s="99" t="s">
        <v>157</v>
      </c>
      <c r="B138" s="133" t="s">
        <v>188</v>
      </c>
      <c r="C138" s="152" t="s">
        <v>191</v>
      </c>
      <c r="E138" s="100"/>
    </row>
    <row r="139" spans="1:5" ht="100.8">
      <c r="A139" s="107" t="s">
        <v>159</v>
      </c>
      <c r="B139" s="138" t="s">
        <v>188</v>
      </c>
      <c r="C139" s="153" t="s">
        <v>192</v>
      </c>
      <c r="D139" s="98"/>
      <c r="E139" s="106"/>
    </row>
    <row r="140" spans="1:5">
      <c r="A140" s="97"/>
      <c r="B140" s="114"/>
      <c r="C140" s="97"/>
      <c r="D140" s="97"/>
      <c r="E140" s="97"/>
    </row>
    <row r="141" spans="1:5" ht="28.8">
      <c r="A141" s="305" t="s">
        <v>193</v>
      </c>
      <c r="B141" s="306"/>
      <c r="C141" s="306"/>
      <c r="D141" s="306"/>
      <c r="E141" s="307"/>
    </row>
    <row r="142" spans="1:5">
      <c r="A142" s="99" t="s">
        <v>120</v>
      </c>
      <c r="B142" s="13" t="s">
        <v>121</v>
      </c>
      <c r="C142" s="94" t="s">
        <v>122</v>
      </c>
      <c r="D142" s="94" t="s">
        <v>123</v>
      </c>
      <c r="E142" s="100" t="s">
        <v>124</v>
      </c>
    </row>
    <row r="143" spans="1:5">
      <c r="A143" s="99" t="s">
        <v>125</v>
      </c>
      <c r="B143" s="95">
        <v>0</v>
      </c>
      <c r="C143" s="94">
        <v>3</v>
      </c>
      <c r="E143" s="100"/>
    </row>
    <row r="144" spans="1:5">
      <c r="A144" s="101" t="s">
        <v>163</v>
      </c>
      <c r="B144" s="95">
        <v>0</v>
      </c>
      <c r="C144" s="94">
        <v>1</v>
      </c>
      <c r="E144" s="100"/>
    </row>
    <row r="145" spans="1:5">
      <c r="A145" s="101" t="s">
        <v>127</v>
      </c>
      <c r="B145" s="95">
        <v>182</v>
      </c>
      <c r="C145" s="94">
        <v>184</v>
      </c>
      <c r="E145" s="100"/>
    </row>
    <row r="146" spans="1:5">
      <c r="A146" s="101" t="s">
        <v>128</v>
      </c>
      <c r="B146" s="95">
        <v>0</v>
      </c>
      <c r="C146" s="126">
        <v>0.5</v>
      </c>
      <c r="E146" s="100"/>
    </row>
    <row r="147" spans="1:5" ht="28.8">
      <c r="A147" s="102" t="s">
        <v>129</v>
      </c>
      <c r="B147" s="13" t="s">
        <v>194</v>
      </c>
      <c r="C147" s="94">
        <v>0</v>
      </c>
      <c r="E147" s="100"/>
    </row>
    <row r="148" spans="1:5" ht="15.6">
      <c r="A148" s="102" t="s">
        <v>130</v>
      </c>
      <c r="B148" s="95">
        <v>0</v>
      </c>
      <c r="C148" s="94">
        <v>1</v>
      </c>
      <c r="E148" s="100"/>
    </row>
    <row r="149" spans="1:5" ht="15.6">
      <c r="A149" s="102" t="s">
        <v>131</v>
      </c>
      <c r="B149" s="95">
        <v>0</v>
      </c>
      <c r="C149" s="94">
        <v>0</v>
      </c>
      <c r="E149" s="100"/>
    </row>
    <row r="150" spans="1:5" ht="26.4">
      <c r="A150" s="102" t="s">
        <v>164</v>
      </c>
      <c r="B150" s="120" t="s">
        <v>195</v>
      </c>
      <c r="C150" s="94">
        <v>1</v>
      </c>
      <c r="E150" s="100"/>
    </row>
    <row r="151" spans="1:5" ht="52.8">
      <c r="A151" s="102" t="s">
        <v>134</v>
      </c>
      <c r="B151" s="113" t="s">
        <v>135</v>
      </c>
      <c r="C151" s="94">
        <v>1</v>
      </c>
      <c r="E151" s="100"/>
    </row>
    <row r="152" spans="1:5" ht="52.8">
      <c r="A152" s="102" t="s">
        <v>136</v>
      </c>
      <c r="B152" s="113" t="s">
        <v>135</v>
      </c>
      <c r="C152" s="94">
        <v>0</v>
      </c>
      <c r="E152" s="100"/>
    </row>
    <row r="153" spans="1:5" ht="52.8">
      <c r="A153" s="102" t="s">
        <v>137</v>
      </c>
      <c r="B153" s="113" t="s">
        <v>135</v>
      </c>
      <c r="C153" s="94">
        <v>0</v>
      </c>
      <c r="E153" s="100"/>
    </row>
    <row r="154" spans="1:5" ht="52.8">
      <c r="A154" s="102" t="s">
        <v>138</v>
      </c>
      <c r="B154" s="113" t="s">
        <v>135</v>
      </c>
      <c r="C154" s="94">
        <v>0</v>
      </c>
      <c r="E154" s="100"/>
    </row>
    <row r="155" spans="1:5">
      <c r="A155" s="101" t="s">
        <v>139</v>
      </c>
      <c r="B155" s="95">
        <v>0</v>
      </c>
      <c r="C155" s="94">
        <v>1</v>
      </c>
      <c r="E155" s="100"/>
    </row>
    <row r="156" spans="1:5">
      <c r="A156" s="101" t="s">
        <v>55</v>
      </c>
      <c r="B156" s="95">
        <v>0</v>
      </c>
      <c r="C156" s="94">
        <v>0</v>
      </c>
      <c r="E156" s="100"/>
    </row>
    <row r="157" spans="1:5">
      <c r="A157" s="101" t="s">
        <v>140</v>
      </c>
      <c r="B157" s="95">
        <v>0</v>
      </c>
      <c r="C157" s="94">
        <v>0</v>
      </c>
      <c r="E157" s="100"/>
    </row>
    <row r="158" spans="1:5" ht="31.2">
      <c r="A158" s="103" t="s">
        <v>141</v>
      </c>
      <c r="B158" s="95">
        <v>182</v>
      </c>
      <c r="C158" s="95" t="s">
        <v>142</v>
      </c>
      <c r="E158" s="100"/>
    </row>
    <row r="159" spans="1:5" ht="15.6">
      <c r="A159" s="101" t="s">
        <v>143</v>
      </c>
      <c r="B159" s="95" t="s">
        <v>142</v>
      </c>
      <c r="C159" s="95" t="s">
        <v>142</v>
      </c>
      <c r="E159" s="100"/>
    </row>
    <row r="160" spans="1:5" ht="15.6">
      <c r="A160" s="99" t="s">
        <v>144</v>
      </c>
      <c r="B160" s="95" t="s">
        <v>142</v>
      </c>
      <c r="C160" s="95" t="s">
        <v>142</v>
      </c>
      <c r="E160" s="100"/>
    </row>
    <row r="161" spans="1:5" ht="30">
      <c r="A161" s="99" t="s">
        <v>145</v>
      </c>
      <c r="B161" s="95" t="s">
        <v>142</v>
      </c>
      <c r="C161" s="95" t="s">
        <v>142</v>
      </c>
      <c r="E161" s="100"/>
    </row>
    <row r="162" spans="1:5" ht="129.6">
      <c r="A162" s="104" t="s">
        <v>146</v>
      </c>
      <c r="B162" s="13" t="s">
        <v>196</v>
      </c>
      <c r="C162" s="13" t="s">
        <v>197</v>
      </c>
      <c r="D162" s="95"/>
      <c r="E162" s="105"/>
    </row>
    <row r="163" spans="1:5" ht="57.6">
      <c r="A163" s="99" t="s">
        <v>155</v>
      </c>
      <c r="B163" s="134" t="s">
        <v>167</v>
      </c>
      <c r="C163" s="94" t="s">
        <v>168</v>
      </c>
      <c r="E163" s="100"/>
    </row>
    <row r="164" spans="1:5">
      <c r="A164" s="99" t="s">
        <v>149</v>
      </c>
      <c r="B164" s="95" t="s">
        <v>198</v>
      </c>
      <c r="C164" s="94" t="s">
        <v>168</v>
      </c>
      <c r="E164" s="100"/>
    </row>
    <row r="165" spans="1:5">
      <c r="A165" s="99" t="s">
        <v>152</v>
      </c>
      <c r="B165" s="133" t="s">
        <v>198</v>
      </c>
      <c r="C165" s="94" t="s">
        <v>168</v>
      </c>
      <c r="E165" s="100"/>
    </row>
    <row r="166" spans="1:5" ht="28.8">
      <c r="A166" s="99" t="s">
        <v>157</v>
      </c>
      <c r="B166" s="133" t="s">
        <v>198</v>
      </c>
      <c r="C166" s="94" t="s">
        <v>168</v>
      </c>
      <c r="E166" s="100"/>
    </row>
    <row r="167" spans="1:5" ht="43.2">
      <c r="A167" s="107" t="s">
        <v>159</v>
      </c>
      <c r="B167" s="133" t="s">
        <v>198</v>
      </c>
      <c r="C167" s="94" t="s">
        <v>168</v>
      </c>
      <c r="D167" s="98"/>
      <c r="E167" s="106"/>
    </row>
    <row r="168" spans="1:5">
      <c r="A168" s="97"/>
      <c r="B168" s="114"/>
      <c r="C168" s="97"/>
      <c r="D168" s="97"/>
      <c r="E168" s="97"/>
    </row>
    <row r="169" spans="1:5" ht="28.8">
      <c r="A169" s="305" t="s">
        <v>199</v>
      </c>
      <c r="B169" s="306"/>
      <c r="C169" s="306"/>
      <c r="D169" s="306"/>
      <c r="E169" s="307"/>
    </row>
    <row r="170" spans="1:5">
      <c r="A170" s="99" t="s">
        <v>120</v>
      </c>
      <c r="B170" s="13" t="s">
        <v>121</v>
      </c>
      <c r="C170" s="94" t="s">
        <v>122</v>
      </c>
      <c r="D170" s="94" t="s">
        <v>123</v>
      </c>
      <c r="E170" s="100" t="s">
        <v>124</v>
      </c>
    </row>
    <row r="171" spans="1:5">
      <c r="A171" s="99" t="s">
        <v>125</v>
      </c>
      <c r="B171" s="95">
        <v>8</v>
      </c>
      <c r="C171" s="94">
        <v>10</v>
      </c>
      <c r="E171" s="100"/>
    </row>
    <row r="172" spans="1:5">
      <c r="A172" s="101" t="s">
        <v>163</v>
      </c>
      <c r="B172" s="95">
        <v>5</v>
      </c>
      <c r="C172" s="94">
        <v>5</v>
      </c>
      <c r="E172" s="100"/>
    </row>
    <row r="173" spans="1:5">
      <c r="A173" s="101" t="s">
        <v>127</v>
      </c>
      <c r="B173" s="95">
        <v>364</v>
      </c>
      <c r="C173" s="94">
        <v>368</v>
      </c>
      <c r="E173" s="100"/>
    </row>
    <row r="174" spans="1:5">
      <c r="A174" s="101" t="s">
        <v>128</v>
      </c>
      <c r="B174" s="118">
        <v>0.39</v>
      </c>
      <c r="C174" s="126">
        <v>0.64</v>
      </c>
      <c r="E174" s="100"/>
    </row>
    <row r="175" spans="1:5" ht="15.6">
      <c r="A175" s="102" t="s">
        <v>129</v>
      </c>
      <c r="B175" s="95">
        <v>3</v>
      </c>
      <c r="C175" s="94">
        <v>4</v>
      </c>
      <c r="E175" s="100"/>
    </row>
    <row r="176" spans="1:5" ht="15.6">
      <c r="A176" s="102" t="s">
        <v>130</v>
      </c>
      <c r="B176" s="95">
        <v>2</v>
      </c>
      <c r="C176" s="94">
        <v>1</v>
      </c>
      <c r="E176" s="100"/>
    </row>
    <row r="177" spans="1:5" ht="15.6">
      <c r="A177" s="102" t="s">
        <v>131</v>
      </c>
      <c r="B177" s="95">
        <v>0</v>
      </c>
      <c r="C177" s="94">
        <v>0</v>
      </c>
      <c r="E177" s="100"/>
    </row>
    <row r="178" spans="1:5" ht="52.8">
      <c r="A178" s="102" t="s">
        <v>164</v>
      </c>
      <c r="B178" s="113" t="s">
        <v>135</v>
      </c>
      <c r="C178" s="94">
        <v>1</v>
      </c>
      <c r="E178" s="100"/>
    </row>
    <row r="179" spans="1:5" ht="52.8">
      <c r="A179" s="102" t="s">
        <v>134</v>
      </c>
      <c r="B179" s="113" t="s">
        <v>135</v>
      </c>
      <c r="C179" s="94">
        <v>1</v>
      </c>
      <c r="E179" s="100"/>
    </row>
    <row r="180" spans="1:5" ht="52.8">
      <c r="A180" s="102" t="s">
        <v>136</v>
      </c>
      <c r="B180" s="113" t="s">
        <v>135</v>
      </c>
      <c r="C180" s="94">
        <v>0</v>
      </c>
      <c r="E180" s="100"/>
    </row>
    <row r="181" spans="1:5" ht="52.8">
      <c r="A181" s="102" t="s">
        <v>137</v>
      </c>
      <c r="B181" s="113" t="s">
        <v>135</v>
      </c>
      <c r="C181" s="94">
        <v>0</v>
      </c>
      <c r="E181" s="100"/>
    </row>
    <row r="182" spans="1:5" ht="52.8">
      <c r="A182" s="102" t="s">
        <v>138</v>
      </c>
      <c r="B182" s="113" t="s">
        <v>135</v>
      </c>
      <c r="C182" s="94">
        <v>0</v>
      </c>
      <c r="E182" s="100"/>
    </row>
    <row r="183" spans="1:5">
      <c r="A183" s="101" t="s">
        <v>139</v>
      </c>
      <c r="B183" s="95">
        <v>1</v>
      </c>
      <c r="C183" s="94">
        <v>1</v>
      </c>
      <c r="E183" s="100"/>
    </row>
    <row r="184" spans="1:5">
      <c r="A184" s="101" t="s">
        <v>55</v>
      </c>
      <c r="B184" s="95">
        <v>0</v>
      </c>
      <c r="C184" s="94">
        <v>0</v>
      </c>
      <c r="E184" s="100"/>
    </row>
    <row r="185" spans="1:5">
      <c r="A185" s="101" t="s">
        <v>140</v>
      </c>
      <c r="B185" s="95">
        <v>1</v>
      </c>
      <c r="C185" s="94">
        <v>1</v>
      </c>
      <c r="E185" s="100"/>
    </row>
    <row r="186" spans="1:5" ht="31.2">
      <c r="A186" s="103" t="s">
        <v>141</v>
      </c>
      <c r="B186" s="95">
        <v>221</v>
      </c>
      <c r="C186" s="94">
        <v>132</v>
      </c>
      <c r="E186" s="100"/>
    </row>
    <row r="187" spans="1:5" ht="15.6">
      <c r="A187" s="101" t="s">
        <v>143</v>
      </c>
      <c r="B187" s="95" t="s">
        <v>142</v>
      </c>
      <c r="C187" s="95" t="s">
        <v>142</v>
      </c>
      <c r="E187" s="100"/>
    </row>
    <row r="188" spans="1:5" ht="15.6">
      <c r="A188" s="99" t="s">
        <v>144</v>
      </c>
      <c r="B188" s="95" t="s">
        <v>142</v>
      </c>
      <c r="C188" s="95" t="s">
        <v>142</v>
      </c>
      <c r="E188" s="100"/>
    </row>
    <row r="189" spans="1:5" ht="30">
      <c r="A189" s="99" t="s">
        <v>145</v>
      </c>
      <c r="B189" s="95" t="s">
        <v>142</v>
      </c>
      <c r="C189" s="95" t="s">
        <v>142</v>
      </c>
      <c r="E189" s="100"/>
    </row>
    <row r="190" spans="1:5" ht="129.6">
      <c r="A190" s="104" t="s">
        <v>146</v>
      </c>
      <c r="B190" s="13" t="s">
        <v>200</v>
      </c>
      <c r="C190" s="13" t="s">
        <v>197</v>
      </c>
      <c r="D190" s="95"/>
      <c r="E190" s="105"/>
    </row>
    <row r="191" spans="1:5" ht="57.6">
      <c r="A191" s="99" t="s">
        <v>155</v>
      </c>
      <c r="B191" s="13" t="s">
        <v>167</v>
      </c>
      <c r="C191" s="94" t="s">
        <v>168</v>
      </c>
      <c r="E191" s="100"/>
    </row>
    <row r="192" spans="1:5" ht="57.6">
      <c r="A192" s="99" t="s">
        <v>149</v>
      </c>
      <c r="B192" s="95" t="s">
        <v>201</v>
      </c>
      <c r="C192" s="152" t="s">
        <v>202</v>
      </c>
      <c r="E192" s="100"/>
    </row>
    <row r="193" spans="1:5">
      <c r="A193" s="99" t="s">
        <v>152</v>
      </c>
      <c r="B193" s="133" t="s">
        <v>201</v>
      </c>
      <c r="C193" s="94" t="s">
        <v>168</v>
      </c>
      <c r="E193" s="100"/>
    </row>
    <row r="194" spans="1:5" ht="43.2">
      <c r="A194" s="99" t="s">
        <v>157</v>
      </c>
      <c r="B194" s="133" t="s">
        <v>201</v>
      </c>
      <c r="C194" s="152" t="s">
        <v>203</v>
      </c>
      <c r="E194" s="100"/>
    </row>
    <row r="195" spans="1:5" ht="43.2">
      <c r="A195" s="107" t="s">
        <v>159</v>
      </c>
      <c r="B195" s="133" t="s">
        <v>201</v>
      </c>
      <c r="C195" s="94" t="s">
        <v>168</v>
      </c>
      <c r="D195" s="98"/>
      <c r="E195" s="106"/>
    </row>
    <row r="196" spans="1:5">
      <c r="A196" s="97"/>
      <c r="B196" s="114"/>
      <c r="C196" s="97"/>
      <c r="D196" s="97"/>
      <c r="E196" s="97"/>
    </row>
    <row r="197" spans="1:5" ht="28.8">
      <c r="A197" s="305" t="s">
        <v>204</v>
      </c>
      <c r="B197" s="306"/>
      <c r="C197" s="306"/>
      <c r="D197" s="306"/>
      <c r="E197" s="307"/>
    </row>
    <row r="198" spans="1:5">
      <c r="A198" s="99" t="s">
        <v>120</v>
      </c>
      <c r="B198" s="13" t="s">
        <v>121</v>
      </c>
      <c r="C198" s="94" t="s">
        <v>122</v>
      </c>
      <c r="D198" s="94" t="s">
        <v>123</v>
      </c>
      <c r="E198" s="100" t="s">
        <v>124</v>
      </c>
    </row>
    <row r="199" spans="1:5">
      <c r="A199" s="99" t="s">
        <v>205</v>
      </c>
      <c r="B199" s="95">
        <v>27</v>
      </c>
      <c r="C199" s="94">
        <v>27</v>
      </c>
      <c r="E199" s="100"/>
    </row>
    <row r="200" spans="1:5">
      <c r="A200" s="101" t="s">
        <v>163</v>
      </c>
      <c r="B200" s="95">
        <v>20</v>
      </c>
      <c r="C200" s="94">
        <v>21</v>
      </c>
      <c r="E200" s="100"/>
    </row>
    <row r="201" spans="1:5">
      <c r="A201" s="101" t="s">
        <v>127</v>
      </c>
      <c r="B201" s="95">
        <v>819</v>
      </c>
      <c r="C201" s="94">
        <v>828</v>
      </c>
      <c r="E201" s="100"/>
    </row>
    <row r="202" spans="1:5">
      <c r="A202" s="101" t="s">
        <v>128</v>
      </c>
      <c r="B202" s="118">
        <v>1</v>
      </c>
      <c r="C202" s="126">
        <v>1</v>
      </c>
      <c r="E202" s="100"/>
    </row>
    <row r="203" spans="1:5" ht="15.6">
      <c r="A203" s="102" t="s">
        <v>129</v>
      </c>
      <c r="B203" s="95">
        <v>27</v>
      </c>
      <c r="C203" s="94">
        <v>21</v>
      </c>
      <c r="E203" s="100"/>
    </row>
    <row r="204" spans="1:5" ht="15.6">
      <c r="A204" s="102" t="s">
        <v>130</v>
      </c>
      <c r="B204" s="95">
        <v>0</v>
      </c>
      <c r="C204" s="94">
        <v>0</v>
      </c>
      <c r="E204" s="100"/>
    </row>
    <row r="205" spans="1:5" ht="15.6">
      <c r="A205" s="102" t="s">
        <v>131</v>
      </c>
      <c r="B205" s="95">
        <v>0</v>
      </c>
      <c r="C205" s="94">
        <v>0</v>
      </c>
      <c r="E205" s="100"/>
    </row>
    <row r="206" spans="1:5" ht="52.8">
      <c r="A206" s="102" t="s">
        <v>164</v>
      </c>
      <c r="B206" s="113" t="s">
        <v>135</v>
      </c>
      <c r="C206" s="94">
        <v>9</v>
      </c>
      <c r="E206" s="100"/>
    </row>
    <row r="207" spans="1:5" ht="52.8">
      <c r="A207" s="102" t="s">
        <v>134</v>
      </c>
      <c r="B207" s="113" t="s">
        <v>135</v>
      </c>
      <c r="C207" s="94">
        <v>7</v>
      </c>
      <c r="E207" s="100"/>
    </row>
    <row r="208" spans="1:5" ht="52.8">
      <c r="A208" s="102" t="s">
        <v>136</v>
      </c>
      <c r="B208" s="113" t="s">
        <v>135</v>
      </c>
      <c r="C208" s="94">
        <v>2</v>
      </c>
      <c r="E208" s="100"/>
    </row>
    <row r="209" spans="1:5" ht="52.8">
      <c r="A209" s="102" t="s">
        <v>137</v>
      </c>
      <c r="B209" s="113" t="s">
        <v>135</v>
      </c>
      <c r="C209" s="94">
        <v>0</v>
      </c>
      <c r="E209" s="100"/>
    </row>
    <row r="210" spans="1:5" ht="52.8">
      <c r="A210" s="102" t="s">
        <v>138</v>
      </c>
      <c r="B210" s="113" t="s">
        <v>135</v>
      </c>
      <c r="C210" s="94">
        <v>0</v>
      </c>
      <c r="E210" s="100"/>
    </row>
    <row r="211" spans="1:5">
      <c r="A211" s="101" t="s">
        <v>139</v>
      </c>
      <c r="B211" s="95" t="s">
        <v>206</v>
      </c>
      <c r="C211" s="94">
        <v>8</v>
      </c>
      <c r="E211" s="100"/>
    </row>
    <row r="212" spans="1:5">
      <c r="A212" s="101" t="s">
        <v>55</v>
      </c>
      <c r="B212" s="95" t="s">
        <v>206</v>
      </c>
      <c r="C212" s="94">
        <v>1</v>
      </c>
      <c r="E212" s="100"/>
    </row>
    <row r="213" spans="1:5">
      <c r="A213" s="101" t="s">
        <v>140</v>
      </c>
      <c r="B213" s="95" t="s">
        <v>206</v>
      </c>
      <c r="C213" s="94">
        <v>7</v>
      </c>
      <c r="E213" s="100"/>
    </row>
    <row r="214" spans="1:5" ht="31.2">
      <c r="A214" s="103" t="s">
        <v>141</v>
      </c>
      <c r="B214" s="95">
        <v>0</v>
      </c>
      <c r="C214" s="94">
        <v>0</v>
      </c>
      <c r="E214" s="100"/>
    </row>
    <row r="215" spans="1:5" ht="15.6">
      <c r="A215" s="101" t="s">
        <v>143</v>
      </c>
      <c r="B215" s="95" t="s">
        <v>142</v>
      </c>
      <c r="C215" s="95" t="s">
        <v>142</v>
      </c>
      <c r="E215" s="100"/>
    </row>
    <row r="216" spans="1:5" ht="15.6">
      <c r="A216" s="99" t="s">
        <v>144</v>
      </c>
      <c r="B216" s="95" t="s">
        <v>142</v>
      </c>
      <c r="C216" s="95" t="s">
        <v>142</v>
      </c>
      <c r="E216" s="100"/>
    </row>
    <row r="217" spans="1:5" ht="30">
      <c r="A217" s="99" t="s">
        <v>145</v>
      </c>
      <c r="B217" s="95" t="s">
        <v>142</v>
      </c>
      <c r="C217" s="95" t="s">
        <v>142</v>
      </c>
      <c r="E217" s="100"/>
    </row>
    <row r="218" spans="1:5" ht="129.6">
      <c r="A218" s="104" t="s">
        <v>146</v>
      </c>
      <c r="B218" s="13"/>
      <c r="C218" s="13" t="s">
        <v>207</v>
      </c>
      <c r="D218" s="95"/>
      <c r="E218" s="105"/>
    </row>
    <row r="219" spans="1:5" ht="57.6">
      <c r="A219" s="99" t="s">
        <v>155</v>
      </c>
      <c r="B219" s="13" t="s">
        <v>167</v>
      </c>
      <c r="C219" s="94" t="s">
        <v>168</v>
      </c>
      <c r="E219" s="100"/>
    </row>
    <row r="220" spans="1:5">
      <c r="A220" s="99" t="s">
        <v>149</v>
      </c>
      <c r="B220" s="95" t="s">
        <v>208</v>
      </c>
      <c r="C220" s="94" t="s">
        <v>168</v>
      </c>
      <c r="E220" s="100"/>
    </row>
    <row r="221" spans="1:5">
      <c r="A221" s="99" t="s">
        <v>152</v>
      </c>
      <c r="B221" s="133" t="s">
        <v>208</v>
      </c>
      <c r="C221" s="94" t="s">
        <v>168</v>
      </c>
      <c r="E221" s="100"/>
    </row>
    <row r="222" spans="1:5" ht="28.8">
      <c r="A222" s="99" t="s">
        <v>157</v>
      </c>
      <c r="B222" s="133" t="s">
        <v>208</v>
      </c>
      <c r="C222" s="94" t="s">
        <v>168</v>
      </c>
      <c r="E222" s="100"/>
    </row>
    <row r="223" spans="1:5" ht="43.2">
      <c r="A223" s="107" t="s">
        <v>159</v>
      </c>
      <c r="B223" s="133" t="s">
        <v>208</v>
      </c>
      <c r="C223" s="94" t="s">
        <v>168</v>
      </c>
      <c r="D223" s="98"/>
      <c r="E223" s="106"/>
    </row>
    <row r="224" spans="1:5">
      <c r="A224" s="304"/>
      <c r="B224" s="304"/>
      <c r="C224" s="304"/>
      <c r="D224" s="304"/>
      <c r="E224" s="304"/>
    </row>
    <row r="225" spans="1:5" ht="28.8">
      <c r="A225" s="305" t="s">
        <v>209</v>
      </c>
      <c r="B225" s="306"/>
      <c r="C225" s="306"/>
      <c r="D225" s="306"/>
      <c r="E225" s="307"/>
    </row>
    <row r="226" spans="1:5">
      <c r="A226" s="99" t="s">
        <v>120</v>
      </c>
      <c r="B226" s="13" t="s">
        <v>121</v>
      </c>
      <c r="C226" s="94" t="s">
        <v>122</v>
      </c>
      <c r="D226" s="94" t="s">
        <v>123</v>
      </c>
      <c r="E226" s="100" t="s">
        <v>124</v>
      </c>
    </row>
    <row r="227" spans="1:5">
      <c r="A227" s="99" t="s">
        <v>125</v>
      </c>
      <c r="B227" s="95">
        <v>45</v>
      </c>
      <c r="C227" s="94">
        <v>44</v>
      </c>
      <c r="E227" s="100"/>
    </row>
    <row r="228" spans="1:5">
      <c r="A228" s="101" t="s">
        <v>163</v>
      </c>
      <c r="B228" s="95">
        <v>31</v>
      </c>
      <c r="C228" s="94">
        <v>23</v>
      </c>
      <c r="E228" s="100"/>
    </row>
    <row r="229" spans="1:5">
      <c r="A229" s="101" t="s">
        <v>127</v>
      </c>
      <c r="B229" s="95">
        <v>1365</v>
      </c>
      <c r="C229" s="94">
        <v>1380</v>
      </c>
      <c r="E229" s="100"/>
    </row>
    <row r="230" spans="1:5">
      <c r="A230" s="101" t="s">
        <v>128</v>
      </c>
      <c r="B230" s="118">
        <v>1</v>
      </c>
      <c r="C230" s="126">
        <v>0.98</v>
      </c>
      <c r="E230" s="100"/>
    </row>
    <row r="231" spans="1:5" ht="15.6">
      <c r="A231" s="102" t="s">
        <v>129</v>
      </c>
      <c r="B231" s="95">
        <v>0</v>
      </c>
      <c r="C231" s="94">
        <v>0</v>
      </c>
      <c r="E231" s="100"/>
    </row>
    <row r="232" spans="1:5" ht="15.6">
      <c r="A232" s="102" t="s">
        <v>130</v>
      </c>
      <c r="B232" s="121">
        <v>1</v>
      </c>
      <c r="C232" s="94">
        <v>23</v>
      </c>
      <c r="E232" s="100"/>
    </row>
    <row r="233" spans="1:5" ht="15.6">
      <c r="A233" s="102" t="s">
        <v>131</v>
      </c>
      <c r="C233" s="94">
        <v>0</v>
      </c>
      <c r="E233" s="100"/>
    </row>
    <row r="234" spans="1:5" ht="52.8">
      <c r="A234" s="102" t="s">
        <v>164</v>
      </c>
      <c r="B234" s="113" t="s">
        <v>135</v>
      </c>
      <c r="C234" s="94">
        <v>8</v>
      </c>
      <c r="E234" s="100"/>
    </row>
    <row r="235" spans="1:5" ht="52.8">
      <c r="A235" s="102" t="s">
        <v>134</v>
      </c>
      <c r="B235" s="113" t="s">
        <v>135</v>
      </c>
      <c r="C235" s="94">
        <v>7</v>
      </c>
      <c r="E235" s="100"/>
    </row>
    <row r="236" spans="1:5" ht="52.8">
      <c r="A236" s="102" t="s">
        <v>136</v>
      </c>
      <c r="B236" s="113" t="s">
        <v>135</v>
      </c>
      <c r="C236" s="94">
        <v>1</v>
      </c>
      <c r="E236" s="100"/>
    </row>
    <row r="237" spans="1:5" ht="52.8">
      <c r="A237" s="102" t="s">
        <v>137</v>
      </c>
      <c r="B237" s="113" t="s">
        <v>135</v>
      </c>
      <c r="C237" s="113" t="s">
        <v>135</v>
      </c>
      <c r="E237" s="100"/>
    </row>
    <row r="238" spans="1:5" ht="52.8">
      <c r="A238" s="102" t="s">
        <v>138</v>
      </c>
      <c r="B238" s="113" t="s">
        <v>135</v>
      </c>
      <c r="C238" s="94">
        <v>0</v>
      </c>
      <c r="E238" s="100"/>
    </row>
    <row r="239" spans="1:5">
      <c r="A239" s="101" t="s">
        <v>139</v>
      </c>
      <c r="B239" s="95">
        <v>17</v>
      </c>
      <c r="C239" s="94">
        <v>17</v>
      </c>
      <c r="E239" s="100"/>
    </row>
    <row r="240" spans="1:5">
      <c r="A240" s="101" t="s">
        <v>55</v>
      </c>
      <c r="B240" s="95">
        <v>0</v>
      </c>
      <c r="C240" s="94">
        <v>0</v>
      </c>
      <c r="E240" s="100"/>
    </row>
    <row r="241" spans="1:5">
      <c r="A241" s="101" t="s">
        <v>140</v>
      </c>
      <c r="B241" s="95">
        <v>17</v>
      </c>
      <c r="C241" s="94">
        <v>17</v>
      </c>
      <c r="E241" s="100"/>
    </row>
    <row r="242" spans="1:5" ht="31.2">
      <c r="A242" s="103" t="s">
        <v>141</v>
      </c>
      <c r="B242" s="95" t="s">
        <v>142</v>
      </c>
      <c r="C242" s="94">
        <v>30</v>
      </c>
      <c r="E242" s="100"/>
    </row>
    <row r="243" spans="1:5" ht="15.6">
      <c r="A243" s="101" t="s">
        <v>143</v>
      </c>
      <c r="B243" s="95" t="s">
        <v>142</v>
      </c>
      <c r="C243" s="95" t="s">
        <v>142</v>
      </c>
      <c r="E243" s="100"/>
    </row>
    <row r="244" spans="1:5" ht="15.6">
      <c r="A244" s="99" t="s">
        <v>144</v>
      </c>
      <c r="B244" s="95" t="s">
        <v>142</v>
      </c>
      <c r="C244" s="95" t="s">
        <v>142</v>
      </c>
      <c r="E244" s="100"/>
    </row>
    <row r="245" spans="1:5" ht="30">
      <c r="A245" s="99" t="s">
        <v>145</v>
      </c>
      <c r="B245" s="95" t="s">
        <v>142</v>
      </c>
      <c r="C245" s="95" t="s">
        <v>142</v>
      </c>
      <c r="E245" s="100"/>
    </row>
    <row r="246" spans="1:5" ht="129.6">
      <c r="A246" s="104" t="s">
        <v>146</v>
      </c>
      <c r="B246" s="13" t="s">
        <v>210</v>
      </c>
      <c r="C246" s="13" t="s">
        <v>197</v>
      </c>
      <c r="D246" s="95"/>
      <c r="E246" s="105"/>
    </row>
    <row r="247" spans="1:5" ht="57.6">
      <c r="A247" s="99" t="s">
        <v>155</v>
      </c>
      <c r="B247" s="13" t="s">
        <v>167</v>
      </c>
      <c r="C247" s="94" t="s">
        <v>168</v>
      </c>
      <c r="E247" s="100"/>
    </row>
    <row r="248" spans="1:5" ht="57.6">
      <c r="A248" s="99" t="s">
        <v>149</v>
      </c>
      <c r="B248" s="95" t="s">
        <v>211</v>
      </c>
      <c r="C248" s="152" t="s">
        <v>212</v>
      </c>
      <c r="E248" s="100"/>
    </row>
    <row r="249" spans="1:5">
      <c r="A249" s="99" t="s">
        <v>152</v>
      </c>
      <c r="B249" s="133" t="s">
        <v>211</v>
      </c>
      <c r="C249" s="94" t="s">
        <v>168</v>
      </c>
      <c r="E249" s="100"/>
    </row>
    <row r="250" spans="1:5" ht="28.8">
      <c r="A250" s="99" t="s">
        <v>157</v>
      </c>
      <c r="B250" s="133" t="s">
        <v>211</v>
      </c>
      <c r="C250" s="152" t="s">
        <v>213</v>
      </c>
      <c r="E250" s="100"/>
    </row>
    <row r="251" spans="1:5" ht="43.2">
      <c r="A251" s="107" t="s">
        <v>159</v>
      </c>
      <c r="B251" s="133" t="s">
        <v>211</v>
      </c>
      <c r="C251" s="153" t="s">
        <v>214</v>
      </c>
      <c r="D251" s="98"/>
      <c r="E251" s="106"/>
    </row>
    <row r="252" spans="1:5">
      <c r="A252" s="304"/>
      <c r="B252" s="304"/>
      <c r="C252" s="304"/>
      <c r="D252" s="304"/>
      <c r="E252" s="304"/>
    </row>
    <row r="253" spans="1:5" ht="28.8">
      <c r="A253" s="305" t="s">
        <v>215</v>
      </c>
      <c r="B253" s="306"/>
      <c r="C253" s="306"/>
      <c r="D253" s="306"/>
      <c r="E253" s="307"/>
    </row>
    <row r="254" spans="1:5">
      <c r="A254" s="99" t="s">
        <v>120</v>
      </c>
      <c r="B254" s="13" t="s">
        <v>121</v>
      </c>
      <c r="C254" s="94" t="s">
        <v>122</v>
      </c>
      <c r="D254" s="94" t="s">
        <v>123</v>
      </c>
      <c r="E254" s="100" t="s">
        <v>124</v>
      </c>
    </row>
    <row r="255" spans="1:5">
      <c r="A255" s="99" t="s">
        <v>125</v>
      </c>
      <c r="B255" s="95">
        <v>70</v>
      </c>
      <c r="C255" s="94">
        <v>64</v>
      </c>
      <c r="E255" s="100"/>
    </row>
    <row r="256" spans="1:5">
      <c r="A256" s="101" t="s">
        <v>163</v>
      </c>
      <c r="B256" s="95">
        <v>34</v>
      </c>
      <c r="C256" s="94">
        <v>29</v>
      </c>
      <c r="E256" s="100"/>
    </row>
    <row r="257" spans="1:5">
      <c r="A257" s="101" t="s">
        <v>127</v>
      </c>
      <c r="B257" s="95">
        <v>1274</v>
      </c>
      <c r="C257" s="94">
        <v>920</v>
      </c>
      <c r="E257" s="100"/>
    </row>
    <row r="258" spans="1:5">
      <c r="A258" s="101" t="s">
        <v>128</v>
      </c>
      <c r="B258" s="159">
        <v>1.36</v>
      </c>
      <c r="C258" s="156">
        <v>1.93</v>
      </c>
      <c r="E258" s="100"/>
    </row>
    <row r="259" spans="1:5" ht="15.6">
      <c r="A259" s="102" t="s">
        <v>129</v>
      </c>
      <c r="B259" s="95">
        <v>21</v>
      </c>
      <c r="C259" s="94">
        <v>18</v>
      </c>
      <c r="E259" s="100"/>
    </row>
    <row r="260" spans="1:5" ht="15.6">
      <c r="A260" s="102" t="s">
        <v>130</v>
      </c>
      <c r="B260" s="95">
        <v>13</v>
      </c>
      <c r="C260" s="94">
        <v>10</v>
      </c>
      <c r="E260" s="100"/>
    </row>
    <row r="261" spans="1:5" ht="15.6">
      <c r="A261" s="102" t="s">
        <v>131</v>
      </c>
      <c r="B261" s="95">
        <v>0</v>
      </c>
      <c r="C261" s="94">
        <v>1</v>
      </c>
      <c r="E261" s="100"/>
    </row>
    <row r="262" spans="1:5" ht="52.8">
      <c r="A262" s="102" t="s">
        <v>164</v>
      </c>
      <c r="B262" s="113" t="s">
        <v>135</v>
      </c>
      <c r="C262" s="94">
        <v>16</v>
      </c>
      <c r="E262" s="100"/>
    </row>
    <row r="263" spans="1:5" ht="52.8">
      <c r="A263" s="102" t="s">
        <v>134</v>
      </c>
      <c r="B263" s="113" t="s">
        <v>135</v>
      </c>
      <c r="C263" s="94">
        <v>14</v>
      </c>
      <c r="E263" s="100"/>
    </row>
    <row r="264" spans="1:5" ht="52.8">
      <c r="A264" s="102" t="s">
        <v>136</v>
      </c>
      <c r="B264" s="113" t="s">
        <v>135</v>
      </c>
      <c r="C264" s="94">
        <v>2</v>
      </c>
      <c r="E264" s="100"/>
    </row>
    <row r="265" spans="1:5" ht="52.8">
      <c r="A265" s="102" t="s">
        <v>137</v>
      </c>
      <c r="B265" s="113" t="s">
        <v>135</v>
      </c>
      <c r="C265" s="94">
        <v>0</v>
      </c>
      <c r="E265" s="100"/>
    </row>
    <row r="266" spans="1:5" ht="52.8">
      <c r="A266" s="102" t="s">
        <v>138</v>
      </c>
      <c r="B266" s="113" t="s">
        <v>135</v>
      </c>
      <c r="C266" s="94">
        <v>0</v>
      </c>
      <c r="E266" s="100"/>
    </row>
    <row r="267" spans="1:5">
      <c r="A267" s="101" t="s">
        <v>139</v>
      </c>
      <c r="B267" s="95" t="s">
        <v>216</v>
      </c>
      <c r="C267" s="94">
        <v>0</v>
      </c>
      <c r="E267" s="100"/>
    </row>
    <row r="268" spans="1:5">
      <c r="A268" s="101" t="s">
        <v>55</v>
      </c>
      <c r="B268" s="95" t="s">
        <v>216</v>
      </c>
      <c r="C268" s="94">
        <v>0</v>
      </c>
      <c r="E268" s="100"/>
    </row>
    <row r="269" spans="1:5">
      <c r="A269" s="101" t="s">
        <v>140</v>
      </c>
      <c r="B269" s="95" t="s">
        <v>216</v>
      </c>
      <c r="C269" s="94">
        <v>0</v>
      </c>
      <c r="E269" s="100"/>
    </row>
    <row r="270" spans="1:5" ht="31.2">
      <c r="A270" s="103" t="s">
        <v>141</v>
      </c>
      <c r="B270" s="95" t="s">
        <v>142</v>
      </c>
      <c r="C270" s="94">
        <v>0</v>
      </c>
      <c r="E270" s="100"/>
    </row>
    <row r="271" spans="1:5" ht="15.6">
      <c r="A271" s="101" t="s">
        <v>143</v>
      </c>
      <c r="B271" s="95" t="s">
        <v>142</v>
      </c>
      <c r="C271" s="95" t="s">
        <v>142</v>
      </c>
      <c r="E271" s="100"/>
    </row>
    <row r="272" spans="1:5" ht="15.6">
      <c r="A272" s="99" t="s">
        <v>144</v>
      </c>
      <c r="B272" s="95" t="s">
        <v>142</v>
      </c>
      <c r="C272" s="95" t="s">
        <v>142</v>
      </c>
      <c r="E272" s="100"/>
    </row>
    <row r="273" spans="1:5" ht="30">
      <c r="A273" s="99" t="s">
        <v>145</v>
      </c>
      <c r="B273" s="95" t="s">
        <v>142</v>
      </c>
      <c r="C273" s="95" t="s">
        <v>142</v>
      </c>
      <c r="E273" s="100"/>
    </row>
    <row r="274" spans="1:5" ht="129.6">
      <c r="A274" s="104" t="s">
        <v>146</v>
      </c>
      <c r="B274" s="13" t="s">
        <v>217</v>
      </c>
      <c r="C274" s="13" t="s">
        <v>218</v>
      </c>
      <c r="D274" s="95"/>
      <c r="E274" s="105"/>
    </row>
    <row r="275" spans="1:5" ht="57.6">
      <c r="A275" s="99" t="s">
        <v>155</v>
      </c>
      <c r="B275" s="13" t="s">
        <v>167</v>
      </c>
      <c r="C275" s="94" t="s">
        <v>168</v>
      </c>
      <c r="E275" s="100"/>
    </row>
    <row r="276" spans="1:5">
      <c r="A276" s="99" t="s">
        <v>149</v>
      </c>
      <c r="B276" s="95" t="s">
        <v>219</v>
      </c>
      <c r="C276" s="94" t="s">
        <v>168</v>
      </c>
      <c r="E276" s="100"/>
    </row>
    <row r="277" spans="1:5">
      <c r="A277" s="99" t="s">
        <v>152</v>
      </c>
      <c r="B277" s="133" t="s">
        <v>219</v>
      </c>
      <c r="C277" s="94" t="s">
        <v>168</v>
      </c>
      <c r="E277" s="100"/>
    </row>
    <row r="278" spans="1:5" ht="28.8">
      <c r="A278" s="99" t="s">
        <v>157</v>
      </c>
      <c r="B278" s="133" t="s">
        <v>219</v>
      </c>
      <c r="C278" s="94" t="s">
        <v>168</v>
      </c>
      <c r="E278" s="100"/>
    </row>
    <row r="279" spans="1:5" ht="43.2">
      <c r="A279" s="107" t="s">
        <v>159</v>
      </c>
      <c r="B279" s="133" t="s">
        <v>219</v>
      </c>
      <c r="C279" s="94" t="s">
        <v>168</v>
      </c>
      <c r="D279" s="98"/>
      <c r="E279" s="106"/>
    </row>
    <row r="280" spans="1:5">
      <c r="A280" s="304"/>
      <c r="B280" s="304"/>
      <c r="C280" s="304"/>
      <c r="D280" s="304"/>
      <c r="E280" s="304"/>
    </row>
    <row r="281" spans="1:5" ht="28.8">
      <c r="A281" s="305" t="s">
        <v>220</v>
      </c>
      <c r="B281" s="306"/>
      <c r="C281" s="306"/>
      <c r="D281" s="306"/>
      <c r="E281" s="307"/>
    </row>
    <row r="282" spans="1:5">
      <c r="A282" s="99" t="s">
        <v>120</v>
      </c>
      <c r="B282" s="13" t="s">
        <v>121</v>
      </c>
      <c r="C282" s="94" t="s">
        <v>122</v>
      </c>
      <c r="D282" s="94" t="s">
        <v>123</v>
      </c>
      <c r="E282" s="100" t="s">
        <v>124</v>
      </c>
    </row>
    <row r="283" spans="1:5">
      <c r="A283" s="99" t="s">
        <v>125</v>
      </c>
      <c r="B283" s="95">
        <v>0</v>
      </c>
      <c r="C283" s="158">
        <v>0</v>
      </c>
      <c r="E283" s="100"/>
    </row>
    <row r="284" spans="1:5">
      <c r="A284" s="101" t="s">
        <v>163</v>
      </c>
      <c r="B284" s="95">
        <v>0</v>
      </c>
      <c r="C284" s="158">
        <v>0</v>
      </c>
      <c r="E284" s="100"/>
    </row>
    <row r="285" spans="1:5">
      <c r="A285" s="101" t="s">
        <v>127</v>
      </c>
      <c r="B285" s="95">
        <v>364</v>
      </c>
      <c r="C285" s="158">
        <v>368</v>
      </c>
      <c r="E285" s="100"/>
    </row>
    <row r="286" spans="1:5">
      <c r="A286" s="101" t="s">
        <v>128</v>
      </c>
      <c r="B286" s="118">
        <v>0</v>
      </c>
      <c r="C286" s="158">
        <v>0</v>
      </c>
      <c r="E286" s="100"/>
    </row>
    <row r="287" spans="1:5" ht="15.6">
      <c r="A287" s="102" t="s">
        <v>129</v>
      </c>
      <c r="B287" s="95">
        <v>0</v>
      </c>
      <c r="C287" s="94">
        <v>0</v>
      </c>
      <c r="E287" s="100"/>
    </row>
    <row r="288" spans="1:5" ht="15.6">
      <c r="A288" s="102" t="s">
        <v>130</v>
      </c>
      <c r="B288" s="95">
        <v>0</v>
      </c>
      <c r="C288" s="94">
        <v>0</v>
      </c>
      <c r="E288" s="100"/>
    </row>
    <row r="289" spans="1:5" ht="15.6">
      <c r="A289" s="102" t="s">
        <v>131</v>
      </c>
      <c r="B289" s="95">
        <v>0</v>
      </c>
      <c r="C289" s="94">
        <v>0</v>
      </c>
      <c r="E289" s="100"/>
    </row>
    <row r="290" spans="1:5" ht="52.8">
      <c r="A290" s="102" t="s">
        <v>164</v>
      </c>
      <c r="B290" s="113" t="s">
        <v>135</v>
      </c>
      <c r="C290" s="94">
        <v>0</v>
      </c>
      <c r="E290" s="100"/>
    </row>
    <row r="291" spans="1:5" ht="52.8">
      <c r="A291" s="102" t="s">
        <v>134</v>
      </c>
      <c r="B291" s="113" t="s">
        <v>135</v>
      </c>
      <c r="C291" s="94">
        <v>0</v>
      </c>
      <c r="E291" s="100"/>
    </row>
    <row r="292" spans="1:5" ht="52.8">
      <c r="A292" s="102" t="s">
        <v>136</v>
      </c>
      <c r="B292" s="113" t="s">
        <v>135</v>
      </c>
      <c r="C292" s="94">
        <v>0</v>
      </c>
      <c r="E292" s="100"/>
    </row>
    <row r="293" spans="1:5" ht="52.8">
      <c r="A293" s="102" t="s">
        <v>137</v>
      </c>
      <c r="B293" s="113" t="s">
        <v>135</v>
      </c>
      <c r="C293" s="94">
        <v>0</v>
      </c>
      <c r="E293" s="100"/>
    </row>
    <row r="294" spans="1:5" ht="52.8">
      <c r="A294" s="102" t="s">
        <v>138</v>
      </c>
      <c r="B294" s="113" t="s">
        <v>135</v>
      </c>
      <c r="C294" s="94">
        <v>0</v>
      </c>
      <c r="E294" s="100"/>
    </row>
    <row r="295" spans="1:5">
      <c r="A295" s="101" t="s">
        <v>139</v>
      </c>
      <c r="B295" s="95">
        <v>0</v>
      </c>
      <c r="C295" s="94">
        <v>0</v>
      </c>
      <c r="E295" s="100"/>
    </row>
    <row r="296" spans="1:5">
      <c r="A296" s="101" t="s">
        <v>55</v>
      </c>
      <c r="B296" s="95">
        <v>0</v>
      </c>
      <c r="C296" s="94">
        <v>0</v>
      </c>
      <c r="E296" s="100"/>
    </row>
    <row r="297" spans="1:5">
      <c r="A297" s="101" t="s">
        <v>140</v>
      </c>
      <c r="B297" s="95">
        <v>0</v>
      </c>
      <c r="C297" s="94">
        <v>0</v>
      </c>
      <c r="E297" s="100"/>
    </row>
    <row r="298" spans="1:5" ht="31.2">
      <c r="A298" s="103" t="s">
        <v>141</v>
      </c>
      <c r="B298" s="95">
        <v>364</v>
      </c>
      <c r="C298" s="94">
        <v>0</v>
      </c>
      <c r="E298" s="100"/>
    </row>
    <row r="299" spans="1:5" ht="15.6">
      <c r="A299" s="101" t="s">
        <v>143</v>
      </c>
      <c r="B299" s="95" t="s">
        <v>142</v>
      </c>
      <c r="C299" s="94" t="s">
        <v>142</v>
      </c>
      <c r="E299" s="100"/>
    </row>
    <row r="300" spans="1:5" ht="15.6">
      <c r="A300" s="99" t="s">
        <v>144</v>
      </c>
      <c r="B300" s="95" t="s">
        <v>142</v>
      </c>
      <c r="C300" s="94" t="s">
        <v>142</v>
      </c>
      <c r="E300" s="100"/>
    </row>
    <row r="301" spans="1:5" ht="30">
      <c r="A301" s="99" t="s">
        <v>145</v>
      </c>
      <c r="B301" s="95" t="s">
        <v>142</v>
      </c>
      <c r="C301" s="94" t="s">
        <v>142</v>
      </c>
      <c r="E301" s="100"/>
    </row>
    <row r="302" spans="1:5" ht="136.5" customHeight="1">
      <c r="A302" s="104" t="s">
        <v>146</v>
      </c>
      <c r="B302" s="13" t="s">
        <v>221</v>
      </c>
      <c r="C302" s="13" t="s">
        <v>222</v>
      </c>
      <c r="D302" s="95"/>
      <c r="E302" s="105"/>
    </row>
    <row r="303" spans="1:5" ht="57.6">
      <c r="A303" s="99" t="s">
        <v>155</v>
      </c>
      <c r="B303" s="13" t="s">
        <v>167</v>
      </c>
      <c r="C303" s="94" t="s">
        <v>168</v>
      </c>
      <c r="E303" s="100"/>
    </row>
    <row r="304" spans="1:5">
      <c r="A304" s="99" t="s">
        <v>149</v>
      </c>
      <c r="B304" s="95" t="s">
        <v>223</v>
      </c>
      <c r="C304" s="94" t="s">
        <v>168</v>
      </c>
      <c r="E304" s="100"/>
    </row>
    <row r="305" spans="1:6">
      <c r="A305" s="99" t="s">
        <v>152</v>
      </c>
      <c r="B305" s="133" t="s">
        <v>223</v>
      </c>
      <c r="C305" s="94" t="s">
        <v>168</v>
      </c>
      <c r="E305" s="100"/>
    </row>
    <row r="306" spans="1:6" ht="28.8">
      <c r="A306" s="99" t="s">
        <v>157</v>
      </c>
      <c r="B306" s="133" t="s">
        <v>223</v>
      </c>
      <c r="C306" s="94" t="s">
        <v>168</v>
      </c>
      <c r="E306" s="100"/>
    </row>
    <row r="307" spans="1:6" ht="43.2">
      <c r="A307" s="107" t="s">
        <v>159</v>
      </c>
      <c r="B307" s="133" t="s">
        <v>223</v>
      </c>
      <c r="C307" s="94" t="s">
        <v>168</v>
      </c>
      <c r="D307" s="98"/>
      <c r="E307" s="106"/>
    </row>
    <row r="308" spans="1:6">
      <c r="A308" s="304"/>
      <c r="B308" s="304"/>
      <c r="C308" s="304"/>
      <c r="D308" s="304"/>
      <c r="E308" s="304"/>
    </row>
    <row r="309" spans="1:6" ht="28.8">
      <c r="A309" s="305" t="s">
        <v>224</v>
      </c>
      <c r="B309" s="306"/>
      <c r="C309" s="306"/>
      <c r="D309" s="306"/>
      <c r="E309" s="307"/>
      <c r="F309" s="94" t="s">
        <v>225</v>
      </c>
    </row>
    <row r="310" spans="1:6">
      <c r="A310" s="99" t="s">
        <v>120</v>
      </c>
      <c r="B310" s="13" t="s">
        <v>121</v>
      </c>
      <c r="C310" s="94" t="s">
        <v>122</v>
      </c>
      <c r="D310" s="94" t="s">
        <v>123</v>
      </c>
      <c r="E310" s="100" t="s">
        <v>124</v>
      </c>
    </row>
    <row r="311" spans="1:6">
      <c r="A311" s="99" t="s">
        <v>125</v>
      </c>
      <c r="B311" s="95">
        <v>19</v>
      </c>
      <c r="C311" s="94">
        <v>10</v>
      </c>
      <c r="E311" s="100"/>
    </row>
    <row r="312" spans="1:6">
      <c r="A312" s="101" t="s">
        <v>163</v>
      </c>
      <c r="B312" s="95">
        <v>9</v>
      </c>
      <c r="C312" s="94">
        <v>9</v>
      </c>
      <c r="E312" s="100"/>
    </row>
    <row r="313" spans="1:6">
      <c r="A313" s="101" t="s">
        <v>127</v>
      </c>
      <c r="B313" s="95">
        <v>455</v>
      </c>
      <c r="C313" s="94">
        <v>460</v>
      </c>
      <c r="E313" s="100"/>
    </row>
    <row r="314" spans="1:6">
      <c r="A314" s="101" t="s">
        <v>128</v>
      </c>
      <c r="B314" s="118">
        <v>0.7</v>
      </c>
      <c r="C314" s="156">
        <v>0.26</v>
      </c>
      <c r="E314" s="100"/>
    </row>
    <row r="315" spans="1:6" ht="15.6">
      <c r="A315" s="102" t="s">
        <v>129</v>
      </c>
      <c r="B315" s="95">
        <v>0</v>
      </c>
      <c r="C315" s="94">
        <v>0</v>
      </c>
      <c r="E315" s="100"/>
    </row>
    <row r="316" spans="1:6" ht="15.6">
      <c r="A316" s="102" t="s">
        <v>130</v>
      </c>
      <c r="B316" s="95">
        <v>9</v>
      </c>
      <c r="C316" s="94">
        <v>6</v>
      </c>
      <c r="E316" s="100"/>
    </row>
    <row r="317" spans="1:6" ht="15.6">
      <c r="A317" s="102" t="s">
        <v>131</v>
      </c>
      <c r="B317" s="95">
        <v>0</v>
      </c>
      <c r="C317" s="94">
        <v>0</v>
      </c>
      <c r="E317" s="100"/>
    </row>
    <row r="318" spans="1:6" ht="52.8">
      <c r="A318" s="102" t="s">
        <v>164</v>
      </c>
      <c r="B318" s="113" t="s">
        <v>135</v>
      </c>
      <c r="C318" s="94">
        <v>3</v>
      </c>
      <c r="E318" s="100"/>
    </row>
    <row r="319" spans="1:6" ht="52.8">
      <c r="A319" s="102" t="s">
        <v>134</v>
      </c>
      <c r="B319" s="113" t="s">
        <v>135</v>
      </c>
      <c r="C319" s="94">
        <v>3</v>
      </c>
      <c r="E319" s="100"/>
    </row>
    <row r="320" spans="1:6" ht="52.8">
      <c r="A320" s="102" t="s">
        <v>136</v>
      </c>
      <c r="B320" s="113" t="s">
        <v>135</v>
      </c>
      <c r="C320" s="94">
        <v>0</v>
      </c>
      <c r="E320" s="100"/>
    </row>
    <row r="321" spans="1:5" ht="52.8">
      <c r="A321" s="102" t="s">
        <v>137</v>
      </c>
      <c r="B321" s="113" t="s">
        <v>135</v>
      </c>
      <c r="C321" s="94">
        <v>0</v>
      </c>
      <c r="E321" s="100"/>
    </row>
    <row r="322" spans="1:5" ht="52.8">
      <c r="A322" s="102" t="s">
        <v>138</v>
      </c>
      <c r="B322" s="113" t="s">
        <v>135</v>
      </c>
      <c r="C322" s="94">
        <v>0</v>
      </c>
      <c r="E322" s="100"/>
    </row>
    <row r="323" spans="1:5">
      <c r="A323" s="101" t="s">
        <v>139</v>
      </c>
      <c r="B323" s="95">
        <v>70</v>
      </c>
      <c r="C323" s="94">
        <v>78</v>
      </c>
      <c r="E323" s="100"/>
    </row>
    <row r="324" spans="1:5">
      <c r="A324" s="101" t="s">
        <v>55</v>
      </c>
      <c r="B324" s="95" t="s">
        <v>216</v>
      </c>
      <c r="C324" s="94">
        <v>17</v>
      </c>
      <c r="E324" s="100"/>
    </row>
    <row r="325" spans="1:5">
      <c r="A325" s="101" t="s">
        <v>140</v>
      </c>
      <c r="B325" s="95" t="s">
        <v>216</v>
      </c>
      <c r="C325" s="94">
        <v>83</v>
      </c>
      <c r="E325" s="100"/>
    </row>
    <row r="326" spans="1:5" ht="31.2">
      <c r="A326" s="103" t="s">
        <v>141</v>
      </c>
      <c r="B326" s="95">
        <v>138</v>
      </c>
      <c r="C326" s="94">
        <v>342</v>
      </c>
      <c r="E326" s="100"/>
    </row>
    <row r="327" spans="1:5" ht="15.6">
      <c r="A327" s="101" t="s">
        <v>143</v>
      </c>
      <c r="B327" s="95" t="s">
        <v>142</v>
      </c>
      <c r="C327" s="95" t="s">
        <v>142</v>
      </c>
      <c r="E327" s="100"/>
    </row>
    <row r="328" spans="1:5" ht="15.6">
      <c r="A328" s="99" t="s">
        <v>144</v>
      </c>
      <c r="B328" s="95" t="s">
        <v>142</v>
      </c>
      <c r="C328" s="95" t="s">
        <v>142</v>
      </c>
      <c r="E328" s="100"/>
    </row>
    <row r="329" spans="1:5" ht="30">
      <c r="A329" s="99" t="s">
        <v>145</v>
      </c>
      <c r="B329" s="95" t="s">
        <v>142</v>
      </c>
      <c r="C329" s="95" t="s">
        <v>142</v>
      </c>
      <c r="E329" s="100"/>
    </row>
    <row r="330" spans="1:5" ht="172.8">
      <c r="A330" s="104" t="s">
        <v>146</v>
      </c>
      <c r="B330" s="13" t="s">
        <v>226</v>
      </c>
      <c r="C330" s="13" t="s">
        <v>227</v>
      </c>
      <c r="D330" s="95"/>
      <c r="E330" s="105"/>
    </row>
    <row r="331" spans="1:5" ht="57.6">
      <c r="A331" s="99" t="s">
        <v>155</v>
      </c>
      <c r="B331" s="13" t="s">
        <v>167</v>
      </c>
      <c r="C331" s="94" t="s">
        <v>168</v>
      </c>
      <c r="E331" s="100"/>
    </row>
    <row r="332" spans="1:5">
      <c r="A332" s="99" t="s">
        <v>149</v>
      </c>
      <c r="B332" s="95" t="s">
        <v>228</v>
      </c>
      <c r="C332" s="94" t="s">
        <v>168</v>
      </c>
      <c r="E332" s="100"/>
    </row>
    <row r="333" spans="1:5">
      <c r="A333" s="99" t="s">
        <v>152</v>
      </c>
      <c r="B333" s="133" t="s">
        <v>228</v>
      </c>
      <c r="C333" s="94" t="s">
        <v>168</v>
      </c>
      <c r="E333" s="100"/>
    </row>
    <row r="334" spans="1:5" ht="28.8">
      <c r="A334" s="99" t="s">
        <v>157</v>
      </c>
      <c r="B334" s="133" t="s">
        <v>228</v>
      </c>
      <c r="C334" s="94" t="s">
        <v>168</v>
      </c>
      <c r="E334" s="100"/>
    </row>
    <row r="335" spans="1:5" ht="43.2">
      <c r="A335" s="107" t="s">
        <v>159</v>
      </c>
      <c r="B335" s="133" t="s">
        <v>228</v>
      </c>
      <c r="C335" s="94" t="s">
        <v>168</v>
      </c>
      <c r="D335" s="98"/>
      <c r="E335" s="106"/>
    </row>
    <row r="336" spans="1:5">
      <c r="A336" s="304"/>
      <c r="B336" s="304"/>
      <c r="C336" s="304"/>
      <c r="D336" s="304"/>
      <c r="E336" s="304"/>
    </row>
    <row r="337" spans="1:5" ht="28.8">
      <c r="A337" s="308" t="s">
        <v>229</v>
      </c>
      <c r="B337" s="306"/>
      <c r="C337" s="306"/>
      <c r="D337" s="306"/>
      <c r="E337" s="307"/>
    </row>
    <row r="338" spans="1:5">
      <c r="A338" s="99" t="s">
        <v>120</v>
      </c>
      <c r="B338" s="13" t="s">
        <v>121</v>
      </c>
      <c r="C338" s="94" t="s">
        <v>122</v>
      </c>
      <c r="D338" s="94" t="s">
        <v>123</v>
      </c>
      <c r="E338" s="100" t="s">
        <v>124</v>
      </c>
    </row>
    <row r="339" spans="1:5" ht="57.6">
      <c r="A339" s="99" t="s">
        <v>230</v>
      </c>
      <c r="B339" s="13" t="s">
        <v>231</v>
      </c>
      <c r="C339" s="160" t="s">
        <v>232</v>
      </c>
      <c r="E339" s="100"/>
    </row>
    <row r="340" spans="1:5">
      <c r="A340" s="99" t="s">
        <v>125</v>
      </c>
      <c r="B340" s="95" t="s">
        <v>142</v>
      </c>
      <c r="E340" s="100"/>
    </row>
    <row r="341" spans="1:5">
      <c r="A341" s="101" t="s">
        <v>163</v>
      </c>
      <c r="B341" s="95" t="s">
        <v>142</v>
      </c>
      <c r="E341" s="100"/>
    </row>
    <row r="342" spans="1:5">
      <c r="A342" s="101" t="s">
        <v>127</v>
      </c>
      <c r="B342" s="95" t="s">
        <v>142</v>
      </c>
      <c r="E342" s="100"/>
    </row>
    <row r="343" spans="1:5">
      <c r="A343" s="101" t="s">
        <v>128</v>
      </c>
      <c r="B343" s="95" t="s">
        <v>142</v>
      </c>
      <c r="E343" s="100"/>
    </row>
    <row r="344" spans="1:5" ht="15.6">
      <c r="A344" s="102" t="s">
        <v>129</v>
      </c>
      <c r="B344" s="95" t="s">
        <v>142</v>
      </c>
      <c r="E344" s="100"/>
    </row>
    <row r="345" spans="1:5" ht="15.6">
      <c r="A345" s="102" t="s">
        <v>130</v>
      </c>
      <c r="B345" s="95" t="s">
        <v>142</v>
      </c>
      <c r="E345" s="100"/>
    </row>
    <row r="346" spans="1:5" ht="15.6">
      <c r="A346" s="102" t="s">
        <v>131</v>
      </c>
      <c r="B346" s="95" t="s">
        <v>142</v>
      </c>
      <c r="E346" s="100"/>
    </row>
    <row r="347" spans="1:5" ht="15.6">
      <c r="A347" s="102" t="s">
        <v>164</v>
      </c>
      <c r="B347" s="113" t="s">
        <v>142</v>
      </c>
      <c r="E347" s="100"/>
    </row>
    <row r="348" spans="1:5" ht="15.6">
      <c r="A348" s="102" t="s">
        <v>134</v>
      </c>
      <c r="B348" s="113" t="s">
        <v>142</v>
      </c>
      <c r="E348" s="100"/>
    </row>
    <row r="349" spans="1:5" ht="15.6">
      <c r="A349" s="102" t="s">
        <v>136</v>
      </c>
      <c r="B349" s="113" t="s">
        <v>142</v>
      </c>
      <c r="E349" s="100"/>
    </row>
    <row r="350" spans="1:5" ht="15.6">
      <c r="A350" s="102" t="s">
        <v>137</v>
      </c>
      <c r="B350" s="113" t="s">
        <v>142</v>
      </c>
      <c r="E350" s="100"/>
    </row>
    <row r="351" spans="1:5" ht="15.6">
      <c r="A351" s="102" t="s">
        <v>138</v>
      </c>
      <c r="B351" s="113" t="s">
        <v>142</v>
      </c>
      <c r="E351" s="100"/>
    </row>
    <row r="352" spans="1:5">
      <c r="A352" s="101" t="s">
        <v>139</v>
      </c>
      <c r="B352" s="95" t="s">
        <v>142</v>
      </c>
      <c r="E352" s="100"/>
    </row>
    <row r="353" spans="1:5">
      <c r="A353" s="101" t="s">
        <v>55</v>
      </c>
      <c r="B353" s="95" t="s">
        <v>142</v>
      </c>
      <c r="E353" s="100"/>
    </row>
    <row r="354" spans="1:5">
      <c r="A354" s="101" t="s">
        <v>140</v>
      </c>
      <c r="B354" s="95" t="s">
        <v>142</v>
      </c>
      <c r="E354" s="100"/>
    </row>
    <row r="355" spans="1:5" ht="31.2">
      <c r="A355" s="103" t="s">
        <v>141</v>
      </c>
      <c r="B355" s="95" t="s">
        <v>142</v>
      </c>
      <c r="E355" s="100"/>
    </row>
    <row r="356" spans="1:5" ht="15.6">
      <c r="A356" s="101" t="s">
        <v>143</v>
      </c>
      <c r="B356" s="95" t="s">
        <v>142</v>
      </c>
      <c r="E356" s="100"/>
    </row>
    <row r="357" spans="1:5" ht="15.6">
      <c r="A357" s="99" t="s">
        <v>144</v>
      </c>
      <c r="B357" s="95" t="s">
        <v>142</v>
      </c>
      <c r="E357" s="100"/>
    </row>
    <row r="358" spans="1:5" ht="30">
      <c r="A358" s="99" t="s">
        <v>145</v>
      </c>
      <c r="B358" s="95" t="s">
        <v>142</v>
      </c>
      <c r="E358" s="100"/>
    </row>
    <row r="359" spans="1:5">
      <c r="A359" s="108" t="s">
        <v>233</v>
      </c>
      <c r="B359" s="95" t="s">
        <v>142</v>
      </c>
      <c r="E359" s="100"/>
    </row>
    <row r="360" spans="1:5" ht="57.6">
      <c r="A360" s="108" t="s">
        <v>234</v>
      </c>
      <c r="B360" s="95" t="s">
        <v>142</v>
      </c>
      <c r="C360" s="109"/>
      <c r="D360" s="109"/>
      <c r="E360" s="110"/>
    </row>
    <row r="361" spans="1:5">
      <c r="A361" s="108" t="s">
        <v>235</v>
      </c>
      <c r="B361" s="95" t="s">
        <v>142</v>
      </c>
      <c r="E361" s="100"/>
    </row>
    <row r="362" spans="1:5" ht="28.8">
      <c r="A362" s="108" t="s">
        <v>236</v>
      </c>
      <c r="B362" s="95" t="s">
        <v>142</v>
      </c>
      <c r="E362" s="100"/>
    </row>
    <row r="363" spans="1:5" ht="28.8">
      <c r="A363" s="108" t="s">
        <v>237</v>
      </c>
      <c r="B363" s="95" t="s">
        <v>142</v>
      </c>
      <c r="E363" s="100"/>
    </row>
    <row r="364" spans="1:5" ht="86.4">
      <c r="A364" s="13" t="s">
        <v>238</v>
      </c>
      <c r="B364" s="13" t="s">
        <v>239</v>
      </c>
      <c r="C364" s="95"/>
      <c r="D364" s="95"/>
      <c r="E364" s="105"/>
    </row>
    <row r="365" spans="1:5" ht="57.6">
      <c r="A365" s="99" t="s">
        <v>155</v>
      </c>
      <c r="B365" s="13" t="s">
        <v>167</v>
      </c>
      <c r="E365" s="100"/>
    </row>
    <row r="366" spans="1:5">
      <c r="A366" s="99" t="s">
        <v>149</v>
      </c>
      <c r="B366" s="95" t="s">
        <v>240</v>
      </c>
      <c r="E366" s="100"/>
    </row>
    <row r="367" spans="1:5">
      <c r="A367" s="99" t="s">
        <v>152</v>
      </c>
      <c r="B367" s="133" t="s">
        <v>240</v>
      </c>
      <c r="E367" s="100"/>
    </row>
    <row r="368" spans="1:5" ht="28.8">
      <c r="A368" s="99" t="s">
        <v>157</v>
      </c>
      <c r="B368" s="133" t="s">
        <v>240</v>
      </c>
      <c r="E368" s="100"/>
    </row>
    <row r="369" spans="1:5" ht="43.2">
      <c r="A369" s="107" t="s">
        <v>159</v>
      </c>
      <c r="B369" s="133" t="s">
        <v>240</v>
      </c>
      <c r="C369" s="98"/>
      <c r="D369" s="98"/>
      <c r="E369" s="106"/>
    </row>
    <row r="370" spans="1:5">
      <c r="A370" s="304"/>
      <c r="B370" s="304"/>
      <c r="C370" s="304"/>
      <c r="D370" s="304"/>
      <c r="E370" s="304"/>
    </row>
    <row r="371" spans="1:5" ht="28.8">
      <c r="A371" s="309" t="s">
        <v>241</v>
      </c>
      <c r="B371" s="306"/>
      <c r="C371" s="306"/>
      <c r="D371" s="306"/>
      <c r="E371" s="307"/>
    </row>
    <row r="372" spans="1:5">
      <c r="A372" s="99" t="s">
        <v>120</v>
      </c>
      <c r="B372" s="13" t="s">
        <v>121</v>
      </c>
      <c r="C372" s="94" t="s">
        <v>122</v>
      </c>
      <c r="D372" s="94" t="s">
        <v>123</v>
      </c>
      <c r="E372" s="100" t="s">
        <v>124</v>
      </c>
    </row>
    <row r="373" spans="1:5" ht="43.2">
      <c r="A373" s="99" t="s">
        <v>230</v>
      </c>
      <c r="B373" s="13" t="s">
        <v>242</v>
      </c>
      <c r="C373" s="94" t="s">
        <v>243</v>
      </c>
      <c r="E373" s="100"/>
    </row>
    <row r="374" spans="1:5">
      <c r="A374" s="99" t="s">
        <v>125</v>
      </c>
      <c r="B374" s="95" t="s">
        <v>142</v>
      </c>
      <c r="E374" s="100"/>
    </row>
    <row r="375" spans="1:5">
      <c r="A375" s="101" t="s">
        <v>163</v>
      </c>
      <c r="B375" s="95" t="s">
        <v>142</v>
      </c>
      <c r="E375" s="100"/>
    </row>
    <row r="376" spans="1:5">
      <c r="A376" s="101" t="s">
        <v>127</v>
      </c>
      <c r="B376" s="95" t="s">
        <v>142</v>
      </c>
      <c r="E376" s="100"/>
    </row>
    <row r="377" spans="1:5">
      <c r="A377" s="101" t="s">
        <v>128</v>
      </c>
      <c r="B377" s="95" t="s">
        <v>142</v>
      </c>
      <c r="E377" s="100"/>
    </row>
    <row r="378" spans="1:5" ht="15.6">
      <c r="A378" s="102" t="s">
        <v>129</v>
      </c>
      <c r="B378" s="95" t="s">
        <v>142</v>
      </c>
      <c r="E378" s="100"/>
    </row>
    <row r="379" spans="1:5" ht="15.6">
      <c r="A379" s="102" t="s">
        <v>130</v>
      </c>
      <c r="B379" s="95" t="s">
        <v>142</v>
      </c>
      <c r="E379" s="100"/>
    </row>
    <row r="380" spans="1:5" ht="15.6">
      <c r="A380" s="102" t="s">
        <v>131</v>
      </c>
      <c r="B380" s="95" t="s">
        <v>142</v>
      </c>
      <c r="E380" s="100"/>
    </row>
    <row r="381" spans="1:5" ht="15.6">
      <c r="A381" s="102" t="s">
        <v>164</v>
      </c>
      <c r="B381" s="113" t="s">
        <v>142</v>
      </c>
      <c r="E381" s="100"/>
    </row>
    <row r="382" spans="1:5" ht="15.6">
      <c r="A382" s="102" t="s">
        <v>134</v>
      </c>
      <c r="B382" s="113" t="s">
        <v>142</v>
      </c>
      <c r="E382" s="100"/>
    </row>
    <row r="383" spans="1:5" ht="15.6">
      <c r="A383" s="102" t="s">
        <v>136</v>
      </c>
      <c r="B383" s="113" t="s">
        <v>142</v>
      </c>
      <c r="E383" s="100"/>
    </row>
    <row r="384" spans="1:5" ht="15.6">
      <c r="A384" s="102" t="s">
        <v>137</v>
      </c>
      <c r="B384" s="113" t="s">
        <v>142</v>
      </c>
      <c r="E384" s="100"/>
    </row>
    <row r="385" spans="1:5" ht="15.6">
      <c r="A385" s="102" t="s">
        <v>138</v>
      </c>
      <c r="B385" s="113" t="s">
        <v>142</v>
      </c>
      <c r="E385" s="100"/>
    </row>
    <row r="386" spans="1:5">
      <c r="A386" s="101" t="s">
        <v>139</v>
      </c>
      <c r="B386" s="95" t="s">
        <v>142</v>
      </c>
      <c r="E386" s="100"/>
    </row>
    <row r="387" spans="1:5">
      <c r="A387" s="101" t="s">
        <v>55</v>
      </c>
      <c r="B387" s="95" t="s">
        <v>142</v>
      </c>
      <c r="E387" s="100"/>
    </row>
    <row r="388" spans="1:5">
      <c r="A388" s="101" t="s">
        <v>140</v>
      </c>
      <c r="B388" s="95" t="s">
        <v>142</v>
      </c>
      <c r="E388" s="100"/>
    </row>
    <row r="389" spans="1:5" ht="31.2">
      <c r="A389" s="103" t="s">
        <v>141</v>
      </c>
      <c r="B389" s="95" t="s">
        <v>142</v>
      </c>
      <c r="E389" s="100"/>
    </row>
    <row r="390" spans="1:5" ht="15.6">
      <c r="A390" s="101" t="s">
        <v>143</v>
      </c>
      <c r="B390" s="95" t="s">
        <v>142</v>
      </c>
      <c r="E390" s="100"/>
    </row>
    <row r="391" spans="1:5" ht="15.6">
      <c r="A391" s="99" t="s">
        <v>144</v>
      </c>
      <c r="B391" s="95" t="s">
        <v>142</v>
      </c>
      <c r="E391" s="100"/>
    </row>
    <row r="392" spans="1:5" ht="30">
      <c r="A392" s="99" t="s">
        <v>145</v>
      </c>
      <c r="B392" s="95" t="s">
        <v>142</v>
      </c>
      <c r="E392" s="100"/>
    </row>
    <row r="393" spans="1:5">
      <c r="A393" s="108" t="s">
        <v>233</v>
      </c>
      <c r="B393" s="95" t="s">
        <v>142</v>
      </c>
      <c r="E393" s="100"/>
    </row>
    <row r="394" spans="1:5" ht="57.6">
      <c r="A394" s="108" t="s">
        <v>234</v>
      </c>
      <c r="B394" s="123" t="s">
        <v>142</v>
      </c>
      <c r="C394" s="109"/>
      <c r="D394" s="109"/>
      <c r="E394" s="110"/>
    </row>
    <row r="395" spans="1:5">
      <c r="A395" s="108" t="s">
        <v>235</v>
      </c>
      <c r="B395" s="95" t="s">
        <v>142</v>
      </c>
      <c r="E395" s="100"/>
    </row>
    <row r="396" spans="1:5" ht="28.8">
      <c r="A396" s="108" t="s">
        <v>236</v>
      </c>
      <c r="B396" s="95" t="s">
        <v>142</v>
      </c>
      <c r="E396" s="100"/>
    </row>
    <row r="397" spans="1:5" ht="28.8">
      <c r="A397" s="108" t="s">
        <v>237</v>
      </c>
      <c r="B397" s="95" t="s">
        <v>142</v>
      </c>
      <c r="E397" s="100"/>
    </row>
    <row r="398" spans="1:5" ht="72">
      <c r="A398" s="104" t="s">
        <v>238</v>
      </c>
      <c r="B398" s="13" t="s">
        <v>244</v>
      </c>
      <c r="C398" s="95"/>
      <c r="D398" s="95"/>
      <c r="E398" s="105"/>
    </row>
    <row r="399" spans="1:5" ht="57.6">
      <c r="A399" s="99" t="s">
        <v>155</v>
      </c>
      <c r="B399" s="13" t="s">
        <v>167</v>
      </c>
      <c r="E399" s="100"/>
    </row>
    <row r="400" spans="1:5">
      <c r="A400" s="99" t="s">
        <v>149</v>
      </c>
      <c r="B400" s="95" t="s">
        <v>245</v>
      </c>
      <c r="E400" s="100"/>
    </row>
    <row r="401" spans="1:5">
      <c r="A401" s="99" t="s">
        <v>152</v>
      </c>
      <c r="B401" s="133" t="s">
        <v>245</v>
      </c>
      <c r="E401" s="100"/>
    </row>
    <row r="402" spans="1:5" ht="28.8">
      <c r="A402" s="99" t="s">
        <v>157</v>
      </c>
      <c r="B402" s="133" t="s">
        <v>245</v>
      </c>
      <c r="E402" s="100"/>
    </row>
    <row r="403" spans="1:5" ht="43.2">
      <c r="A403" s="107" t="s">
        <v>159</v>
      </c>
      <c r="B403" s="133" t="s">
        <v>245</v>
      </c>
      <c r="C403" s="98"/>
      <c r="D403" s="98"/>
      <c r="E403" s="106"/>
    </row>
    <row r="404" spans="1:5">
      <c r="A404" s="304"/>
      <c r="B404" s="304"/>
      <c r="C404" s="304"/>
      <c r="D404" s="304"/>
      <c r="E404" s="304"/>
    </row>
    <row r="405" spans="1:5" ht="28.8">
      <c r="A405" s="308" t="s">
        <v>246</v>
      </c>
      <c r="B405" s="306"/>
      <c r="C405" s="306"/>
      <c r="D405" s="306"/>
      <c r="E405" s="307"/>
    </row>
    <row r="406" spans="1:5">
      <c r="A406" s="99" t="s">
        <v>120</v>
      </c>
      <c r="B406" s="13" t="s">
        <v>121</v>
      </c>
      <c r="C406" s="94" t="s">
        <v>122</v>
      </c>
      <c r="D406" s="94" t="s">
        <v>123</v>
      </c>
      <c r="E406" s="100" t="s">
        <v>124</v>
      </c>
    </row>
    <row r="407" spans="1:5" ht="100.8">
      <c r="A407" s="99" t="s">
        <v>230</v>
      </c>
      <c r="B407" s="13" t="s">
        <v>247</v>
      </c>
      <c r="C407" s="94" t="s">
        <v>243</v>
      </c>
      <c r="E407" s="100"/>
    </row>
    <row r="408" spans="1:5">
      <c r="A408" s="99" t="s">
        <v>125</v>
      </c>
      <c r="B408" s="95" t="s">
        <v>142</v>
      </c>
      <c r="E408" s="100"/>
    </row>
    <row r="409" spans="1:5">
      <c r="A409" s="101" t="s">
        <v>163</v>
      </c>
      <c r="B409" s="95" t="s">
        <v>142</v>
      </c>
      <c r="E409" s="100"/>
    </row>
    <row r="410" spans="1:5">
      <c r="A410" s="101" t="s">
        <v>127</v>
      </c>
      <c r="B410" s="95" t="s">
        <v>142</v>
      </c>
      <c r="E410" s="100"/>
    </row>
    <row r="411" spans="1:5">
      <c r="A411" s="101" t="s">
        <v>128</v>
      </c>
      <c r="B411" s="95" t="s">
        <v>142</v>
      </c>
      <c r="E411" s="100"/>
    </row>
    <row r="412" spans="1:5" ht="15.6">
      <c r="A412" s="102" t="s">
        <v>129</v>
      </c>
      <c r="B412" s="95" t="s">
        <v>142</v>
      </c>
      <c r="E412" s="100"/>
    </row>
    <row r="413" spans="1:5" ht="15.6">
      <c r="A413" s="102" t="s">
        <v>130</v>
      </c>
      <c r="B413" s="95" t="s">
        <v>142</v>
      </c>
      <c r="E413" s="100"/>
    </row>
    <row r="414" spans="1:5" ht="15.6">
      <c r="A414" s="102" t="s">
        <v>131</v>
      </c>
      <c r="B414" s="95" t="s">
        <v>142</v>
      </c>
      <c r="E414" s="100"/>
    </row>
    <row r="415" spans="1:5" ht="15.6">
      <c r="A415" s="102" t="s">
        <v>164</v>
      </c>
      <c r="B415" s="113" t="s">
        <v>142</v>
      </c>
      <c r="E415" s="100"/>
    </row>
    <row r="416" spans="1:5" ht="15.6">
      <c r="A416" s="102" t="s">
        <v>134</v>
      </c>
      <c r="B416" s="113" t="s">
        <v>142</v>
      </c>
      <c r="E416" s="100"/>
    </row>
    <row r="417" spans="1:5" ht="15.6">
      <c r="A417" s="102" t="s">
        <v>136</v>
      </c>
      <c r="B417" s="113" t="s">
        <v>142</v>
      </c>
      <c r="E417" s="100"/>
    </row>
    <row r="418" spans="1:5" ht="15.6">
      <c r="A418" s="102" t="s">
        <v>137</v>
      </c>
      <c r="B418" s="113" t="s">
        <v>142</v>
      </c>
      <c r="E418" s="100"/>
    </row>
    <row r="419" spans="1:5" ht="15.6">
      <c r="A419" s="102" t="s">
        <v>138</v>
      </c>
      <c r="B419" s="113" t="s">
        <v>142</v>
      </c>
      <c r="E419" s="100"/>
    </row>
    <row r="420" spans="1:5">
      <c r="A420" s="101" t="s">
        <v>139</v>
      </c>
      <c r="B420" s="95" t="s">
        <v>142</v>
      </c>
      <c r="E420" s="100"/>
    </row>
    <row r="421" spans="1:5">
      <c r="A421" s="101" t="s">
        <v>55</v>
      </c>
      <c r="B421" s="95" t="s">
        <v>142</v>
      </c>
      <c r="E421" s="100"/>
    </row>
    <row r="422" spans="1:5">
      <c r="A422" s="101" t="s">
        <v>140</v>
      </c>
      <c r="B422" s="95" t="s">
        <v>142</v>
      </c>
      <c r="E422" s="100"/>
    </row>
    <row r="423" spans="1:5" ht="31.2">
      <c r="A423" s="103" t="s">
        <v>141</v>
      </c>
      <c r="B423" s="95" t="s">
        <v>142</v>
      </c>
      <c r="E423" s="100"/>
    </row>
    <row r="424" spans="1:5" ht="15.6">
      <c r="A424" s="101" t="s">
        <v>143</v>
      </c>
      <c r="B424" s="95" t="s">
        <v>142</v>
      </c>
      <c r="E424" s="100"/>
    </row>
    <row r="425" spans="1:5" ht="15.6">
      <c r="A425" s="99" t="s">
        <v>144</v>
      </c>
      <c r="B425" s="95" t="s">
        <v>142</v>
      </c>
      <c r="E425" s="100"/>
    </row>
    <row r="426" spans="1:5" ht="30">
      <c r="A426" s="99" t="s">
        <v>145</v>
      </c>
      <c r="B426" s="95" t="s">
        <v>142</v>
      </c>
      <c r="E426" s="100"/>
    </row>
    <row r="427" spans="1:5">
      <c r="A427" s="108" t="s">
        <v>233</v>
      </c>
      <c r="B427" s="95" t="s">
        <v>142</v>
      </c>
      <c r="E427" s="100"/>
    </row>
    <row r="428" spans="1:5" ht="57.6">
      <c r="A428" s="108" t="s">
        <v>234</v>
      </c>
      <c r="B428" s="122" t="s">
        <v>142</v>
      </c>
      <c r="C428" s="109"/>
      <c r="D428" s="109"/>
      <c r="E428" s="110"/>
    </row>
    <row r="429" spans="1:5">
      <c r="A429" s="108" t="s">
        <v>235</v>
      </c>
      <c r="B429" s="95" t="s">
        <v>142</v>
      </c>
      <c r="E429" s="100"/>
    </row>
    <row r="430" spans="1:5" ht="28.8">
      <c r="A430" s="108" t="s">
        <v>236</v>
      </c>
      <c r="B430" s="95" t="s">
        <v>142</v>
      </c>
      <c r="E430" s="100"/>
    </row>
    <row r="431" spans="1:5" ht="28.8">
      <c r="A431" s="108" t="s">
        <v>237</v>
      </c>
      <c r="B431" s="95" t="s">
        <v>142</v>
      </c>
      <c r="E431" s="100"/>
    </row>
    <row r="432" spans="1:5" ht="86.4">
      <c r="A432" s="104" t="s">
        <v>238</v>
      </c>
      <c r="B432" s="13" t="s">
        <v>248</v>
      </c>
      <c r="C432" s="95"/>
      <c r="D432" s="95"/>
      <c r="E432" s="105"/>
    </row>
    <row r="433" spans="1:6" ht="57.6">
      <c r="A433" s="99" t="s">
        <v>155</v>
      </c>
      <c r="B433" s="13" t="s">
        <v>167</v>
      </c>
      <c r="E433" s="100"/>
    </row>
    <row r="434" spans="1:6">
      <c r="A434" s="99" t="s">
        <v>149</v>
      </c>
      <c r="B434" s="95" t="s">
        <v>249</v>
      </c>
      <c r="E434" s="100"/>
    </row>
    <row r="435" spans="1:6">
      <c r="A435" s="99" t="s">
        <v>152</v>
      </c>
      <c r="B435" s="136" t="s">
        <v>249</v>
      </c>
      <c r="E435" s="100"/>
    </row>
    <row r="436" spans="1:6" ht="28.8">
      <c r="A436" s="99" t="s">
        <v>157</v>
      </c>
      <c r="B436" s="136" t="s">
        <v>249</v>
      </c>
      <c r="E436" s="100"/>
    </row>
    <row r="437" spans="1:6" ht="43.2">
      <c r="A437" s="107" t="s">
        <v>159</v>
      </c>
      <c r="B437" s="137" t="s">
        <v>249</v>
      </c>
      <c r="C437" s="98"/>
      <c r="D437" s="98"/>
      <c r="E437" s="106"/>
    </row>
    <row r="438" spans="1:6" s="140" customFormat="1">
      <c r="B438" s="141"/>
    </row>
    <row r="439" spans="1:6" s="144" customFormat="1" ht="51" customHeight="1">
      <c r="A439" s="142" t="s">
        <v>250</v>
      </c>
      <c r="B439" s="143"/>
    </row>
    <row r="440" spans="1:6" s="140" customFormat="1">
      <c r="B440" s="141"/>
    </row>
    <row r="441" spans="1:6">
      <c r="A441" s="304"/>
      <c r="B441" s="304"/>
      <c r="C441" s="304"/>
      <c r="D441" s="304"/>
      <c r="E441" s="304"/>
    </row>
    <row r="442" spans="1:6" ht="28.8">
      <c r="A442" s="305" t="s">
        <v>251</v>
      </c>
      <c r="B442" s="306"/>
      <c r="C442" s="306"/>
      <c r="D442" s="306"/>
      <c r="E442" s="307"/>
      <c r="F442" s="94" t="s">
        <v>225</v>
      </c>
    </row>
    <row r="443" spans="1:6">
      <c r="A443" s="99" t="s">
        <v>120</v>
      </c>
      <c r="B443" s="13" t="s">
        <v>121</v>
      </c>
      <c r="C443" s="94" t="s">
        <v>122</v>
      </c>
      <c r="D443" s="94" t="s">
        <v>123</v>
      </c>
      <c r="E443" s="100" t="s">
        <v>124</v>
      </c>
    </row>
    <row r="444" spans="1:6" ht="28.8">
      <c r="A444" s="99" t="s">
        <v>125</v>
      </c>
      <c r="B444" s="95" t="s">
        <v>142</v>
      </c>
      <c r="C444" s="160" t="s">
        <v>252</v>
      </c>
      <c r="E444" s="100"/>
    </row>
    <row r="445" spans="1:6">
      <c r="A445" s="101" t="s">
        <v>163</v>
      </c>
      <c r="B445" s="127">
        <v>13</v>
      </c>
      <c r="E445" s="100"/>
    </row>
    <row r="446" spans="1:6">
      <c r="A446" s="101" t="s">
        <v>127</v>
      </c>
      <c r="B446" s="127">
        <v>564</v>
      </c>
      <c r="E446" s="100"/>
    </row>
    <row r="447" spans="1:6">
      <c r="A447" s="101" t="s">
        <v>128</v>
      </c>
      <c r="B447" s="139">
        <v>0.68</v>
      </c>
      <c r="E447" s="100"/>
    </row>
    <row r="448" spans="1:6" ht="15.6">
      <c r="A448" s="102" t="s">
        <v>129</v>
      </c>
      <c r="B448" s="127">
        <v>0</v>
      </c>
      <c r="E448" s="100"/>
    </row>
    <row r="449" spans="1:5" ht="15.6">
      <c r="A449" s="102" t="s">
        <v>130</v>
      </c>
      <c r="B449" s="139">
        <v>1</v>
      </c>
      <c r="E449" s="100"/>
    </row>
    <row r="450" spans="1:5" ht="15.6">
      <c r="A450" s="102" t="s">
        <v>131</v>
      </c>
      <c r="B450" s="127">
        <v>0</v>
      </c>
      <c r="E450" s="100"/>
    </row>
    <row r="451" spans="1:5" ht="52.8">
      <c r="A451" s="102" t="s">
        <v>164</v>
      </c>
      <c r="B451" s="113" t="s">
        <v>135</v>
      </c>
      <c r="E451" s="100"/>
    </row>
    <row r="452" spans="1:5" ht="52.8">
      <c r="A452" s="102" t="s">
        <v>134</v>
      </c>
      <c r="B452" s="113" t="s">
        <v>135</v>
      </c>
      <c r="E452" s="100"/>
    </row>
    <row r="453" spans="1:5" ht="52.8">
      <c r="A453" s="102" t="s">
        <v>136</v>
      </c>
      <c r="B453" s="113" t="s">
        <v>135</v>
      </c>
      <c r="E453" s="100"/>
    </row>
    <row r="454" spans="1:5" ht="52.8">
      <c r="A454" s="102" t="s">
        <v>137</v>
      </c>
      <c r="B454" s="113" t="s">
        <v>135</v>
      </c>
      <c r="E454" s="100"/>
    </row>
    <row r="455" spans="1:5" ht="52.8">
      <c r="A455" s="102" t="s">
        <v>138</v>
      </c>
      <c r="B455" s="113" t="s">
        <v>135</v>
      </c>
      <c r="E455" s="100"/>
    </row>
    <row r="456" spans="1:5">
      <c r="A456" s="101" t="s">
        <v>139</v>
      </c>
      <c r="B456" s="127" t="s">
        <v>206</v>
      </c>
      <c r="E456" s="100"/>
    </row>
    <row r="457" spans="1:5">
      <c r="A457" s="101" t="s">
        <v>55</v>
      </c>
      <c r="B457" s="127" t="s">
        <v>206</v>
      </c>
      <c r="E457" s="100"/>
    </row>
    <row r="458" spans="1:5">
      <c r="A458" s="101" t="s">
        <v>140</v>
      </c>
      <c r="B458" s="127" t="s">
        <v>206</v>
      </c>
      <c r="E458" s="100"/>
    </row>
    <row r="459" spans="1:5" ht="31.2">
      <c r="A459" s="103" t="s">
        <v>141</v>
      </c>
      <c r="B459" s="95" t="s">
        <v>142</v>
      </c>
      <c r="E459" s="100"/>
    </row>
    <row r="460" spans="1:5" ht="15.6">
      <c r="A460" s="101" t="s">
        <v>143</v>
      </c>
      <c r="B460" s="95" t="s">
        <v>142</v>
      </c>
      <c r="E460" s="100"/>
    </row>
    <row r="461" spans="1:5" ht="15.6">
      <c r="A461" s="99" t="s">
        <v>144</v>
      </c>
      <c r="B461" s="95" t="s">
        <v>142</v>
      </c>
      <c r="E461" s="100"/>
    </row>
    <row r="462" spans="1:5" ht="30">
      <c r="A462" s="99" t="s">
        <v>145</v>
      </c>
      <c r="B462" s="95" t="s">
        <v>142</v>
      </c>
      <c r="E462" s="100"/>
    </row>
    <row r="463" spans="1:5" ht="86.4">
      <c r="A463" s="104" t="s">
        <v>146</v>
      </c>
      <c r="B463" s="13" t="s">
        <v>253</v>
      </c>
      <c r="C463" s="95" t="s">
        <v>254</v>
      </c>
      <c r="D463" s="95"/>
      <c r="E463" s="105"/>
    </row>
    <row r="464" spans="1:5" ht="57.6">
      <c r="A464" s="99" t="s">
        <v>155</v>
      </c>
      <c r="B464" s="13" t="s">
        <v>167</v>
      </c>
      <c r="E464" s="100"/>
    </row>
    <row r="465" spans="1:6">
      <c r="A465" s="99" t="s">
        <v>149</v>
      </c>
      <c r="B465" s="95" t="s">
        <v>228</v>
      </c>
      <c r="E465" s="100"/>
    </row>
    <row r="466" spans="1:6">
      <c r="A466" s="99" t="s">
        <v>152</v>
      </c>
      <c r="B466" s="133" t="s">
        <v>228</v>
      </c>
      <c r="E466" s="100"/>
    </row>
    <row r="467" spans="1:6" ht="28.8">
      <c r="A467" s="99" t="s">
        <v>157</v>
      </c>
      <c r="B467" s="133" t="s">
        <v>228</v>
      </c>
      <c r="E467" s="100"/>
    </row>
    <row r="468" spans="1:6" ht="43.2">
      <c r="A468" s="107" t="s">
        <v>159</v>
      </c>
      <c r="B468" s="138" t="s">
        <v>228</v>
      </c>
      <c r="C468" s="98"/>
      <c r="D468" s="98"/>
      <c r="E468" s="106"/>
    </row>
    <row r="470" spans="1:6">
      <c r="A470" s="304"/>
      <c r="B470" s="304"/>
      <c r="C470" s="304"/>
      <c r="D470" s="304"/>
      <c r="E470" s="304"/>
    </row>
    <row r="471" spans="1:6" ht="28.8">
      <c r="A471" s="305" t="s">
        <v>255</v>
      </c>
      <c r="B471" s="306"/>
      <c r="C471" s="306"/>
      <c r="D471" s="306"/>
      <c r="E471" s="307"/>
      <c r="F471" s="94" t="s">
        <v>225</v>
      </c>
    </row>
    <row r="472" spans="1:6">
      <c r="A472" s="99" t="s">
        <v>120</v>
      </c>
      <c r="B472" s="13" t="s">
        <v>121</v>
      </c>
      <c r="C472" s="94" t="s">
        <v>122</v>
      </c>
      <c r="D472" s="94" t="s">
        <v>123</v>
      </c>
      <c r="E472" s="100" t="s">
        <v>124</v>
      </c>
    </row>
    <row r="473" spans="1:6" ht="28.8">
      <c r="A473" s="99" t="s">
        <v>125</v>
      </c>
      <c r="B473" s="95" t="s">
        <v>142</v>
      </c>
      <c r="C473" s="160" t="s">
        <v>256</v>
      </c>
      <c r="E473" s="100"/>
    </row>
    <row r="474" spans="1:6">
      <c r="A474" s="101" t="s">
        <v>163</v>
      </c>
      <c r="B474" s="127" t="s">
        <v>206</v>
      </c>
      <c r="E474" s="100"/>
    </row>
    <row r="475" spans="1:6">
      <c r="A475" s="101" t="s">
        <v>127</v>
      </c>
      <c r="B475" s="127" t="s">
        <v>206</v>
      </c>
      <c r="E475" s="100"/>
    </row>
    <row r="476" spans="1:6">
      <c r="A476" s="101" t="s">
        <v>128</v>
      </c>
      <c r="B476" s="127" t="s">
        <v>206</v>
      </c>
      <c r="E476" s="100"/>
    </row>
    <row r="477" spans="1:6" ht="15.6">
      <c r="A477" s="102" t="s">
        <v>129</v>
      </c>
      <c r="B477" s="127" t="s">
        <v>206</v>
      </c>
      <c r="E477" s="100"/>
    </row>
    <row r="478" spans="1:6" ht="15.6">
      <c r="A478" s="102" t="s">
        <v>130</v>
      </c>
      <c r="B478" s="127" t="s">
        <v>206</v>
      </c>
      <c r="E478" s="100"/>
    </row>
    <row r="479" spans="1:6" ht="15.6">
      <c r="A479" s="102" t="s">
        <v>131</v>
      </c>
      <c r="B479" s="127" t="s">
        <v>206</v>
      </c>
      <c r="E479" s="100"/>
    </row>
    <row r="480" spans="1:6" ht="52.8">
      <c r="A480" s="102" t="s">
        <v>164</v>
      </c>
      <c r="B480" s="113" t="s">
        <v>135</v>
      </c>
      <c r="E480" s="100"/>
    </row>
    <row r="481" spans="1:5" ht="52.8">
      <c r="A481" s="102" t="s">
        <v>134</v>
      </c>
      <c r="B481" s="113" t="s">
        <v>135</v>
      </c>
      <c r="E481" s="100"/>
    </row>
    <row r="482" spans="1:5" ht="52.8">
      <c r="A482" s="102" t="s">
        <v>136</v>
      </c>
      <c r="B482" s="113" t="s">
        <v>135</v>
      </c>
      <c r="E482" s="100"/>
    </row>
    <row r="483" spans="1:5" ht="52.8">
      <c r="A483" s="102" t="s">
        <v>137</v>
      </c>
      <c r="B483" s="113" t="s">
        <v>135</v>
      </c>
      <c r="E483" s="100"/>
    </row>
    <row r="484" spans="1:5" ht="52.8">
      <c r="A484" s="102" t="s">
        <v>138</v>
      </c>
      <c r="B484" s="113" t="s">
        <v>135</v>
      </c>
      <c r="E484" s="100"/>
    </row>
    <row r="485" spans="1:5">
      <c r="A485" s="101" t="s">
        <v>139</v>
      </c>
      <c r="B485" s="127" t="s">
        <v>206</v>
      </c>
      <c r="E485" s="100"/>
    </row>
    <row r="486" spans="1:5">
      <c r="A486" s="101" t="s">
        <v>55</v>
      </c>
      <c r="B486" s="127" t="s">
        <v>206</v>
      </c>
      <c r="E486" s="100"/>
    </row>
    <row r="487" spans="1:5">
      <c r="A487" s="101" t="s">
        <v>140</v>
      </c>
      <c r="B487" s="127" t="s">
        <v>206</v>
      </c>
      <c r="E487" s="100"/>
    </row>
    <row r="488" spans="1:5" ht="31.2">
      <c r="A488" s="103" t="s">
        <v>141</v>
      </c>
      <c r="B488" s="95" t="s">
        <v>142</v>
      </c>
      <c r="E488" s="100"/>
    </row>
    <row r="489" spans="1:5" ht="15.6">
      <c r="A489" s="101" t="s">
        <v>143</v>
      </c>
      <c r="B489" s="95" t="s">
        <v>142</v>
      </c>
      <c r="E489" s="100"/>
    </row>
    <row r="490" spans="1:5" ht="15.6">
      <c r="A490" s="99" t="s">
        <v>144</v>
      </c>
      <c r="B490" s="95" t="s">
        <v>142</v>
      </c>
      <c r="E490" s="100"/>
    </row>
    <row r="491" spans="1:5" ht="30">
      <c r="A491" s="99" t="s">
        <v>145</v>
      </c>
      <c r="B491" s="95" t="s">
        <v>142</v>
      </c>
      <c r="E491" s="100"/>
    </row>
    <row r="492" spans="1:5" ht="86.4">
      <c r="A492" s="104" t="s">
        <v>146</v>
      </c>
      <c r="B492" s="13" t="s">
        <v>253</v>
      </c>
      <c r="C492" s="95"/>
      <c r="D492" s="95"/>
      <c r="E492" s="105"/>
    </row>
    <row r="493" spans="1:5" ht="57.6">
      <c r="A493" s="99" t="s">
        <v>155</v>
      </c>
      <c r="B493" s="13" t="s">
        <v>167</v>
      </c>
      <c r="E493" s="100"/>
    </row>
    <row r="494" spans="1:5">
      <c r="A494" s="99" t="s">
        <v>149</v>
      </c>
      <c r="B494" s="95" t="s">
        <v>228</v>
      </c>
      <c r="E494" s="100"/>
    </row>
    <row r="495" spans="1:5">
      <c r="A495" s="99" t="s">
        <v>152</v>
      </c>
      <c r="B495" s="133" t="s">
        <v>228</v>
      </c>
      <c r="E495" s="100"/>
    </row>
    <row r="496" spans="1:5" ht="28.8">
      <c r="A496" s="99" t="s">
        <v>157</v>
      </c>
      <c r="B496" s="133" t="s">
        <v>228</v>
      </c>
      <c r="E496" s="100"/>
    </row>
    <row r="497" spans="1:5" ht="43.2">
      <c r="A497" s="107" t="s">
        <v>159</v>
      </c>
      <c r="B497" s="138" t="s">
        <v>228</v>
      </c>
      <c r="C497" s="98"/>
      <c r="D497" s="98"/>
      <c r="E497" s="106"/>
    </row>
  </sheetData>
  <mergeCells count="26">
    <mergeCell ref="A252:E252"/>
    <mergeCell ref="A1:E1"/>
    <mergeCell ref="A29:E29"/>
    <mergeCell ref="A57:E57"/>
    <mergeCell ref="A85:E85"/>
    <mergeCell ref="A280:E280"/>
    <mergeCell ref="A281:E281"/>
    <mergeCell ref="A308:E308"/>
    <mergeCell ref="A309:E309"/>
    <mergeCell ref="A336:E336"/>
    <mergeCell ref="A470:E470"/>
    <mergeCell ref="A471:E471"/>
    <mergeCell ref="A113:E113"/>
    <mergeCell ref="A141:E141"/>
    <mergeCell ref="A404:E404"/>
    <mergeCell ref="A405:E405"/>
    <mergeCell ref="A169:E169"/>
    <mergeCell ref="A197:E197"/>
    <mergeCell ref="A225:E225"/>
    <mergeCell ref="A370:E370"/>
    <mergeCell ref="A371:E371"/>
    <mergeCell ref="A441:E441"/>
    <mergeCell ref="A442:E442"/>
    <mergeCell ref="A224:E224"/>
    <mergeCell ref="A337:E337"/>
    <mergeCell ref="A253:E253"/>
  </mergeCells>
  <pageMargins left="0.7" right="0.7" top="0.75" bottom="0.75" header="0.3" footer="0.3"/>
  <pageSetup orientation="portrait" r:id="rId1"/>
  <tableParts count="17">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B5CC-DC1A-4038-900E-FB0F2349AEB7}">
  <dimension ref="A1:N32"/>
  <sheetViews>
    <sheetView zoomScale="70" zoomScaleNormal="70" workbookViewId="0">
      <selection activeCell="G1" sqref="G1:N28"/>
    </sheetView>
  </sheetViews>
  <sheetFormatPr defaultColWidth="36" defaultRowHeight="14.4"/>
  <cols>
    <col min="1" max="1" width="49.77734375" customWidth="1"/>
    <col min="2" max="2" width="50.77734375" customWidth="1"/>
    <col min="3" max="3" width="51.44140625" customWidth="1"/>
    <col min="4" max="4" width="56.44140625" customWidth="1"/>
    <col min="5" max="5" width="52" customWidth="1"/>
  </cols>
  <sheetData>
    <row r="1" spans="1:14" ht="28.8">
      <c r="A1" s="300" t="s">
        <v>286</v>
      </c>
      <c r="B1" s="310"/>
      <c r="C1" s="310"/>
      <c r="D1" s="310"/>
      <c r="E1" s="311"/>
      <c r="G1" s="167"/>
      <c r="H1" s="167"/>
      <c r="I1" s="168" t="str">
        <f>IF(COUNTIF($H$3:$H$28, "*") = COUNTIF($A:$E, I2), "Normal", "VERIFICATION NEEDED")</f>
        <v>Normal</v>
      </c>
      <c r="J1" s="168" t="str">
        <f t="shared" ref="J1:N1" si="0">IF(COUNTIF($H$3:$H$22, "*") = COUNTIF($A:$E, J2), "Normal", "VERIFICATION NEEDED")</f>
        <v>Normal</v>
      </c>
      <c r="K1" s="168" t="str">
        <f t="shared" si="0"/>
        <v>Normal</v>
      </c>
      <c r="L1" s="168" t="str">
        <f t="shared" si="0"/>
        <v>Normal</v>
      </c>
      <c r="M1" s="168" t="str">
        <f t="shared" si="0"/>
        <v>Normal</v>
      </c>
      <c r="N1" s="168" t="str">
        <f t="shared" si="0"/>
        <v>Normal</v>
      </c>
    </row>
    <row r="2" spans="1:14" ht="28.8">
      <c r="A2" s="77" t="s">
        <v>120</v>
      </c>
      <c r="B2" s="1" t="s">
        <v>121</v>
      </c>
      <c r="C2" t="s">
        <v>122</v>
      </c>
      <c r="D2" t="s">
        <v>123</v>
      </c>
      <c r="E2" s="78" t="s">
        <v>124</v>
      </c>
      <c r="G2" s="169" t="s">
        <v>469</v>
      </c>
      <c r="H2" s="169" t="s">
        <v>470</v>
      </c>
      <c r="I2" s="164" t="str">
        <f>A5</f>
        <v>Total # of unique clients served</v>
      </c>
      <c r="J2" s="164" t="str">
        <f>A6</f>
        <v>Total Bed Days</v>
      </c>
      <c r="K2" s="164" t="str">
        <f>A7</f>
        <v>Occupancy Rate (%)</v>
      </c>
      <c r="L2" s="164" t="str">
        <f>A16</f>
        <v>Median # of days between client referral and service initiation</v>
      </c>
      <c r="M2" s="164" t="str">
        <f>A17</f>
        <v>Median # of days between client referral and waitlist</v>
      </c>
      <c r="N2" s="164" t="str">
        <f>A18</f>
        <v>Median # of days between waitlist and service initiation</v>
      </c>
    </row>
    <row r="3" spans="1:14" ht="72">
      <c r="A3" s="77" t="s">
        <v>258</v>
      </c>
      <c r="B3" s="1" t="s">
        <v>287</v>
      </c>
      <c r="C3" s="1" t="s">
        <v>288</v>
      </c>
      <c r="E3" s="78"/>
      <c r="G3" s="167" t="str" cm="1">
        <f t="array" ref="G3">TRANSPOSE(_xlfn.TEXTSPLIT(_xlfn.TEXTJOIN(", ", TRUE, IF((A1:A999="Indicator")+(A1:A999="Indicators"), INDEX(A1:A999, ROW(A1:A999)-1), "")), ", "))</f>
        <v>Prince George (8-10 beds [NHA to confirm])</v>
      </c>
      <c r="H3" s="170" t="str">
        <f t="shared" ref="H3:H7" si="1">LEFT(G3, FIND(" (", G3) - 1)</f>
        <v>Prince George</v>
      </c>
      <c r="I3" s="167" t="str" cm="1">
        <f t="array" ref="I3">_xlfn._xlws.FILTER($C$1:$C$999, $A$1:$A$999=I2)</f>
        <v>N/A</v>
      </c>
      <c r="J3" s="167" t="str" cm="1">
        <f t="array" ref="J3">_xlfn._xlws.FILTER($C$1:$C$999, $A$1:$A$999=J2)</f>
        <v>N/A</v>
      </c>
      <c r="K3" s="167" t="str" cm="1">
        <f t="array" ref="K3">_xlfn._xlws.FILTER($C$1:$C$999, $A$1:$A$999=K2)</f>
        <v>N/A</v>
      </c>
      <c r="L3" s="167" t="str" cm="1">
        <f t="array" ref="L3">_xlfn._xlws.FILTER($C$1:$C$999, $A$1:$A$999=L2)</f>
        <v>N/A</v>
      </c>
      <c r="M3" s="167" t="str" cm="1">
        <f t="array" ref="M3">_xlfn._xlws.FILTER($C$1:$C$999, $A$1:$A$999=M2)</f>
        <v>N/A</v>
      </c>
      <c r="N3" s="167" t="str" cm="1">
        <f t="array" ref="N3">_xlfn._xlws.FILTER($C$1:$C$999, $A$1:$A$999=N2)</f>
        <v>N/A</v>
      </c>
    </row>
    <row r="4" spans="1:14">
      <c r="A4" s="77" t="s">
        <v>125</v>
      </c>
      <c r="B4" t="s">
        <v>142</v>
      </c>
      <c r="C4" t="s">
        <v>142</v>
      </c>
      <c r="E4" s="78"/>
      <c r="G4" s="167"/>
      <c r="H4" s="167" t="e">
        <f t="shared" si="1"/>
        <v>#VALUE!</v>
      </c>
      <c r="I4" s="167"/>
      <c r="J4" s="167"/>
      <c r="K4" s="167"/>
      <c r="L4" s="167"/>
      <c r="M4" s="167"/>
      <c r="N4" s="167"/>
    </row>
    <row r="5" spans="1:14">
      <c r="A5" s="77" t="s">
        <v>163</v>
      </c>
      <c r="B5" t="s">
        <v>142</v>
      </c>
      <c r="C5" t="s">
        <v>142</v>
      </c>
      <c r="E5" s="78"/>
      <c r="G5" s="167"/>
      <c r="H5" s="167" t="e">
        <f t="shared" si="1"/>
        <v>#VALUE!</v>
      </c>
      <c r="I5" s="167"/>
      <c r="J5" s="167"/>
      <c r="K5" s="167"/>
      <c r="L5" s="167"/>
      <c r="M5" s="167"/>
      <c r="N5" s="167"/>
    </row>
    <row r="6" spans="1:14">
      <c r="A6" s="77" t="s">
        <v>127</v>
      </c>
      <c r="B6" t="s">
        <v>142</v>
      </c>
      <c r="C6" t="s">
        <v>142</v>
      </c>
      <c r="E6" s="78"/>
      <c r="G6" s="167"/>
      <c r="H6" s="167" t="e">
        <f t="shared" si="1"/>
        <v>#VALUE!</v>
      </c>
      <c r="I6" s="167"/>
      <c r="J6" s="167"/>
      <c r="K6" s="167"/>
      <c r="L6" s="167"/>
      <c r="M6" s="167"/>
      <c r="N6" s="167"/>
    </row>
    <row r="7" spans="1:14">
      <c r="A7" s="77" t="s">
        <v>128</v>
      </c>
      <c r="B7" t="s">
        <v>142</v>
      </c>
      <c r="C7" t="s">
        <v>142</v>
      </c>
      <c r="E7" s="78"/>
      <c r="G7" s="167"/>
      <c r="H7" s="167" t="e">
        <f t="shared" si="1"/>
        <v>#VALUE!</v>
      </c>
      <c r="I7" s="167"/>
      <c r="J7" s="167"/>
      <c r="K7" s="167"/>
      <c r="L7" s="167"/>
      <c r="M7" s="167"/>
      <c r="N7" s="167"/>
    </row>
    <row r="8" spans="1:14">
      <c r="A8" s="92" t="s">
        <v>129</v>
      </c>
      <c r="B8" t="s">
        <v>142</v>
      </c>
      <c r="C8" t="s">
        <v>142</v>
      </c>
      <c r="E8" s="78"/>
      <c r="G8" s="167"/>
      <c r="H8" s="167" t="e">
        <f>LEFT(G8, FIND(" (", G8) - 1)</f>
        <v>#VALUE!</v>
      </c>
      <c r="I8" s="167"/>
      <c r="J8" s="167"/>
      <c r="K8" s="167"/>
      <c r="L8" s="167"/>
      <c r="M8" s="167"/>
      <c r="N8" s="167"/>
    </row>
    <row r="9" spans="1:14">
      <c r="A9" s="92" t="s">
        <v>130</v>
      </c>
      <c r="B9" t="s">
        <v>142</v>
      </c>
      <c r="C9" t="s">
        <v>142</v>
      </c>
      <c r="E9" s="78"/>
      <c r="G9" s="167"/>
      <c r="H9" s="167" t="e">
        <f t="shared" ref="H9:H28" si="2">LEFT(G9, FIND(" (", G9) - 1)</f>
        <v>#VALUE!</v>
      </c>
      <c r="I9" s="167"/>
      <c r="J9" s="167"/>
      <c r="K9" s="167"/>
      <c r="L9" s="167"/>
      <c r="M9" s="167"/>
      <c r="N9" s="167"/>
    </row>
    <row r="10" spans="1:14" ht="28.8">
      <c r="A10" s="92" t="s">
        <v>131</v>
      </c>
      <c r="B10" t="s">
        <v>142</v>
      </c>
      <c r="C10" t="s">
        <v>142</v>
      </c>
      <c r="E10" s="78"/>
      <c r="G10" s="167"/>
      <c r="H10" s="167" t="e">
        <f t="shared" si="2"/>
        <v>#VALUE!</v>
      </c>
      <c r="I10" s="167"/>
      <c r="J10" s="167"/>
      <c r="K10" s="167"/>
      <c r="L10" s="167"/>
      <c r="M10" s="167"/>
      <c r="N10" s="167"/>
    </row>
    <row r="11" spans="1:14">
      <c r="A11" s="92" t="s">
        <v>164</v>
      </c>
      <c r="B11" t="s">
        <v>142</v>
      </c>
      <c r="C11" t="s">
        <v>142</v>
      </c>
      <c r="E11" s="78"/>
      <c r="G11" s="167"/>
      <c r="H11" s="167" t="e">
        <f t="shared" si="2"/>
        <v>#VALUE!</v>
      </c>
      <c r="I11" s="167"/>
      <c r="J11" s="167"/>
      <c r="K11" s="167"/>
      <c r="L11" s="167"/>
      <c r="M11" s="167"/>
      <c r="N11" s="167"/>
    </row>
    <row r="12" spans="1:14">
      <c r="A12" s="92" t="s">
        <v>134</v>
      </c>
      <c r="B12" t="s">
        <v>142</v>
      </c>
      <c r="C12" t="s">
        <v>142</v>
      </c>
      <c r="E12" s="78"/>
      <c r="G12" s="167"/>
      <c r="H12" s="167" t="e">
        <f t="shared" si="2"/>
        <v>#VALUE!</v>
      </c>
      <c r="I12" s="167"/>
      <c r="J12" s="167"/>
      <c r="K12" s="167"/>
      <c r="L12" s="167"/>
      <c r="M12" s="167"/>
      <c r="N12" s="167"/>
    </row>
    <row r="13" spans="1:14">
      <c r="A13" s="92" t="s">
        <v>263</v>
      </c>
      <c r="B13" t="s">
        <v>142</v>
      </c>
      <c r="C13" t="s">
        <v>142</v>
      </c>
      <c r="E13" s="78"/>
      <c r="G13" s="167"/>
      <c r="H13" s="167" t="e">
        <f t="shared" si="2"/>
        <v>#VALUE!</v>
      </c>
      <c r="I13" s="167"/>
      <c r="J13" s="167"/>
      <c r="K13" s="167"/>
      <c r="L13" s="167"/>
      <c r="M13" s="167"/>
      <c r="N13" s="167"/>
    </row>
    <row r="14" spans="1:14">
      <c r="A14" s="92" t="s">
        <v>137</v>
      </c>
      <c r="B14" t="s">
        <v>142</v>
      </c>
      <c r="C14" t="s">
        <v>142</v>
      </c>
      <c r="E14" s="78"/>
      <c r="G14" s="167"/>
      <c r="H14" s="167" t="e">
        <f t="shared" si="2"/>
        <v>#VALUE!</v>
      </c>
      <c r="I14" s="167"/>
      <c r="J14" s="167"/>
      <c r="K14" s="167"/>
      <c r="L14" s="167"/>
      <c r="M14" s="167"/>
      <c r="N14" s="167"/>
    </row>
    <row r="15" spans="1:14" ht="28.8">
      <c r="A15" s="92" t="s">
        <v>138</v>
      </c>
      <c r="B15" t="s">
        <v>142</v>
      </c>
      <c r="C15" t="s">
        <v>142</v>
      </c>
      <c r="E15" s="78"/>
      <c r="G15" s="167"/>
      <c r="H15" s="167" t="e">
        <f t="shared" si="2"/>
        <v>#VALUE!</v>
      </c>
      <c r="I15" s="167"/>
      <c r="J15" s="167"/>
      <c r="K15" s="167"/>
      <c r="L15" s="167"/>
      <c r="M15" s="167"/>
      <c r="N15" s="167"/>
    </row>
    <row r="16" spans="1:14" ht="28.8">
      <c r="A16" s="77" t="s">
        <v>139</v>
      </c>
      <c r="B16" t="s">
        <v>142</v>
      </c>
      <c r="C16" t="s">
        <v>142</v>
      </c>
      <c r="E16" s="78"/>
      <c r="G16" s="167"/>
      <c r="H16" s="167" t="e">
        <f t="shared" si="2"/>
        <v>#VALUE!</v>
      </c>
      <c r="I16" s="167"/>
      <c r="J16" s="167"/>
      <c r="K16" s="167"/>
      <c r="L16" s="167"/>
      <c r="M16" s="167"/>
      <c r="N16" s="167"/>
    </row>
    <row r="17" spans="1:14">
      <c r="A17" s="77" t="s">
        <v>55</v>
      </c>
      <c r="B17" t="s">
        <v>142</v>
      </c>
      <c r="C17" t="s">
        <v>142</v>
      </c>
      <c r="E17" s="78"/>
      <c r="G17" s="167"/>
      <c r="H17" s="167" t="e">
        <f t="shared" si="2"/>
        <v>#VALUE!</v>
      </c>
      <c r="I17" s="167"/>
      <c r="J17" s="167"/>
      <c r="K17" s="167"/>
      <c r="L17" s="167"/>
      <c r="M17" s="167"/>
      <c r="N17" s="167"/>
    </row>
    <row r="18" spans="1:14">
      <c r="A18" s="77" t="s">
        <v>140</v>
      </c>
      <c r="B18" t="s">
        <v>142</v>
      </c>
      <c r="C18" t="s">
        <v>142</v>
      </c>
      <c r="E18" s="78"/>
      <c r="G18" s="167"/>
      <c r="H18" s="167" t="e">
        <f t="shared" si="2"/>
        <v>#VALUE!</v>
      </c>
      <c r="I18" s="167"/>
      <c r="J18" s="167"/>
      <c r="K18" s="167"/>
      <c r="L18" s="167"/>
      <c r="M18" s="167"/>
      <c r="N18" s="167"/>
    </row>
    <row r="19" spans="1:14" ht="28.8">
      <c r="A19" s="77" t="s">
        <v>268</v>
      </c>
      <c r="B19" t="s">
        <v>142</v>
      </c>
      <c r="C19" t="s">
        <v>142</v>
      </c>
      <c r="E19" s="78"/>
      <c r="G19" s="167"/>
      <c r="H19" s="167" t="e">
        <f t="shared" si="2"/>
        <v>#VALUE!</v>
      </c>
      <c r="I19" s="167"/>
      <c r="J19" s="167"/>
      <c r="K19" s="167"/>
      <c r="L19" s="167"/>
      <c r="M19" s="167"/>
      <c r="N19" s="167"/>
    </row>
    <row r="20" spans="1:14" ht="28.8">
      <c r="A20" s="77" t="s">
        <v>269</v>
      </c>
      <c r="B20" t="s">
        <v>142</v>
      </c>
      <c r="C20" t="s">
        <v>142</v>
      </c>
      <c r="E20" s="78"/>
      <c r="G20" s="167"/>
      <c r="H20" s="167" t="e">
        <f t="shared" si="2"/>
        <v>#VALUE!</v>
      </c>
      <c r="I20" s="167"/>
      <c r="J20" s="167"/>
      <c r="K20" s="167"/>
      <c r="L20" s="167"/>
      <c r="M20" s="167"/>
      <c r="N20" s="167"/>
    </row>
    <row r="21" spans="1:14" ht="28.8">
      <c r="A21" s="77" t="s">
        <v>270</v>
      </c>
      <c r="B21" t="s">
        <v>142</v>
      </c>
      <c r="C21" t="s">
        <v>142</v>
      </c>
      <c r="E21" s="78"/>
      <c r="G21" s="167"/>
      <c r="H21" s="167" t="e">
        <f t="shared" si="2"/>
        <v>#VALUE!</v>
      </c>
      <c r="I21" s="167"/>
      <c r="J21" s="167"/>
      <c r="K21" s="167"/>
      <c r="L21" s="167"/>
      <c r="M21" s="167"/>
      <c r="N21" s="167"/>
    </row>
    <row r="22" spans="1:14" ht="43.2">
      <c r="A22" s="77" t="s">
        <v>271</v>
      </c>
      <c r="B22" t="s">
        <v>142</v>
      </c>
      <c r="C22" t="s">
        <v>142</v>
      </c>
      <c r="E22" s="78"/>
      <c r="G22" s="167"/>
      <c r="H22" s="167" t="e">
        <f t="shared" si="2"/>
        <v>#VALUE!</v>
      </c>
      <c r="I22" s="167"/>
      <c r="J22" s="167"/>
      <c r="K22" s="167"/>
      <c r="L22" s="167"/>
      <c r="M22" s="167"/>
      <c r="N22" s="167"/>
    </row>
    <row r="23" spans="1:14" ht="28.8">
      <c r="A23" s="91" t="s">
        <v>233</v>
      </c>
      <c r="B23" t="s">
        <v>142</v>
      </c>
      <c r="C23" t="s">
        <v>142</v>
      </c>
      <c r="E23" s="78"/>
      <c r="G23" s="167"/>
      <c r="H23" s="167" t="e">
        <f t="shared" si="2"/>
        <v>#VALUE!</v>
      </c>
      <c r="I23" s="167"/>
      <c r="J23" s="167"/>
      <c r="K23" s="167"/>
      <c r="L23" s="167"/>
      <c r="M23" s="167"/>
      <c r="N23" s="167"/>
    </row>
    <row r="24" spans="1:14" ht="72">
      <c r="A24" s="91" t="s">
        <v>234</v>
      </c>
      <c r="B24" s="96" t="s">
        <v>142</v>
      </c>
      <c r="C24" s="96" t="s">
        <v>142</v>
      </c>
      <c r="D24" s="89"/>
      <c r="E24" s="90"/>
      <c r="G24" s="167"/>
      <c r="H24" s="167" t="e">
        <f t="shared" si="2"/>
        <v>#VALUE!</v>
      </c>
      <c r="I24" s="167"/>
      <c r="J24" s="167"/>
      <c r="K24" s="167"/>
      <c r="L24" s="167"/>
      <c r="M24" s="167"/>
      <c r="N24" s="167"/>
    </row>
    <row r="25" spans="1:14">
      <c r="A25" s="91" t="s">
        <v>235</v>
      </c>
      <c r="B25" t="s">
        <v>142</v>
      </c>
      <c r="C25" t="s">
        <v>142</v>
      </c>
      <c r="E25" s="78"/>
      <c r="G25" s="167"/>
      <c r="H25" s="167" t="e">
        <f t="shared" si="2"/>
        <v>#VALUE!</v>
      </c>
      <c r="I25" s="167"/>
      <c r="J25" s="167"/>
      <c r="K25" s="167"/>
      <c r="L25" s="167"/>
      <c r="M25" s="167"/>
      <c r="N25" s="167"/>
    </row>
    <row r="26" spans="1:14" ht="43.2">
      <c r="A26" s="91" t="s">
        <v>236</v>
      </c>
      <c r="B26" t="s">
        <v>142</v>
      </c>
      <c r="C26" t="s">
        <v>142</v>
      </c>
      <c r="E26" s="78"/>
      <c r="G26" s="167"/>
      <c r="H26" s="167" t="e">
        <f t="shared" si="2"/>
        <v>#VALUE!</v>
      </c>
      <c r="I26" s="167"/>
      <c r="J26" s="167"/>
      <c r="K26" s="167"/>
      <c r="L26" s="167"/>
      <c r="M26" s="167"/>
      <c r="N26" s="167"/>
    </row>
    <row r="27" spans="1:14" ht="43.2">
      <c r="A27" s="80" t="s">
        <v>146</v>
      </c>
      <c r="B27" s="81" t="s">
        <v>142</v>
      </c>
      <c r="C27" s="81" t="s">
        <v>142</v>
      </c>
      <c r="D27" s="81"/>
      <c r="E27" s="82"/>
      <c r="G27" s="167"/>
      <c r="H27" s="167" t="e">
        <f t="shared" si="2"/>
        <v>#VALUE!</v>
      </c>
      <c r="I27" s="167"/>
      <c r="J27" s="167"/>
      <c r="K27" s="167"/>
      <c r="L27" s="167"/>
      <c r="M27" s="167"/>
      <c r="N27" s="167"/>
    </row>
    <row r="28" spans="1:14" ht="57.6">
      <c r="A28" s="77" t="s">
        <v>155</v>
      </c>
      <c r="B28" t="s">
        <v>142</v>
      </c>
      <c r="C28" t="s">
        <v>142</v>
      </c>
      <c r="E28" s="78"/>
      <c r="G28" s="167"/>
      <c r="H28" s="167" t="e">
        <f t="shared" si="2"/>
        <v>#VALUE!</v>
      </c>
      <c r="I28" s="167"/>
      <c r="J28" s="167"/>
      <c r="K28" s="167"/>
      <c r="L28" s="167"/>
      <c r="M28" s="167"/>
      <c r="N28" s="167"/>
    </row>
    <row r="29" spans="1:14" ht="28.8">
      <c r="A29" s="77" t="s">
        <v>149</v>
      </c>
      <c r="B29" t="s">
        <v>142</v>
      </c>
      <c r="C29" t="s">
        <v>142</v>
      </c>
      <c r="E29" s="78"/>
    </row>
    <row r="30" spans="1:14" ht="28.8">
      <c r="A30" s="77" t="s">
        <v>152</v>
      </c>
      <c r="B30" t="s">
        <v>142</v>
      </c>
      <c r="C30" t="s">
        <v>142</v>
      </c>
      <c r="E30" s="78"/>
    </row>
    <row r="31" spans="1:14" ht="28.8">
      <c r="A31" s="77" t="s">
        <v>157</v>
      </c>
      <c r="B31" t="s">
        <v>142</v>
      </c>
      <c r="C31" t="s">
        <v>142</v>
      </c>
      <c r="E31" s="78"/>
    </row>
    <row r="32" spans="1:14" ht="72.599999999999994" thickBot="1">
      <c r="A32" s="83" t="s">
        <v>159</v>
      </c>
      <c r="B32" s="84" t="s">
        <v>142</v>
      </c>
      <c r="C32" s="84" t="s">
        <v>142</v>
      </c>
      <c r="D32" s="84"/>
      <c r="E32" s="85"/>
    </row>
  </sheetData>
  <mergeCells count="1">
    <mergeCell ref="A1:E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CA61-3CE4-4481-9397-8FB4502AE702}">
  <dimension ref="A1:N33"/>
  <sheetViews>
    <sheetView zoomScale="80" zoomScaleNormal="80" workbookViewId="0">
      <selection activeCell="G1" sqref="G1:N28"/>
    </sheetView>
  </sheetViews>
  <sheetFormatPr defaultColWidth="8.77734375" defaultRowHeight="14.4"/>
  <cols>
    <col min="1" max="1" width="52.33203125" bestFit="1" customWidth="1"/>
    <col min="2" max="2" width="42.77734375" style="95" customWidth="1"/>
    <col min="3" max="3" width="48.109375" customWidth="1"/>
    <col min="4" max="4" width="35.109375" bestFit="1" customWidth="1"/>
    <col min="5" max="5" width="32.33203125" bestFit="1" customWidth="1"/>
  </cols>
  <sheetData>
    <row r="1" spans="1:14" ht="28.8">
      <c r="A1" s="300" t="s">
        <v>257</v>
      </c>
      <c r="B1" s="310"/>
      <c r="C1" s="310"/>
      <c r="D1" s="310"/>
      <c r="E1" s="311"/>
      <c r="G1" s="167"/>
      <c r="H1" s="167"/>
      <c r="I1" s="168" t="str">
        <f>IF(COUNTIF($H$3:$H$28, "*") = COUNTIF($A:$E, I2), "Normal", "VERIFICATION NEEDED")</f>
        <v>Normal</v>
      </c>
      <c r="J1" s="168" t="str">
        <f t="shared" ref="J1:N1" si="0">IF(COUNTIF($H$3:$H$22, "*") = COUNTIF($A:$E, J2), "Normal", "VERIFICATION NEEDED")</f>
        <v>Normal</v>
      </c>
      <c r="K1" s="168" t="str">
        <f t="shared" si="0"/>
        <v>Normal</v>
      </c>
      <c r="L1" s="168" t="str">
        <f t="shared" si="0"/>
        <v>Normal</v>
      </c>
      <c r="M1" s="168" t="str">
        <f t="shared" si="0"/>
        <v>Normal</v>
      </c>
      <c r="N1" s="168" t="str">
        <f t="shared" si="0"/>
        <v>Normal</v>
      </c>
    </row>
    <row r="2" spans="1:14" ht="73.05" customHeight="1">
      <c r="A2" s="77" t="s">
        <v>120</v>
      </c>
      <c r="B2" s="13" t="s">
        <v>121</v>
      </c>
      <c r="C2" t="s">
        <v>122</v>
      </c>
      <c r="D2" t="s">
        <v>123</v>
      </c>
      <c r="E2" s="78" t="s">
        <v>124</v>
      </c>
      <c r="G2" s="169" t="s">
        <v>469</v>
      </c>
      <c r="H2" s="169" t="s">
        <v>470</v>
      </c>
      <c r="I2" s="164" t="str">
        <f>A5</f>
        <v>Total # of unique clients served</v>
      </c>
      <c r="J2" s="164" t="str">
        <f>A6</f>
        <v>Total Bed Days</v>
      </c>
      <c r="K2" s="164" t="str">
        <f>A7</f>
        <v>Occupancy Rate (%)</v>
      </c>
      <c r="L2" s="164" t="str">
        <f>A16</f>
        <v>Median # of days between client referral and service initiation</v>
      </c>
      <c r="M2" s="164" t="str">
        <f>A17</f>
        <v>Median # of days between client referral and waitlist</v>
      </c>
      <c r="N2" s="164" t="str">
        <f>A18</f>
        <v>Median # of days between waitlist and service initiation</v>
      </c>
    </row>
    <row r="3" spans="1:14" ht="202.5" customHeight="1">
      <c r="A3" s="77" t="s">
        <v>258</v>
      </c>
      <c r="B3" s="111" t="s">
        <v>259</v>
      </c>
      <c r="C3" s="111" t="s">
        <v>259</v>
      </c>
      <c r="D3" s="111"/>
      <c r="E3" s="78"/>
      <c r="G3" s="167" t="str" cm="1">
        <f t="array" ref="G3">TRANSPOSE(_xlfn.TEXTSPLIT(_xlfn.TEXTJOIN(", ", TRUE, IF((A1:A999="Indicator")+(A1:A999="Indicators"), INDEX(A1:A999, ROW(A1:A999)-1), "")), ", "))</f>
        <v>Prince George (20 beds)</v>
      </c>
      <c r="H3" s="170" t="str">
        <f t="shared" ref="H3:H7" si="1">LEFT(G3, FIND(" (", G3) - 1)</f>
        <v>Prince George</v>
      </c>
      <c r="I3" s="167" cm="1">
        <f t="array" ref="I3">_xlfn._xlws.FILTER($C$1:$C$999, $A$1:$A$999=I2)</f>
        <v>288</v>
      </c>
      <c r="J3" s="167" t="str" cm="1">
        <f t="array" ref="J3">_xlfn._xlws.FILTER($C$1:$C$999, $A$1:$A$999=J2)</f>
        <v>inpatient days - 1333, 20 beds, 91 days of reporting</v>
      </c>
      <c r="K3" s="167" cm="1">
        <f t="array" ref="K3">_xlfn._xlws.FILTER($C$1:$C$999, $A$1:$A$999=K2)</f>
        <v>0.73</v>
      </c>
      <c r="L3" s="167" t="str" cm="1">
        <f t="array" ref="L3">_xlfn._xlws.FILTER($C$1:$C$999, $A$1:$A$999=L2)</f>
        <v>N/A: AWMU 1 PRG has 0 referrals to that are connected to services</v>
      </c>
      <c r="M3" s="167" t="str" cm="1">
        <f t="array" ref="M3">_xlfn._xlws.FILTER($C$1:$C$999, $A$1:$A$999=M2)</f>
        <v>N/A: AWMU 1 PRG has 0 referrals that were waitlisted</v>
      </c>
      <c r="N3" s="167" t="str" cm="1">
        <f t="array" ref="N3">_xlfn._xlws.FILTER($C$1:$C$999, $A$1:$A$999=N2)</f>
        <v>N/A: AWMU 1 PRG has 0 referrals that were waitlisted</v>
      </c>
    </row>
    <row r="4" spans="1:14" ht="24" customHeight="1">
      <c r="A4" s="77" t="s">
        <v>125</v>
      </c>
      <c r="B4" s="112" t="s">
        <v>142</v>
      </c>
      <c r="C4" t="s">
        <v>142</v>
      </c>
      <c r="E4" s="78"/>
      <c r="G4" s="167"/>
      <c r="H4" s="167" t="e">
        <f t="shared" si="1"/>
        <v>#VALUE!</v>
      </c>
      <c r="I4" s="167"/>
      <c r="J4" s="167"/>
      <c r="K4" s="167"/>
      <c r="L4" s="167"/>
      <c r="M4" s="167"/>
      <c r="N4" s="167"/>
    </row>
    <row r="5" spans="1:14">
      <c r="A5" s="77" t="s">
        <v>163</v>
      </c>
      <c r="B5" s="112">
        <v>299</v>
      </c>
      <c r="C5">
        <v>288</v>
      </c>
      <c r="E5" s="78"/>
      <c r="G5" s="167"/>
      <c r="H5" s="167" t="e">
        <f t="shared" si="1"/>
        <v>#VALUE!</v>
      </c>
      <c r="I5" s="167"/>
      <c r="J5" s="167"/>
      <c r="K5" s="167"/>
      <c r="L5" s="167"/>
      <c r="M5" s="167"/>
      <c r="N5" s="167"/>
    </row>
    <row r="6" spans="1:14" ht="28.8">
      <c r="A6" s="77" t="s">
        <v>127</v>
      </c>
      <c r="B6" s="111" t="s">
        <v>260</v>
      </c>
      <c r="C6" s="1" t="s">
        <v>261</v>
      </c>
      <c r="E6" s="78"/>
      <c r="G6" s="167"/>
      <c r="H6" s="167" t="e">
        <f t="shared" si="1"/>
        <v>#VALUE!</v>
      </c>
      <c r="I6" s="167"/>
      <c r="J6" s="167"/>
      <c r="K6" s="167"/>
      <c r="L6" s="167"/>
      <c r="M6" s="167"/>
      <c r="N6" s="167"/>
    </row>
    <row r="7" spans="1:14">
      <c r="A7" s="77" t="s">
        <v>128</v>
      </c>
      <c r="B7" s="128">
        <v>0.73</v>
      </c>
      <c r="C7" s="145">
        <v>0.73</v>
      </c>
      <c r="E7" s="78"/>
      <c r="G7" s="167"/>
      <c r="H7" s="167" t="e">
        <f t="shared" si="1"/>
        <v>#VALUE!</v>
      </c>
      <c r="I7" s="167"/>
      <c r="J7" s="167"/>
      <c r="K7" s="167"/>
      <c r="L7" s="167"/>
      <c r="M7" s="167"/>
      <c r="N7" s="167"/>
    </row>
    <row r="8" spans="1:14">
      <c r="A8" s="92" t="s">
        <v>129</v>
      </c>
      <c r="B8" s="112">
        <v>123</v>
      </c>
      <c r="C8">
        <v>126</v>
      </c>
      <c r="E8" s="78"/>
      <c r="G8" s="167"/>
      <c r="H8" s="167" t="e">
        <f>LEFT(G8, FIND(" (", G8) - 1)</f>
        <v>#VALUE!</v>
      </c>
      <c r="I8" s="167"/>
      <c r="J8" s="167"/>
      <c r="K8" s="167"/>
      <c r="L8" s="167"/>
      <c r="M8" s="167"/>
      <c r="N8" s="167"/>
    </row>
    <row r="9" spans="1:14">
      <c r="A9" s="92" t="s">
        <v>130</v>
      </c>
      <c r="B9" s="112">
        <v>176</v>
      </c>
      <c r="C9">
        <v>162</v>
      </c>
      <c r="E9" s="78"/>
      <c r="G9" s="167"/>
      <c r="H9" s="167" t="e">
        <f t="shared" ref="H9:H28" si="2">LEFT(G9, FIND(" (", G9) - 1)</f>
        <v>#VALUE!</v>
      </c>
      <c r="I9" s="167"/>
      <c r="J9" s="167"/>
      <c r="K9" s="167"/>
      <c r="L9" s="167"/>
      <c r="M9" s="167"/>
      <c r="N9" s="167"/>
    </row>
    <row r="10" spans="1:14" ht="28.8">
      <c r="A10" s="92" t="s">
        <v>131</v>
      </c>
      <c r="B10" s="112" t="s">
        <v>262</v>
      </c>
      <c r="C10" s="112" t="s">
        <v>262</v>
      </c>
      <c r="E10" s="78"/>
      <c r="G10" s="167"/>
      <c r="H10" s="167" t="e">
        <f t="shared" si="2"/>
        <v>#VALUE!</v>
      </c>
      <c r="I10" s="167"/>
      <c r="J10" s="167"/>
      <c r="K10" s="167"/>
      <c r="L10" s="167"/>
      <c r="M10" s="167"/>
      <c r="N10" s="167"/>
    </row>
    <row r="11" spans="1:14" ht="50.25" customHeight="1">
      <c r="A11" s="92" t="s">
        <v>164</v>
      </c>
      <c r="B11" s="113" t="s">
        <v>135</v>
      </c>
      <c r="C11" s="113" t="s">
        <v>135</v>
      </c>
      <c r="E11" s="78"/>
      <c r="G11" s="167"/>
      <c r="H11" s="167" t="e">
        <f t="shared" si="2"/>
        <v>#VALUE!</v>
      </c>
      <c r="I11" s="167"/>
      <c r="J11" s="167"/>
      <c r="K11" s="167"/>
      <c r="L11" s="167"/>
      <c r="M11" s="167"/>
      <c r="N11" s="167"/>
    </row>
    <row r="12" spans="1:14" ht="39.6">
      <c r="A12" s="92" t="s">
        <v>134</v>
      </c>
      <c r="B12" s="113" t="s">
        <v>135</v>
      </c>
      <c r="C12" s="113" t="s">
        <v>135</v>
      </c>
      <c r="E12" s="78"/>
      <c r="G12" s="167"/>
      <c r="H12" s="167" t="e">
        <f t="shared" si="2"/>
        <v>#VALUE!</v>
      </c>
      <c r="I12" s="167"/>
      <c r="J12" s="167"/>
      <c r="K12" s="167"/>
      <c r="L12" s="167"/>
      <c r="M12" s="167"/>
      <c r="N12" s="167"/>
    </row>
    <row r="13" spans="1:14" ht="39.6">
      <c r="A13" s="92" t="s">
        <v>263</v>
      </c>
      <c r="B13" s="113" t="s">
        <v>135</v>
      </c>
      <c r="C13" s="113" t="s">
        <v>135</v>
      </c>
      <c r="E13" s="78"/>
      <c r="G13" s="167"/>
      <c r="H13" s="167" t="e">
        <f t="shared" si="2"/>
        <v>#VALUE!</v>
      </c>
      <c r="I13" s="167"/>
      <c r="J13" s="167"/>
      <c r="K13" s="167"/>
      <c r="L13" s="167"/>
      <c r="M13" s="167"/>
      <c r="N13" s="167"/>
    </row>
    <row r="14" spans="1:14" ht="39.6">
      <c r="A14" s="92" t="s">
        <v>137</v>
      </c>
      <c r="B14" s="113" t="s">
        <v>135</v>
      </c>
      <c r="C14" s="113" t="s">
        <v>135</v>
      </c>
      <c r="E14" s="78"/>
      <c r="G14" s="167"/>
      <c r="H14" s="167" t="e">
        <f t="shared" si="2"/>
        <v>#VALUE!</v>
      </c>
      <c r="I14" s="167"/>
      <c r="J14" s="167"/>
      <c r="K14" s="167"/>
      <c r="L14" s="167"/>
      <c r="M14" s="167"/>
      <c r="N14" s="167"/>
    </row>
    <row r="15" spans="1:14" ht="39.6">
      <c r="A15" s="92" t="s">
        <v>138</v>
      </c>
      <c r="B15" s="113" t="s">
        <v>135</v>
      </c>
      <c r="C15" s="113" t="s">
        <v>135</v>
      </c>
      <c r="E15" s="78"/>
      <c r="G15" s="167"/>
      <c r="H15" s="167" t="e">
        <f t="shared" si="2"/>
        <v>#VALUE!</v>
      </c>
      <c r="I15" s="167"/>
      <c r="J15" s="167"/>
      <c r="K15" s="167"/>
      <c r="L15" s="167"/>
      <c r="M15" s="167"/>
      <c r="N15" s="167"/>
    </row>
    <row r="16" spans="1:14" ht="28.8">
      <c r="A16" s="77" t="s">
        <v>139</v>
      </c>
      <c r="B16" s="13" t="s">
        <v>264</v>
      </c>
      <c r="C16" s="1" t="s">
        <v>265</v>
      </c>
      <c r="E16" s="78"/>
      <c r="G16" s="167"/>
      <c r="H16" s="167" t="e">
        <f t="shared" si="2"/>
        <v>#VALUE!</v>
      </c>
      <c r="I16" s="167"/>
      <c r="J16" s="167"/>
      <c r="K16" s="167"/>
      <c r="L16" s="167"/>
      <c r="M16" s="167"/>
      <c r="N16" s="167"/>
    </row>
    <row r="17" spans="1:14" ht="28.8">
      <c r="A17" s="77" t="s">
        <v>55</v>
      </c>
      <c r="B17" s="13" t="s">
        <v>266</v>
      </c>
      <c r="C17" s="1" t="s">
        <v>267</v>
      </c>
      <c r="E17" s="78"/>
      <c r="G17" s="167"/>
      <c r="H17" s="167" t="e">
        <f t="shared" si="2"/>
        <v>#VALUE!</v>
      </c>
      <c r="I17" s="167"/>
      <c r="J17" s="167"/>
      <c r="K17" s="167"/>
      <c r="L17" s="167"/>
      <c r="M17" s="167"/>
      <c r="N17" s="167"/>
    </row>
    <row r="18" spans="1:14" ht="28.8">
      <c r="A18" s="77" t="s">
        <v>140</v>
      </c>
      <c r="B18" s="13" t="s">
        <v>266</v>
      </c>
      <c r="C18" s="1" t="s">
        <v>267</v>
      </c>
      <c r="E18" s="78"/>
      <c r="G18" s="167"/>
      <c r="H18" s="167" t="e">
        <f t="shared" si="2"/>
        <v>#VALUE!</v>
      </c>
      <c r="I18" s="167"/>
      <c r="J18" s="167"/>
      <c r="K18" s="167"/>
      <c r="L18" s="167"/>
      <c r="M18" s="167"/>
      <c r="N18" s="167"/>
    </row>
    <row r="19" spans="1:14" ht="28.8">
      <c r="A19" s="77" t="s">
        <v>268</v>
      </c>
      <c r="B19" s="95" t="s">
        <v>142</v>
      </c>
      <c r="C19" s="95" t="s">
        <v>142</v>
      </c>
      <c r="E19" s="78"/>
      <c r="G19" s="167"/>
      <c r="H19" s="167" t="e">
        <f t="shared" si="2"/>
        <v>#VALUE!</v>
      </c>
      <c r="I19" s="167"/>
      <c r="J19" s="167"/>
      <c r="K19" s="167"/>
      <c r="L19" s="167"/>
      <c r="M19" s="167"/>
      <c r="N19" s="167"/>
    </row>
    <row r="20" spans="1:14" ht="28.8">
      <c r="A20" s="77" t="s">
        <v>269</v>
      </c>
      <c r="B20" s="95" t="s">
        <v>142</v>
      </c>
      <c r="C20" s="95" t="s">
        <v>142</v>
      </c>
      <c r="E20" s="78"/>
      <c r="G20" s="167"/>
      <c r="H20" s="167" t="e">
        <f t="shared" si="2"/>
        <v>#VALUE!</v>
      </c>
      <c r="I20" s="167"/>
      <c r="J20" s="167"/>
      <c r="K20" s="167"/>
      <c r="L20" s="167"/>
      <c r="M20" s="167"/>
      <c r="N20" s="167"/>
    </row>
    <row r="21" spans="1:14" ht="28.8">
      <c r="A21" s="77" t="s">
        <v>270</v>
      </c>
      <c r="B21" s="95" t="s">
        <v>142</v>
      </c>
      <c r="C21" s="95" t="s">
        <v>142</v>
      </c>
      <c r="E21" s="78"/>
      <c r="G21" s="167"/>
      <c r="H21" s="167" t="e">
        <f t="shared" si="2"/>
        <v>#VALUE!</v>
      </c>
      <c r="I21" s="167"/>
      <c r="J21" s="167"/>
      <c r="K21" s="167"/>
      <c r="L21" s="167"/>
      <c r="M21" s="167"/>
      <c r="N21" s="167"/>
    </row>
    <row r="22" spans="1:14" ht="43.2">
      <c r="A22" s="77" t="s">
        <v>271</v>
      </c>
      <c r="B22" s="95" t="s">
        <v>142</v>
      </c>
      <c r="C22" s="95" t="s">
        <v>142</v>
      </c>
      <c r="E22" s="78"/>
      <c r="G22" s="167"/>
      <c r="H22" s="167" t="e">
        <f t="shared" si="2"/>
        <v>#VALUE!</v>
      </c>
      <c r="I22" s="167"/>
      <c r="J22" s="167"/>
      <c r="K22" s="167"/>
      <c r="L22" s="167"/>
      <c r="M22" s="167"/>
      <c r="N22" s="167"/>
    </row>
    <row r="23" spans="1:14" ht="28.8">
      <c r="A23" s="91" t="s">
        <v>233</v>
      </c>
      <c r="B23" s="95" t="s">
        <v>142</v>
      </c>
      <c r="C23" s="95" t="s">
        <v>142</v>
      </c>
      <c r="E23" s="78"/>
      <c r="G23" s="167"/>
      <c r="H23" s="167" t="e">
        <f t="shared" si="2"/>
        <v>#VALUE!</v>
      </c>
      <c r="I23" s="167"/>
      <c r="J23" s="167"/>
      <c r="K23" s="167"/>
      <c r="L23" s="167"/>
      <c r="M23" s="167"/>
      <c r="N23" s="167"/>
    </row>
    <row r="24" spans="1:14" ht="72">
      <c r="A24" s="91" t="s">
        <v>234</v>
      </c>
      <c r="B24" s="129" t="s">
        <v>272</v>
      </c>
      <c r="C24" s="129" t="s">
        <v>273</v>
      </c>
      <c r="D24" s="89"/>
      <c r="E24" s="90"/>
      <c r="G24" s="167"/>
      <c r="H24" s="167" t="e">
        <f t="shared" si="2"/>
        <v>#VALUE!</v>
      </c>
      <c r="I24" s="167"/>
      <c r="J24" s="167"/>
      <c r="K24" s="167"/>
      <c r="L24" s="167"/>
      <c r="M24" s="167"/>
      <c r="N24" s="167"/>
    </row>
    <row r="25" spans="1:14" ht="57.6">
      <c r="A25" s="91" t="s">
        <v>274</v>
      </c>
      <c r="B25" s="13" t="s">
        <v>275</v>
      </c>
      <c r="C25" s="1" t="s">
        <v>276</v>
      </c>
      <c r="E25" s="78"/>
      <c r="G25" s="167"/>
      <c r="H25" s="167" t="e">
        <f t="shared" si="2"/>
        <v>#VALUE!</v>
      </c>
      <c r="I25" s="167"/>
      <c r="J25" s="167"/>
      <c r="K25" s="167"/>
      <c r="L25" s="167"/>
      <c r="M25" s="167"/>
      <c r="N25" s="167"/>
    </row>
    <row r="26" spans="1:14" ht="57.6">
      <c r="A26" s="91" t="s">
        <v>235</v>
      </c>
      <c r="B26" s="13" t="s">
        <v>277</v>
      </c>
      <c r="C26" s="13" t="s">
        <v>277</v>
      </c>
      <c r="E26" s="78"/>
      <c r="G26" s="167"/>
      <c r="H26" s="167" t="e">
        <f t="shared" si="2"/>
        <v>#VALUE!</v>
      </c>
      <c r="I26" s="167"/>
      <c r="J26" s="167"/>
      <c r="K26" s="167"/>
      <c r="L26" s="167"/>
      <c r="M26" s="167"/>
      <c r="N26" s="167"/>
    </row>
    <row r="27" spans="1:14" ht="43.2">
      <c r="A27" s="91" t="s">
        <v>236</v>
      </c>
      <c r="B27" s="13" t="s">
        <v>275</v>
      </c>
      <c r="C27" s="13" t="s">
        <v>275</v>
      </c>
      <c r="E27" s="78"/>
      <c r="G27" s="167"/>
      <c r="H27" s="167" t="e">
        <f t="shared" si="2"/>
        <v>#VALUE!</v>
      </c>
      <c r="I27" s="167"/>
      <c r="J27" s="167"/>
      <c r="K27" s="167"/>
      <c r="L27" s="167"/>
      <c r="M27" s="167"/>
      <c r="N27" s="167"/>
    </row>
    <row r="28" spans="1:14" ht="172.8">
      <c r="A28" s="80" t="s">
        <v>146</v>
      </c>
      <c r="B28" s="13" t="s">
        <v>259</v>
      </c>
      <c r="C28" s="13" t="s">
        <v>259</v>
      </c>
      <c r="D28" s="81"/>
      <c r="E28" s="82"/>
      <c r="G28" s="167"/>
      <c r="H28" s="167" t="e">
        <f t="shared" si="2"/>
        <v>#VALUE!</v>
      </c>
      <c r="I28" s="167"/>
      <c r="J28" s="167"/>
      <c r="K28" s="167"/>
      <c r="L28" s="167"/>
      <c r="M28" s="167"/>
      <c r="N28" s="167"/>
    </row>
    <row r="29" spans="1:14" ht="72">
      <c r="A29" s="77" t="s">
        <v>155</v>
      </c>
      <c r="B29" s="13" t="s">
        <v>278</v>
      </c>
      <c r="C29" s="1" t="s">
        <v>279</v>
      </c>
      <c r="D29" s="1"/>
      <c r="E29" s="78"/>
    </row>
    <row r="30" spans="1:14" ht="115.2">
      <c r="A30" s="77" t="s">
        <v>149</v>
      </c>
      <c r="B30" s="95" t="s">
        <v>280</v>
      </c>
      <c r="C30" s="1" t="s">
        <v>281</v>
      </c>
      <c r="E30" s="78"/>
    </row>
    <row r="31" spans="1:14" ht="72">
      <c r="A31" s="77" t="s">
        <v>152</v>
      </c>
      <c r="B31" s="95" t="s">
        <v>280</v>
      </c>
      <c r="C31" s="1" t="s">
        <v>282</v>
      </c>
      <c r="E31" s="78"/>
    </row>
    <row r="32" spans="1:14" ht="115.2">
      <c r="A32" s="77" t="s">
        <v>157</v>
      </c>
      <c r="B32" s="13" t="s">
        <v>283</v>
      </c>
      <c r="C32" s="1" t="s">
        <v>284</v>
      </c>
      <c r="E32" s="78"/>
    </row>
    <row r="33" spans="1:5" ht="57.6">
      <c r="A33" s="83" t="s">
        <v>159</v>
      </c>
      <c r="B33" s="130" t="s">
        <v>280</v>
      </c>
      <c r="C33" s="151" t="s">
        <v>285</v>
      </c>
      <c r="D33" s="84"/>
      <c r="E33" s="85"/>
    </row>
  </sheetData>
  <mergeCells count="1">
    <mergeCell ref="A1:E1"/>
  </mergeCell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A2880-4356-47FA-89CB-AD977C9E0706}">
  <dimension ref="A1:E428"/>
  <sheetViews>
    <sheetView zoomScaleNormal="100" workbookViewId="0">
      <selection activeCell="A26" sqref="A26"/>
    </sheetView>
  </sheetViews>
  <sheetFormatPr defaultColWidth="76.44140625" defaultRowHeight="14.4"/>
  <cols>
    <col min="1" max="1" width="63" customWidth="1"/>
    <col min="2" max="2" width="34.33203125" style="95" customWidth="1"/>
    <col min="3" max="3" width="33.44140625" bestFit="1" customWidth="1"/>
    <col min="4" max="4" width="36" bestFit="1" customWidth="1"/>
    <col min="5" max="5" width="32.44140625" bestFit="1" customWidth="1"/>
  </cols>
  <sheetData>
    <row r="1" spans="1:5" ht="15" thickBot="1">
      <c r="A1" s="86"/>
      <c r="B1" s="114"/>
      <c r="C1" s="86"/>
      <c r="D1" s="86"/>
      <c r="E1" s="86"/>
    </row>
    <row r="2" spans="1:5" ht="28.8">
      <c r="A2" s="312" t="s">
        <v>289</v>
      </c>
      <c r="B2" s="310"/>
      <c r="C2" s="310"/>
      <c r="D2" s="310"/>
      <c r="E2" s="311"/>
    </row>
    <row r="3" spans="1:5">
      <c r="A3" s="77" t="s">
        <v>290</v>
      </c>
      <c r="B3" s="13" t="s">
        <v>121</v>
      </c>
      <c r="C3" t="s">
        <v>122</v>
      </c>
      <c r="D3" t="s">
        <v>123</v>
      </c>
      <c r="E3" s="78" t="s">
        <v>124</v>
      </c>
    </row>
    <row r="4" spans="1:5">
      <c r="A4" s="77" t="s">
        <v>291</v>
      </c>
      <c r="B4" s="13" t="s">
        <v>292</v>
      </c>
      <c r="C4" s="13" t="s">
        <v>293</v>
      </c>
      <c r="E4" s="78"/>
    </row>
    <row r="5" spans="1:5">
      <c r="A5" s="77" t="s">
        <v>294</v>
      </c>
      <c r="B5" s="13" t="s">
        <v>142</v>
      </c>
      <c r="C5" s="13" t="s">
        <v>142</v>
      </c>
      <c r="E5" s="78"/>
    </row>
    <row r="6" spans="1:5">
      <c r="A6" s="87" t="s">
        <v>163</v>
      </c>
      <c r="B6" s="13" t="s">
        <v>142</v>
      </c>
      <c r="C6">
        <v>189</v>
      </c>
      <c r="E6" s="78"/>
    </row>
    <row r="7" spans="1:5" s="1" customFormat="1" ht="28.8">
      <c r="A7" s="77" t="s">
        <v>295</v>
      </c>
      <c r="B7" s="13" t="s">
        <v>142</v>
      </c>
      <c r="C7" s="13" t="s">
        <v>142</v>
      </c>
      <c r="E7" s="88"/>
    </row>
    <row r="8" spans="1:5" s="1" customFormat="1" ht="28.8">
      <c r="A8" s="77" t="s">
        <v>296</v>
      </c>
      <c r="B8" s="13" t="s">
        <v>142</v>
      </c>
      <c r="C8" s="13" t="s">
        <v>142</v>
      </c>
      <c r="E8" s="88"/>
    </row>
    <row r="9" spans="1:5" ht="15.6">
      <c r="A9" s="79" t="s">
        <v>129</v>
      </c>
      <c r="B9" s="13" t="s">
        <v>142</v>
      </c>
      <c r="C9">
        <v>76</v>
      </c>
      <c r="E9" s="78"/>
    </row>
    <row r="10" spans="1:5" ht="15.6">
      <c r="A10" s="79" t="s">
        <v>130</v>
      </c>
      <c r="B10" s="13" t="s">
        <v>142</v>
      </c>
      <c r="C10" t="s">
        <v>297</v>
      </c>
      <c r="E10" s="78"/>
    </row>
    <row r="11" spans="1:5" ht="31.2">
      <c r="A11" s="79" t="s">
        <v>131</v>
      </c>
      <c r="B11" s="13" t="s">
        <v>142</v>
      </c>
      <c r="C11" s="13" t="s">
        <v>142</v>
      </c>
      <c r="E11" s="78"/>
    </row>
    <row r="12" spans="1:5" ht="15.6">
      <c r="A12" s="79" t="s">
        <v>164</v>
      </c>
      <c r="B12" s="13" t="s">
        <v>142</v>
      </c>
      <c r="C12" s="13" t="s">
        <v>142</v>
      </c>
      <c r="E12" s="78"/>
    </row>
    <row r="13" spans="1:5" ht="15.6">
      <c r="A13" s="79" t="s">
        <v>134</v>
      </c>
      <c r="B13" s="13" t="s">
        <v>142</v>
      </c>
      <c r="C13" s="13" t="s">
        <v>142</v>
      </c>
      <c r="E13" s="78"/>
    </row>
    <row r="14" spans="1:5" ht="15.6">
      <c r="A14" s="79" t="s">
        <v>136</v>
      </c>
      <c r="B14" s="13" t="s">
        <v>142</v>
      </c>
      <c r="C14" s="13" t="s">
        <v>142</v>
      </c>
      <c r="E14" s="78"/>
    </row>
    <row r="15" spans="1:5" ht="15.6">
      <c r="A15" s="79" t="s">
        <v>137</v>
      </c>
      <c r="B15" s="13" t="s">
        <v>142</v>
      </c>
      <c r="C15" s="13" t="s">
        <v>142</v>
      </c>
      <c r="E15" s="78"/>
    </row>
    <row r="16" spans="1:5" ht="31.2">
      <c r="A16" s="79" t="s">
        <v>138</v>
      </c>
      <c r="B16" s="13" t="s">
        <v>142</v>
      </c>
      <c r="C16" s="13" t="s">
        <v>142</v>
      </c>
      <c r="E16" s="78"/>
    </row>
    <row r="17" spans="1:5">
      <c r="A17" s="87" t="s">
        <v>139</v>
      </c>
      <c r="B17" s="13" t="s">
        <v>142</v>
      </c>
      <c r="C17" s="13" t="s">
        <v>142</v>
      </c>
      <c r="E17" s="78"/>
    </row>
    <row r="18" spans="1:5">
      <c r="A18" s="87" t="s">
        <v>55</v>
      </c>
      <c r="B18" s="13" t="s">
        <v>142</v>
      </c>
      <c r="C18" s="13" t="s">
        <v>142</v>
      </c>
      <c r="E18" s="78"/>
    </row>
    <row r="19" spans="1:5">
      <c r="A19" s="87" t="s">
        <v>140</v>
      </c>
      <c r="B19" s="13" t="s">
        <v>142</v>
      </c>
      <c r="C19" s="13" t="s">
        <v>142</v>
      </c>
      <c r="E19" s="78"/>
    </row>
    <row r="20" spans="1:5" ht="78">
      <c r="A20" s="79" t="s">
        <v>298</v>
      </c>
      <c r="B20" s="13" t="s">
        <v>142</v>
      </c>
      <c r="C20" s="13" t="s">
        <v>142</v>
      </c>
      <c r="E20" s="78"/>
    </row>
    <row r="21" spans="1:5" ht="15.6">
      <c r="A21" s="79" t="s">
        <v>299</v>
      </c>
      <c r="B21" s="13" t="s">
        <v>142</v>
      </c>
      <c r="C21" s="13" t="s">
        <v>142</v>
      </c>
      <c r="E21" s="78"/>
    </row>
    <row r="22" spans="1:5" ht="144">
      <c r="A22" s="80" t="s">
        <v>146</v>
      </c>
      <c r="B22" s="13" t="s">
        <v>300</v>
      </c>
      <c r="C22" s="13" t="s">
        <v>300</v>
      </c>
      <c r="D22" s="81"/>
      <c r="E22" s="82"/>
    </row>
    <row r="23" spans="1:5" ht="43.2">
      <c r="A23" s="77" t="s">
        <v>155</v>
      </c>
      <c r="B23" s="13" t="s">
        <v>142</v>
      </c>
      <c r="C23" s="13" t="s">
        <v>142</v>
      </c>
      <c r="E23" s="78"/>
    </row>
    <row r="24" spans="1:5" ht="28.8">
      <c r="A24" s="77" t="s">
        <v>301</v>
      </c>
      <c r="B24" s="13" t="s">
        <v>142</v>
      </c>
      <c r="C24" s="13" t="s">
        <v>142</v>
      </c>
      <c r="E24" s="78"/>
    </row>
    <row r="25" spans="1:5" ht="28.8">
      <c r="A25" s="77" t="s">
        <v>152</v>
      </c>
      <c r="B25" s="13" t="s">
        <v>142</v>
      </c>
      <c r="C25" s="13" t="s">
        <v>142</v>
      </c>
      <c r="E25" s="78"/>
    </row>
    <row r="26" spans="1:5" ht="28.8">
      <c r="A26" s="77" t="s">
        <v>157</v>
      </c>
      <c r="B26" s="13" t="s">
        <v>142</v>
      </c>
      <c r="C26" s="13" t="s">
        <v>142</v>
      </c>
      <c r="E26" s="78"/>
    </row>
    <row r="27" spans="1:5" ht="43.8" thickBot="1">
      <c r="A27" s="83" t="s">
        <v>159</v>
      </c>
      <c r="B27" s="115" t="s">
        <v>142</v>
      </c>
      <c r="C27" s="115" t="s">
        <v>142</v>
      </c>
      <c r="D27" s="84"/>
      <c r="E27" s="85"/>
    </row>
    <row r="28" spans="1:5" ht="15" thickBot="1">
      <c r="A28" s="86"/>
      <c r="B28" s="114"/>
      <c r="C28" s="86"/>
      <c r="D28" s="86"/>
      <c r="E28" s="86"/>
    </row>
    <row r="29" spans="1:5" ht="58.5" customHeight="1">
      <c r="A29" s="313" t="s">
        <v>302</v>
      </c>
      <c r="B29" s="314"/>
      <c r="C29" s="314"/>
      <c r="D29" s="314"/>
      <c r="E29" s="315"/>
    </row>
    <row r="30" spans="1:5">
      <c r="A30" s="77" t="s">
        <v>290</v>
      </c>
      <c r="B30" s="13" t="s">
        <v>121</v>
      </c>
      <c r="C30" t="s">
        <v>122</v>
      </c>
      <c r="D30" t="s">
        <v>123</v>
      </c>
      <c r="E30" s="78" t="s">
        <v>124</v>
      </c>
    </row>
    <row r="31" spans="1:5">
      <c r="A31" s="77" t="s">
        <v>291</v>
      </c>
      <c r="B31" s="13" t="s">
        <v>303</v>
      </c>
      <c r="C31" t="s">
        <v>303</v>
      </c>
      <c r="E31" s="78"/>
    </row>
    <row r="32" spans="1:5">
      <c r="A32" s="77" t="s">
        <v>294</v>
      </c>
      <c r="B32" s="13" t="s">
        <v>142</v>
      </c>
      <c r="C32" t="s">
        <v>142</v>
      </c>
      <c r="E32" s="78"/>
    </row>
    <row r="33" spans="1:5">
      <c r="A33" s="87" t="s">
        <v>163</v>
      </c>
      <c r="B33" s="95">
        <v>28</v>
      </c>
      <c r="C33">
        <v>159</v>
      </c>
      <c r="E33" s="78"/>
    </row>
    <row r="34" spans="1:5" ht="28.8">
      <c r="A34" s="77" t="s">
        <v>295</v>
      </c>
      <c r="B34" s="95" t="s">
        <v>142</v>
      </c>
      <c r="C34" t="s">
        <v>142</v>
      </c>
      <c r="E34" s="78"/>
    </row>
    <row r="35" spans="1:5" ht="28.8">
      <c r="A35" s="77" t="s">
        <v>296</v>
      </c>
      <c r="B35" s="95" t="s">
        <v>142</v>
      </c>
      <c r="C35" t="s">
        <v>142</v>
      </c>
      <c r="E35" s="78"/>
    </row>
    <row r="36" spans="1:5" ht="15.6">
      <c r="A36" s="79" t="s">
        <v>129</v>
      </c>
      <c r="B36" s="95">
        <v>16</v>
      </c>
      <c r="C36">
        <v>98</v>
      </c>
      <c r="E36" s="78"/>
    </row>
    <row r="37" spans="1:5" ht="15.6">
      <c r="A37" s="79" t="s">
        <v>130</v>
      </c>
      <c r="B37" s="95">
        <v>10</v>
      </c>
      <c r="C37">
        <v>61</v>
      </c>
      <c r="E37" s="78"/>
    </row>
    <row r="38" spans="1:5" ht="31.2">
      <c r="A38" s="79" t="s">
        <v>131</v>
      </c>
      <c r="B38" s="13" t="s">
        <v>142</v>
      </c>
      <c r="C38" t="s">
        <v>142</v>
      </c>
      <c r="E38" s="78"/>
    </row>
    <row r="39" spans="1:5" ht="52.8">
      <c r="A39" s="79" t="s">
        <v>164</v>
      </c>
      <c r="B39" s="113" t="s">
        <v>135</v>
      </c>
      <c r="C39" s="147" t="s">
        <v>135</v>
      </c>
      <c r="E39" s="78"/>
    </row>
    <row r="40" spans="1:5" ht="52.8">
      <c r="A40" s="79" t="s">
        <v>134</v>
      </c>
      <c r="B40" s="113" t="s">
        <v>135</v>
      </c>
      <c r="C40" s="147" t="s">
        <v>135</v>
      </c>
      <c r="E40" s="78"/>
    </row>
    <row r="41" spans="1:5" ht="52.8">
      <c r="A41" s="79" t="s">
        <v>136</v>
      </c>
      <c r="B41" s="113" t="s">
        <v>135</v>
      </c>
      <c r="C41" s="147" t="s">
        <v>135</v>
      </c>
      <c r="E41" s="78"/>
    </row>
    <row r="42" spans="1:5" ht="52.8">
      <c r="A42" s="79" t="s">
        <v>137</v>
      </c>
      <c r="B42" s="113" t="s">
        <v>135</v>
      </c>
      <c r="C42" s="147" t="s">
        <v>135</v>
      </c>
      <c r="E42" s="78"/>
    </row>
    <row r="43" spans="1:5" ht="52.8">
      <c r="A43" s="79" t="s">
        <v>138</v>
      </c>
      <c r="B43" s="113" t="s">
        <v>135</v>
      </c>
      <c r="C43" s="147" t="s">
        <v>135</v>
      </c>
      <c r="E43" s="78"/>
    </row>
    <row r="44" spans="1:5">
      <c r="A44" s="87" t="s">
        <v>139</v>
      </c>
      <c r="B44" s="95" t="s">
        <v>304</v>
      </c>
      <c r="C44" t="s">
        <v>142</v>
      </c>
      <c r="E44" s="78"/>
    </row>
    <row r="45" spans="1:5">
      <c r="A45" s="87" t="s">
        <v>55</v>
      </c>
      <c r="B45" s="95" t="s">
        <v>304</v>
      </c>
      <c r="C45" t="s">
        <v>142</v>
      </c>
      <c r="E45" s="78"/>
    </row>
    <row r="46" spans="1:5">
      <c r="A46" s="87" t="s">
        <v>140</v>
      </c>
      <c r="B46" s="95" t="s">
        <v>304</v>
      </c>
      <c r="C46" t="s">
        <v>142</v>
      </c>
      <c r="E46" s="78"/>
    </row>
    <row r="47" spans="1:5" ht="31.2">
      <c r="A47" s="79" t="s">
        <v>305</v>
      </c>
      <c r="B47" s="95" t="s">
        <v>142</v>
      </c>
      <c r="C47" t="s">
        <v>142</v>
      </c>
      <c r="E47" s="78"/>
    </row>
    <row r="48" spans="1:5" ht="78">
      <c r="A48" s="79" t="s">
        <v>298</v>
      </c>
      <c r="B48" s="95" t="s">
        <v>272</v>
      </c>
      <c r="C48" s="95" t="s">
        <v>273</v>
      </c>
      <c r="E48" s="78"/>
    </row>
    <row r="49" spans="1:5" ht="31.2">
      <c r="A49" s="79" t="s">
        <v>306</v>
      </c>
      <c r="B49" s="95" t="s">
        <v>142</v>
      </c>
      <c r="C49" t="s">
        <v>142</v>
      </c>
      <c r="E49" s="78"/>
    </row>
    <row r="50" spans="1:5" ht="72">
      <c r="A50" s="80" t="s">
        <v>146</v>
      </c>
      <c r="B50" s="13" t="s">
        <v>307</v>
      </c>
      <c r="C50" t="s">
        <v>142</v>
      </c>
      <c r="D50" s="81"/>
      <c r="E50" s="82"/>
    </row>
    <row r="51" spans="1:5" ht="100.8">
      <c r="A51" s="77" t="s">
        <v>155</v>
      </c>
      <c r="B51" s="13" t="s">
        <v>308</v>
      </c>
      <c r="C51" s="1" t="s">
        <v>309</v>
      </c>
      <c r="E51" s="78"/>
    </row>
    <row r="52" spans="1:5" ht="115.2">
      <c r="A52" s="77" t="s">
        <v>301</v>
      </c>
      <c r="B52" s="116" t="s">
        <v>310</v>
      </c>
      <c r="C52" s="1" t="s">
        <v>311</v>
      </c>
      <c r="E52" s="78"/>
    </row>
    <row r="53" spans="1:5" ht="28.8">
      <c r="A53" s="77" t="s">
        <v>152</v>
      </c>
      <c r="B53" s="131" t="s">
        <v>312</v>
      </c>
      <c r="C53" t="s">
        <v>142</v>
      </c>
      <c r="E53" s="78"/>
    </row>
    <row r="54" spans="1:5" ht="72">
      <c r="A54" s="77" t="s">
        <v>157</v>
      </c>
      <c r="B54" s="131" t="s">
        <v>312</v>
      </c>
      <c r="C54" s="1" t="s">
        <v>313</v>
      </c>
      <c r="E54" s="78"/>
    </row>
    <row r="55" spans="1:5" ht="43.2">
      <c r="A55" s="83" t="s">
        <v>159</v>
      </c>
      <c r="B55" s="132" t="s">
        <v>312</v>
      </c>
      <c r="C55" s="84" t="s">
        <v>142</v>
      </c>
      <c r="D55" s="84"/>
      <c r="E55" s="85"/>
    </row>
    <row r="56" spans="1:5">
      <c r="A56" s="86"/>
      <c r="B56" s="114"/>
      <c r="C56" s="86"/>
      <c r="D56" s="86"/>
      <c r="E56" s="86"/>
    </row>
    <row r="57" spans="1:5" ht="28.8">
      <c r="A57" s="312" t="s">
        <v>314</v>
      </c>
      <c r="B57" s="310"/>
      <c r="C57" s="310"/>
      <c r="D57" s="310"/>
      <c r="E57" s="311"/>
    </row>
    <row r="58" spans="1:5">
      <c r="A58" s="77" t="s">
        <v>290</v>
      </c>
      <c r="B58" s="13" t="s">
        <v>121</v>
      </c>
      <c r="C58" t="s">
        <v>122</v>
      </c>
      <c r="D58" t="s">
        <v>123</v>
      </c>
      <c r="E58" s="78" t="s">
        <v>124</v>
      </c>
    </row>
    <row r="59" spans="1:5">
      <c r="A59" s="77" t="s">
        <v>291</v>
      </c>
      <c r="B59" s="13" t="s">
        <v>142</v>
      </c>
      <c r="C59" s="13" t="s">
        <v>142</v>
      </c>
      <c r="E59" s="78"/>
    </row>
    <row r="60" spans="1:5">
      <c r="A60" s="77" t="s">
        <v>294</v>
      </c>
      <c r="B60" s="13" t="s">
        <v>142</v>
      </c>
      <c r="C60" s="13" t="s">
        <v>142</v>
      </c>
      <c r="E60" s="78"/>
    </row>
    <row r="61" spans="1:5">
      <c r="A61" s="87" t="s">
        <v>163</v>
      </c>
      <c r="B61" s="13" t="s">
        <v>142</v>
      </c>
      <c r="C61" s="13" t="s">
        <v>142</v>
      </c>
      <c r="E61" s="78"/>
    </row>
    <row r="62" spans="1:5" ht="28.8">
      <c r="A62" s="77" t="s">
        <v>295</v>
      </c>
      <c r="B62" s="13" t="s">
        <v>142</v>
      </c>
      <c r="C62" s="13" t="s">
        <v>142</v>
      </c>
      <c r="E62" s="78"/>
    </row>
    <row r="63" spans="1:5" ht="28.8">
      <c r="A63" s="77" t="s">
        <v>296</v>
      </c>
      <c r="B63" s="13" t="s">
        <v>142</v>
      </c>
      <c r="C63" s="13" t="s">
        <v>142</v>
      </c>
      <c r="E63" s="78"/>
    </row>
    <row r="64" spans="1:5" ht="15.6">
      <c r="A64" s="79" t="s">
        <v>129</v>
      </c>
      <c r="B64" s="13" t="s">
        <v>142</v>
      </c>
      <c r="C64" s="13" t="s">
        <v>142</v>
      </c>
      <c r="E64" s="78"/>
    </row>
    <row r="65" spans="1:5" ht="15.6">
      <c r="A65" s="79" t="s">
        <v>130</v>
      </c>
      <c r="B65" s="13" t="s">
        <v>142</v>
      </c>
      <c r="C65" s="13" t="s">
        <v>142</v>
      </c>
      <c r="E65" s="78"/>
    </row>
    <row r="66" spans="1:5" ht="31.2">
      <c r="A66" s="79" t="s">
        <v>131</v>
      </c>
      <c r="B66" s="13" t="s">
        <v>142</v>
      </c>
      <c r="C66" s="13" t="s">
        <v>142</v>
      </c>
      <c r="E66" s="78"/>
    </row>
    <row r="67" spans="1:5" ht="15.6">
      <c r="A67" s="79" t="s">
        <v>164</v>
      </c>
      <c r="B67" s="13" t="s">
        <v>142</v>
      </c>
      <c r="C67" s="13" t="s">
        <v>142</v>
      </c>
      <c r="E67" s="78"/>
    </row>
    <row r="68" spans="1:5" ht="15.6">
      <c r="A68" s="79" t="s">
        <v>134</v>
      </c>
      <c r="B68" s="13" t="s">
        <v>142</v>
      </c>
      <c r="C68" s="13" t="s">
        <v>142</v>
      </c>
      <c r="E68" s="78"/>
    </row>
    <row r="69" spans="1:5" ht="15.6">
      <c r="A69" s="79" t="s">
        <v>136</v>
      </c>
      <c r="B69" s="13" t="s">
        <v>142</v>
      </c>
      <c r="C69" s="13" t="s">
        <v>142</v>
      </c>
      <c r="E69" s="78"/>
    </row>
    <row r="70" spans="1:5" ht="15.6">
      <c r="A70" s="79" t="s">
        <v>137</v>
      </c>
      <c r="B70" s="13" t="s">
        <v>142</v>
      </c>
      <c r="C70" s="13" t="s">
        <v>142</v>
      </c>
      <c r="E70" s="78"/>
    </row>
    <row r="71" spans="1:5" ht="31.2">
      <c r="A71" s="79" t="s">
        <v>138</v>
      </c>
      <c r="B71" s="13" t="s">
        <v>142</v>
      </c>
      <c r="C71" s="13" t="s">
        <v>142</v>
      </c>
      <c r="E71" s="78"/>
    </row>
    <row r="72" spans="1:5">
      <c r="A72" s="87" t="s">
        <v>139</v>
      </c>
      <c r="B72" s="13" t="s">
        <v>142</v>
      </c>
      <c r="C72" s="13" t="s">
        <v>142</v>
      </c>
      <c r="E72" s="78"/>
    </row>
    <row r="73" spans="1:5">
      <c r="A73" s="87" t="s">
        <v>55</v>
      </c>
      <c r="B73" s="13" t="s">
        <v>142</v>
      </c>
      <c r="C73" s="13" t="s">
        <v>142</v>
      </c>
      <c r="E73" s="78"/>
    </row>
    <row r="74" spans="1:5">
      <c r="A74" s="87" t="s">
        <v>140</v>
      </c>
      <c r="B74" s="13" t="s">
        <v>142</v>
      </c>
      <c r="C74" s="13" t="s">
        <v>142</v>
      </c>
      <c r="E74" s="78"/>
    </row>
    <row r="75" spans="1:5" ht="31.2">
      <c r="A75" s="79" t="s">
        <v>305</v>
      </c>
      <c r="B75" s="13" t="s">
        <v>142</v>
      </c>
      <c r="C75" s="13" t="s">
        <v>142</v>
      </c>
      <c r="E75" s="78"/>
    </row>
    <row r="76" spans="1:5" ht="78">
      <c r="A76" s="79" t="s">
        <v>298</v>
      </c>
      <c r="B76" s="13" t="s">
        <v>142</v>
      </c>
      <c r="C76" s="13" t="s">
        <v>142</v>
      </c>
      <c r="E76" s="78"/>
    </row>
    <row r="77" spans="1:5" ht="31.2">
      <c r="A77" s="79" t="s">
        <v>306</v>
      </c>
      <c r="B77" s="13" t="s">
        <v>142</v>
      </c>
      <c r="C77" s="13" t="s">
        <v>142</v>
      </c>
      <c r="E77" s="78"/>
    </row>
    <row r="78" spans="1:5" ht="57.6">
      <c r="A78" s="80" t="s">
        <v>146</v>
      </c>
      <c r="B78" s="13" t="s">
        <v>315</v>
      </c>
      <c r="C78" s="13" t="s">
        <v>315</v>
      </c>
      <c r="D78" s="81"/>
      <c r="E78" s="82"/>
    </row>
    <row r="79" spans="1:5" ht="43.2">
      <c r="A79" s="77" t="s">
        <v>155</v>
      </c>
      <c r="B79" s="13" t="s">
        <v>142</v>
      </c>
      <c r="C79" s="13" t="s">
        <v>142</v>
      </c>
      <c r="E79" s="78"/>
    </row>
    <row r="80" spans="1:5" ht="28.8">
      <c r="A80" s="77" t="s">
        <v>301</v>
      </c>
      <c r="B80" s="13" t="s">
        <v>142</v>
      </c>
      <c r="C80" s="13" t="s">
        <v>142</v>
      </c>
      <c r="E80" s="78"/>
    </row>
    <row r="81" spans="1:5" ht="28.8">
      <c r="A81" s="77" t="s">
        <v>152</v>
      </c>
      <c r="B81" s="13" t="s">
        <v>142</v>
      </c>
      <c r="C81" s="13" t="s">
        <v>142</v>
      </c>
      <c r="E81" s="78"/>
    </row>
    <row r="82" spans="1:5" ht="28.8">
      <c r="A82" s="77" t="s">
        <v>157</v>
      </c>
      <c r="B82" s="13" t="s">
        <v>142</v>
      </c>
      <c r="C82" s="13" t="s">
        <v>142</v>
      </c>
      <c r="E82" s="78"/>
    </row>
    <row r="83" spans="1:5" ht="43.8" thickBot="1">
      <c r="A83" s="83" t="s">
        <v>159</v>
      </c>
      <c r="B83" s="115" t="s">
        <v>142</v>
      </c>
      <c r="C83" s="115" t="s">
        <v>142</v>
      </c>
      <c r="D83" s="84"/>
      <c r="E83" s="85"/>
    </row>
    <row r="84" spans="1:5" ht="15" thickBot="1">
      <c r="A84" s="86"/>
      <c r="B84" s="114"/>
      <c r="C84" s="86"/>
      <c r="D84" s="86"/>
      <c r="E84" s="86"/>
    </row>
    <row r="85" spans="1:5" ht="74.25" customHeight="1">
      <c r="A85" s="313" t="s">
        <v>316</v>
      </c>
      <c r="B85" s="314"/>
      <c r="C85" s="314"/>
      <c r="D85" s="314"/>
      <c r="E85" s="315"/>
    </row>
    <row r="86" spans="1:5">
      <c r="A86" s="77" t="s">
        <v>290</v>
      </c>
      <c r="B86" s="13" t="s">
        <v>121</v>
      </c>
      <c r="C86" t="s">
        <v>122</v>
      </c>
      <c r="D86" t="s">
        <v>123</v>
      </c>
      <c r="E86" s="78" t="s">
        <v>124</v>
      </c>
    </row>
    <row r="87" spans="1:5">
      <c r="A87" s="77" t="s">
        <v>291</v>
      </c>
      <c r="B87" s="13" t="s">
        <v>317</v>
      </c>
      <c r="C87" t="s">
        <v>318</v>
      </c>
      <c r="E87" s="78"/>
    </row>
    <row r="88" spans="1:5">
      <c r="A88" s="77" t="s">
        <v>294</v>
      </c>
      <c r="B88" s="13" t="s">
        <v>142</v>
      </c>
      <c r="C88" s="13" t="s">
        <v>142</v>
      </c>
      <c r="E88" s="78"/>
    </row>
    <row r="89" spans="1:5">
      <c r="A89" s="87" t="s">
        <v>163</v>
      </c>
      <c r="B89" s="13" t="s">
        <v>142</v>
      </c>
      <c r="C89">
        <v>61</v>
      </c>
      <c r="E89" s="78"/>
    </row>
    <row r="90" spans="1:5" ht="28.8">
      <c r="A90" s="77" t="s">
        <v>295</v>
      </c>
      <c r="B90" s="13" t="s">
        <v>142</v>
      </c>
      <c r="C90" s="13" t="s">
        <v>142</v>
      </c>
      <c r="E90" s="78"/>
    </row>
    <row r="91" spans="1:5" ht="28.8">
      <c r="A91" s="77" t="s">
        <v>296</v>
      </c>
      <c r="B91" s="13" t="s">
        <v>142</v>
      </c>
      <c r="C91" s="13" t="s">
        <v>142</v>
      </c>
      <c r="E91" s="78"/>
    </row>
    <row r="92" spans="1:5" ht="15.6">
      <c r="A92" s="79" t="s">
        <v>129</v>
      </c>
      <c r="B92" s="13" t="s">
        <v>142</v>
      </c>
      <c r="C92">
        <v>24</v>
      </c>
      <c r="E92" s="78"/>
    </row>
    <row r="93" spans="1:5" ht="15.6">
      <c r="A93" s="79" t="s">
        <v>130</v>
      </c>
      <c r="B93" s="13" t="s">
        <v>142</v>
      </c>
      <c r="C93">
        <v>37</v>
      </c>
      <c r="E93" s="78"/>
    </row>
    <row r="94" spans="1:5" ht="31.2">
      <c r="A94" s="79" t="s">
        <v>131</v>
      </c>
      <c r="B94" s="13" t="s">
        <v>142</v>
      </c>
      <c r="C94" s="13" t="s">
        <v>142</v>
      </c>
      <c r="E94" s="78"/>
    </row>
    <row r="95" spans="1:5" ht="15.6">
      <c r="A95" s="79" t="s">
        <v>164</v>
      </c>
      <c r="B95" s="13" t="s">
        <v>142</v>
      </c>
      <c r="C95" s="13" t="s">
        <v>142</v>
      </c>
      <c r="E95" s="78"/>
    </row>
    <row r="96" spans="1:5" ht="15.6">
      <c r="A96" s="79" t="s">
        <v>134</v>
      </c>
      <c r="B96" s="13" t="s">
        <v>142</v>
      </c>
      <c r="C96" s="13" t="s">
        <v>142</v>
      </c>
      <c r="E96" s="78"/>
    </row>
    <row r="97" spans="1:5" ht="15.6">
      <c r="A97" s="79" t="s">
        <v>136</v>
      </c>
      <c r="B97" s="13" t="s">
        <v>142</v>
      </c>
      <c r="C97" s="13" t="s">
        <v>142</v>
      </c>
      <c r="E97" s="78"/>
    </row>
    <row r="98" spans="1:5" ht="15.6">
      <c r="A98" s="79" t="s">
        <v>137</v>
      </c>
      <c r="B98" s="13" t="s">
        <v>142</v>
      </c>
      <c r="C98" s="13" t="s">
        <v>142</v>
      </c>
      <c r="E98" s="78"/>
    </row>
    <row r="99" spans="1:5" ht="31.2">
      <c r="A99" s="79" t="s">
        <v>138</v>
      </c>
      <c r="B99" s="13" t="s">
        <v>142</v>
      </c>
      <c r="C99" s="13" t="s">
        <v>142</v>
      </c>
      <c r="E99" s="78"/>
    </row>
    <row r="100" spans="1:5">
      <c r="A100" s="87" t="s">
        <v>139</v>
      </c>
      <c r="B100" s="13" t="s">
        <v>142</v>
      </c>
      <c r="C100" s="13" t="s">
        <v>142</v>
      </c>
      <c r="E100" s="78"/>
    </row>
    <row r="101" spans="1:5">
      <c r="A101" s="87" t="s">
        <v>55</v>
      </c>
      <c r="B101" s="13" t="s">
        <v>142</v>
      </c>
      <c r="C101" s="13" t="s">
        <v>142</v>
      </c>
      <c r="E101" s="78"/>
    </row>
    <row r="102" spans="1:5">
      <c r="A102" s="87" t="s">
        <v>140</v>
      </c>
      <c r="B102" s="13" t="s">
        <v>142</v>
      </c>
      <c r="C102" s="13" t="s">
        <v>142</v>
      </c>
      <c r="E102" s="78"/>
    </row>
    <row r="103" spans="1:5" ht="31.2">
      <c r="A103" s="79" t="s">
        <v>305</v>
      </c>
      <c r="B103" s="13" t="s">
        <v>142</v>
      </c>
      <c r="C103" s="13" t="s">
        <v>142</v>
      </c>
      <c r="E103" s="78"/>
    </row>
    <row r="104" spans="1:5" ht="78">
      <c r="A104" s="79" t="s">
        <v>298</v>
      </c>
      <c r="B104" s="13" t="s">
        <v>142</v>
      </c>
      <c r="C104" s="13" t="s">
        <v>142</v>
      </c>
      <c r="E104" s="78"/>
    </row>
    <row r="105" spans="1:5" ht="31.2">
      <c r="A105" s="79" t="s">
        <v>306</v>
      </c>
      <c r="B105" s="13" t="s">
        <v>142</v>
      </c>
      <c r="C105" s="13" t="s">
        <v>142</v>
      </c>
      <c r="E105" s="78"/>
    </row>
    <row r="106" spans="1:5" ht="144">
      <c r="A106" s="80" t="s">
        <v>146</v>
      </c>
      <c r="B106" s="13" t="s">
        <v>319</v>
      </c>
      <c r="C106" s="81" t="s">
        <v>142</v>
      </c>
      <c r="D106" s="81"/>
      <c r="E106" s="82"/>
    </row>
    <row r="107" spans="1:5" ht="72">
      <c r="A107" s="77" t="s">
        <v>155</v>
      </c>
      <c r="B107" s="134" t="s">
        <v>308</v>
      </c>
      <c r="C107" s="149" t="s">
        <v>320</v>
      </c>
      <c r="E107" s="78"/>
    </row>
    <row r="108" spans="1:5" ht="43.2">
      <c r="A108" s="77" t="s">
        <v>301</v>
      </c>
      <c r="B108" s="13" t="s">
        <v>142</v>
      </c>
      <c r="C108" s="149" t="s">
        <v>321</v>
      </c>
      <c r="E108" s="78"/>
    </row>
    <row r="109" spans="1:5" ht="28.8">
      <c r="A109" s="77" t="s">
        <v>152</v>
      </c>
      <c r="B109" s="13" t="s">
        <v>142</v>
      </c>
      <c r="C109" s="149" t="s">
        <v>322</v>
      </c>
      <c r="E109" s="78"/>
    </row>
    <row r="110" spans="1:5" ht="43.2">
      <c r="A110" s="77" t="s">
        <v>157</v>
      </c>
      <c r="B110" s="13" t="s">
        <v>142</v>
      </c>
      <c r="C110" s="149" t="s">
        <v>323</v>
      </c>
      <c r="E110" s="78"/>
    </row>
    <row r="111" spans="1:5" ht="87" thickBot="1">
      <c r="A111" s="83" t="s">
        <v>159</v>
      </c>
      <c r="B111" s="115" t="s">
        <v>142</v>
      </c>
      <c r="C111" s="150" t="s">
        <v>324</v>
      </c>
      <c r="D111" s="84"/>
      <c r="E111" s="85"/>
    </row>
    <row r="112" spans="1:5" ht="15" thickBot="1">
      <c r="A112" s="86"/>
      <c r="B112" s="114"/>
      <c r="C112" s="86"/>
      <c r="D112" s="86"/>
      <c r="E112" s="86"/>
    </row>
    <row r="113" spans="1:5" ht="25.8">
      <c r="A113" s="313" t="s">
        <v>325</v>
      </c>
      <c r="B113" s="314"/>
      <c r="C113" s="314"/>
      <c r="D113" s="314"/>
      <c r="E113" s="315"/>
    </row>
    <row r="114" spans="1:5">
      <c r="A114" s="77" t="s">
        <v>290</v>
      </c>
      <c r="B114" s="13" t="s">
        <v>121</v>
      </c>
      <c r="C114" t="s">
        <v>122</v>
      </c>
      <c r="D114" t="s">
        <v>123</v>
      </c>
      <c r="E114" s="78" t="s">
        <v>124</v>
      </c>
    </row>
    <row r="115" spans="1:5">
      <c r="A115" s="77" t="s">
        <v>291</v>
      </c>
      <c r="B115" s="13" t="s">
        <v>142</v>
      </c>
      <c r="C115" s="13" t="s">
        <v>142</v>
      </c>
      <c r="E115" s="78"/>
    </row>
    <row r="116" spans="1:5">
      <c r="A116" s="77" t="s">
        <v>294</v>
      </c>
      <c r="B116" s="13" t="s">
        <v>142</v>
      </c>
      <c r="C116" s="13" t="s">
        <v>142</v>
      </c>
      <c r="E116" s="78"/>
    </row>
    <row r="117" spans="1:5">
      <c r="A117" s="87" t="s">
        <v>163</v>
      </c>
      <c r="B117" s="13" t="s">
        <v>142</v>
      </c>
      <c r="C117" s="13" t="s">
        <v>142</v>
      </c>
      <c r="E117" s="78"/>
    </row>
    <row r="118" spans="1:5" ht="28.8">
      <c r="A118" s="77" t="s">
        <v>295</v>
      </c>
      <c r="B118" s="13" t="s">
        <v>142</v>
      </c>
      <c r="C118" s="13" t="s">
        <v>142</v>
      </c>
      <c r="E118" s="78"/>
    </row>
    <row r="119" spans="1:5" ht="28.8">
      <c r="A119" s="77" t="s">
        <v>296</v>
      </c>
      <c r="B119" s="13" t="s">
        <v>142</v>
      </c>
      <c r="C119" s="13" t="s">
        <v>142</v>
      </c>
      <c r="E119" s="78"/>
    </row>
    <row r="120" spans="1:5" ht="15.6">
      <c r="A120" s="79" t="s">
        <v>129</v>
      </c>
      <c r="B120" s="13" t="s">
        <v>142</v>
      </c>
      <c r="C120" s="13" t="s">
        <v>142</v>
      </c>
      <c r="E120" s="78"/>
    </row>
    <row r="121" spans="1:5" ht="15.6">
      <c r="A121" s="79" t="s">
        <v>130</v>
      </c>
      <c r="B121" s="13" t="s">
        <v>142</v>
      </c>
      <c r="C121" s="13" t="s">
        <v>142</v>
      </c>
      <c r="E121" s="78"/>
    </row>
    <row r="122" spans="1:5" ht="31.2">
      <c r="A122" s="79" t="s">
        <v>131</v>
      </c>
      <c r="B122" s="13" t="s">
        <v>142</v>
      </c>
      <c r="C122" s="13" t="s">
        <v>142</v>
      </c>
      <c r="E122" s="78"/>
    </row>
    <row r="123" spans="1:5" ht="15.6">
      <c r="A123" s="79" t="s">
        <v>164</v>
      </c>
      <c r="B123" s="13" t="s">
        <v>142</v>
      </c>
      <c r="C123" s="13" t="s">
        <v>142</v>
      </c>
      <c r="E123" s="78"/>
    </row>
    <row r="124" spans="1:5" ht="15.6">
      <c r="A124" s="79" t="s">
        <v>134</v>
      </c>
      <c r="B124" s="13" t="s">
        <v>142</v>
      </c>
      <c r="C124" s="13" t="s">
        <v>142</v>
      </c>
      <c r="E124" s="78"/>
    </row>
    <row r="125" spans="1:5" ht="15.6">
      <c r="A125" s="79" t="s">
        <v>136</v>
      </c>
      <c r="B125" s="13" t="s">
        <v>142</v>
      </c>
      <c r="C125" s="13" t="s">
        <v>142</v>
      </c>
      <c r="E125" s="78"/>
    </row>
    <row r="126" spans="1:5" ht="15.6">
      <c r="A126" s="79" t="s">
        <v>137</v>
      </c>
      <c r="B126" s="13" t="s">
        <v>142</v>
      </c>
      <c r="C126" s="13" t="s">
        <v>142</v>
      </c>
      <c r="E126" s="78"/>
    </row>
    <row r="127" spans="1:5" ht="31.2">
      <c r="A127" s="79" t="s">
        <v>138</v>
      </c>
      <c r="B127" s="13" t="s">
        <v>142</v>
      </c>
      <c r="C127" s="13" t="s">
        <v>142</v>
      </c>
      <c r="E127" s="78"/>
    </row>
    <row r="128" spans="1:5">
      <c r="A128" s="87" t="s">
        <v>139</v>
      </c>
      <c r="B128" s="13" t="s">
        <v>142</v>
      </c>
      <c r="C128" s="13" t="s">
        <v>142</v>
      </c>
      <c r="E128" s="78"/>
    </row>
    <row r="129" spans="1:5">
      <c r="A129" s="87" t="s">
        <v>55</v>
      </c>
      <c r="B129" s="13" t="s">
        <v>142</v>
      </c>
      <c r="C129" s="13" t="s">
        <v>142</v>
      </c>
      <c r="E129" s="78"/>
    </row>
    <row r="130" spans="1:5">
      <c r="A130" s="87" t="s">
        <v>140</v>
      </c>
      <c r="B130" s="13" t="s">
        <v>142</v>
      </c>
      <c r="C130" s="13" t="s">
        <v>142</v>
      </c>
      <c r="E130" s="78"/>
    </row>
    <row r="131" spans="1:5" ht="31.2">
      <c r="A131" s="79" t="s">
        <v>305</v>
      </c>
      <c r="B131" s="13" t="s">
        <v>142</v>
      </c>
      <c r="C131" s="13" t="s">
        <v>142</v>
      </c>
      <c r="E131" s="78"/>
    </row>
    <row r="132" spans="1:5" ht="78">
      <c r="A132" s="79" t="s">
        <v>298</v>
      </c>
      <c r="B132" s="13" t="s">
        <v>142</v>
      </c>
      <c r="C132" s="13" t="s">
        <v>142</v>
      </c>
      <c r="E132" s="78"/>
    </row>
    <row r="133" spans="1:5" ht="31.2">
      <c r="A133" s="79" t="s">
        <v>306</v>
      </c>
      <c r="B133" s="13" t="s">
        <v>142</v>
      </c>
      <c r="C133" s="13" t="s">
        <v>142</v>
      </c>
      <c r="E133" s="78"/>
    </row>
    <row r="134" spans="1:5" ht="43.2">
      <c r="A134" s="80" t="s">
        <v>146</v>
      </c>
      <c r="B134" s="95" t="s">
        <v>326</v>
      </c>
      <c r="C134" s="95" t="s">
        <v>326</v>
      </c>
      <c r="D134" s="81"/>
      <c r="E134" s="82"/>
    </row>
    <row r="135" spans="1:5" ht="43.2">
      <c r="A135" s="77" t="s">
        <v>155</v>
      </c>
      <c r="B135" s="13"/>
      <c r="C135" s="13"/>
      <c r="E135" s="78"/>
    </row>
    <row r="136" spans="1:5" ht="28.8">
      <c r="A136" s="77" t="s">
        <v>301</v>
      </c>
      <c r="B136" s="13" t="s">
        <v>142</v>
      </c>
      <c r="C136" s="13" t="s">
        <v>142</v>
      </c>
      <c r="E136" s="78"/>
    </row>
    <row r="137" spans="1:5" ht="28.8">
      <c r="A137" s="77" t="s">
        <v>152</v>
      </c>
      <c r="B137" s="13" t="s">
        <v>142</v>
      </c>
      <c r="C137" s="13" t="s">
        <v>142</v>
      </c>
      <c r="E137" s="78"/>
    </row>
    <row r="138" spans="1:5" ht="28.8">
      <c r="A138" s="77" t="s">
        <v>157</v>
      </c>
      <c r="B138" s="13" t="s">
        <v>142</v>
      </c>
      <c r="C138" s="13" t="s">
        <v>142</v>
      </c>
      <c r="E138" s="78"/>
    </row>
    <row r="139" spans="1:5" ht="43.8" thickBot="1">
      <c r="A139" s="83" t="s">
        <v>159</v>
      </c>
      <c r="B139" s="115" t="s">
        <v>142</v>
      </c>
      <c r="C139" s="115" t="s">
        <v>142</v>
      </c>
      <c r="D139" s="84"/>
      <c r="E139" s="85"/>
    </row>
    <row r="140" spans="1:5" ht="15" thickBot="1">
      <c r="A140" s="86"/>
      <c r="B140" s="114"/>
      <c r="C140" s="86"/>
      <c r="D140" s="86"/>
      <c r="E140" s="86"/>
    </row>
    <row r="141" spans="1:5" ht="25.8">
      <c r="A141" s="313" t="s">
        <v>327</v>
      </c>
      <c r="B141" s="314"/>
      <c r="C141" s="314"/>
      <c r="D141" s="314"/>
      <c r="E141" s="315"/>
    </row>
    <row r="142" spans="1:5">
      <c r="A142" s="77" t="s">
        <v>290</v>
      </c>
      <c r="B142" s="13" t="s">
        <v>121</v>
      </c>
      <c r="C142" t="s">
        <v>122</v>
      </c>
      <c r="D142" t="s">
        <v>123</v>
      </c>
      <c r="E142" s="78" t="s">
        <v>124</v>
      </c>
    </row>
    <row r="143" spans="1:5" ht="28.8">
      <c r="A143" s="77" t="s">
        <v>291</v>
      </c>
      <c r="B143" s="111" t="s">
        <v>328</v>
      </c>
      <c r="C143" t="s">
        <v>329</v>
      </c>
      <c r="E143" s="78"/>
    </row>
    <row r="144" spans="1:5">
      <c r="A144" s="77" t="s">
        <v>294</v>
      </c>
      <c r="B144" s="111" t="s">
        <v>142</v>
      </c>
      <c r="C144" s="111" t="s">
        <v>142</v>
      </c>
      <c r="E144" s="78"/>
    </row>
    <row r="145" spans="1:5">
      <c r="A145" s="87" t="s">
        <v>163</v>
      </c>
      <c r="B145" s="112">
        <v>15</v>
      </c>
      <c r="C145">
        <v>102</v>
      </c>
      <c r="E145" s="78"/>
    </row>
    <row r="146" spans="1:5" ht="28.8">
      <c r="A146" s="77" t="s">
        <v>295</v>
      </c>
      <c r="B146" s="112" t="s">
        <v>330</v>
      </c>
      <c r="C146" s="112" t="s">
        <v>330</v>
      </c>
      <c r="E146" s="78"/>
    </row>
    <row r="147" spans="1:5" ht="28.8">
      <c r="A147" s="77" t="s">
        <v>296</v>
      </c>
      <c r="B147" s="112" t="s">
        <v>142</v>
      </c>
      <c r="C147" s="112" t="s">
        <v>142</v>
      </c>
      <c r="E147" s="78"/>
    </row>
    <row r="148" spans="1:5" ht="15.6">
      <c r="A148" s="79" t="s">
        <v>129</v>
      </c>
      <c r="B148" s="112">
        <v>7</v>
      </c>
      <c r="C148">
        <v>51</v>
      </c>
      <c r="E148" s="78"/>
    </row>
    <row r="149" spans="1:5" ht="15.6">
      <c r="A149" s="79" t="s">
        <v>130</v>
      </c>
      <c r="B149" s="112">
        <v>8</v>
      </c>
      <c r="C149" t="s">
        <v>331</v>
      </c>
      <c r="E149" s="78"/>
    </row>
    <row r="150" spans="1:5" ht="31.2">
      <c r="A150" s="79" t="s">
        <v>131</v>
      </c>
      <c r="B150" s="13" t="s">
        <v>142</v>
      </c>
      <c r="C150" s="13" t="s">
        <v>142</v>
      </c>
      <c r="E150" s="78"/>
    </row>
    <row r="151" spans="1:5" ht="52.8">
      <c r="A151" s="79" t="s">
        <v>164</v>
      </c>
      <c r="B151" s="113" t="s">
        <v>135</v>
      </c>
      <c r="C151" s="113" t="s">
        <v>135</v>
      </c>
      <c r="E151" s="78"/>
    </row>
    <row r="152" spans="1:5" ht="52.8">
      <c r="A152" s="79" t="s">
        <v>134</v>
      </c>
      <c r="B152" s="113" t="s">
        <v>135</v>
      </c>
      <c r="C152" s="113" t="s">
        <v>135</v>
      </c>
      <c r="E152" s="78"/>
    </row>
    <row r="153" spans="1:5" ht="52.8">
      <c r="A153" s="79" t="s">
        <v>136</v>
      </c>
      <c r="B153" s="113" t="s">
        <v>135</v>
      </c>
      <c r="C153" s="113" t="s">
        <v>135</v>
      </c>
      <c r="E153" s="78"/>
    </row>
    <row r="154" spans="1:5" ht="52.8">
      <c r="A154" s="79" t="s">
        <v>137</v>
      </c>
      <c r="B154" s="113" t="s">
        <v>135</v>
      </c>
      <c r="C154" s="113" t="s">
        <v>135</v>
      </c>
      <c r="E154" s="78"/>
    </row>
    <row r="155" spans="1:5" ht="52.8">
      <c r="A155" s="79" t="s">
        <v>138</v>
      </c>
      <c r="B155" s="113" t="s">
        <v>135</v>
      </c>
      <c r="C155" s="113" t="s">
        <v>135</v>
      </c>
      <c r="E155" s="78"/>
    </row>
    <row r="156" spans="1:5" ht="28.8">
      <c r="A156" s="87" t="s">
        <v>139</v>
      </c>
      <c r="B156" s="95" t="s">
        <v>330</v>
      </c>
      <c r="C156" s="1" t="s">
        <v>332</v>
      </c>
      <c r="E156" s="78"/>
    </row>
    <row r="157" spans="1:5" ht="28.8">
      <c r="A157" s="87" t="s">
        <v>55</v>
      </c>
      <c r="B157" s="95" t="s">
        <v>330</v>
      </c>
      <c r="C157" s="1" t="s">
        <v>333</v>
      </c>
      <c r="E157" s="78"/>
    </row>
    <row r="158" spans="1:5" ht="28.8">
      <c r="A158" s="87" t="s">
        <v>140</v>
      </c>
      <c r="B158" s="95" t="s">
        <v>330</v>
      </c>
      <c r="C158" s="1" t="s">
        <v>333</v>
      </c>
      <c r="E158" s="78"/>
    </row>
    <row r="159" spans="1:5" ht="31.2">
      <c r="A159" s="79" t="s">
        <v>305</v>
      </c>
      <c r="B159" s="95" t="s">
        <v>334</v>
      </c>
      <c r="C159" s="95" t="s">
        <v>334</v>
      </c>
      <c r="E159" s="78"/>
    </row>
    <row r="160" spans="1:5" ht="78">
      <c r="A160" s="79" t="s">
        <v>298</v>
      </c>
      <c r="B160" s="13" t="s">
        <v>272</v>
      </c>
      <c r="C160" s="13" t="s">
        <v>273</v>
      </c>
      <c r="E160" s="78"/>
    </row>
    <row r="161" spans="1:5" ht="31.2">
      <c r="A161" s="93" t="s">
        <v>335</v>
      </c>
      <c r="B161" s="13" t="s">
        <v>336</v>
      </c>
      <c r="C161" s="13" t="s">
        <v>337</v>
      </c>
      <c r="E161" s="78"/>
    </row>
    <row r="162" spans="1:5" ht="72">
      <c r="A162" s="80" t="s">
        <v>146</v>
      </c>
      <c r="B162" s="13" t="s">
        <v>308</v>
      </c>
      <c r="C162" s="81" t="s">
        <v>142</v>
      </c>
      <c r="D162" s="81"/>
      <c r="E162" s="82"/>
    </row>
    <row r="163" spans="1:5" ht="43.2">
      <c r="A163" s="77" t="s">
        <v>155</v>
      </c>
      <c r="B163" s="95" t="s">
        <v>338</v>
      </c>
      <c r="C163" s="81" t="s">
        <v>142</v>
      </c>
      <c r="E163" s="78"/>
    </row>
    <row r="164" spans="1:5" ht="28.8">
      <c r="A164" s="77" t="s">
        <v>301</v>
      </c>
      <c r="B164" s="95" t="s">
        <v>338</v>
      </c>
      <c r="C164" s="81" t="s">
        <v>142</v>
      </c>
      <c r="E164" s="78"/>
    </row>
    <row r="165" spans="1:5" ht="28.8">
      <c r="A165" s="77" t="s">
        <v>152</v>
      </c>
      <c r="B165" s="95" t="s">
        <v>338</v>
      </c>
      <c r="C165" s="81" t="s">
        <v>142</v>
      </c>
      <c r="E165" s="78"/>
    </row>
    <row r="166" spans="1:5" ht="28.8">
      <c r="A166" s="77" t="s">
        <v>157</v>
      </c>
      <c r="B166" s="95" t="s">
        <v>338</v>
      </c>
      <c r="C166" s="81" t="s">
        <v>142</v>
      </c>
      <c r="E166" s="78"/>
    </row>
    <row r="167" spans="1:5" ht="43.2">
      <c r="A167" s="83" t="s">
        <v>159</v>
      </c>
      <c r="B167" s="130" t="s">
        <v>338</v>
      </c>
      <c r="C167" s="81" t="s">
        <v>142</v>
      </c>
      <c r="D167" s="84"/>
      <c r="E167" s="85"/>
    </row>
    <row r="168" spans="1:5">
      <c r="A168" s="86"/>
      <c r="B168" s="114"/>
      <c r="C168" s="86"/>
      <c r="D168" s="86"/>
      <c r="E168" s="86"/>
    </row>
    <row r="169" spans="1:5" ht="25.8">
      <c r="A169" s="313" t="s">
        <v>339</v>
      </c>
      <c r="B169" s="314"/>
      <c r="C169" s="314"/>
      <c r="D169" s="314"/>
      <c r="E169" s="315"/>
    </row>
    <row r="170" spans="1:5">
      <c r="A170" s="77" t="s">
        <v>290</v>
      </c>
      <c r="B170" s="13" t="s">
        <v>121</v>
      </c>
      <c r="C170" t="s">
        <v>122</v>
      </c>
      <c r="D170" t="s">
        <v>123</v>
      </c>
      <c r="E170" s="78" t="s">
        <v>124</v>
      </c>
    </row>
    <row r="171" spans="1:5">
      <c r="A171" s="77" t="s">
        <v>291</v>
      </c>
      <c r="B171" s="13" t="s">
        <v>340</v>
      </c>
      <c r="C171" t="s">
        <v>341</v>
      </c>
      <c r="E171" s="78"/>
    </row>
    <row r="172" spans="1:5">
      <c r="A172" s="77" t="s">
        <v>294</v>
      </c>
      <c r="B172" s="13" t="s">
        <v>142</v>
      </c>
      <c r="C172" s="13" t="s">
        <v>142</v>
      </c>
      <c r="E172" s="78"/>
    </row>
    <row r="173" spans="1:5" ht="28.8">
      <c r="A173" s="87" t="s">
        <v>163</v>
      </c>
      <c r="B173" s="13" t="s">
        <v>342</v>
      </c>
      <c r="C173" t="s">
        <v>343</v>
      </c>
      <c r="E173" s="78"/>
    </row>
    <row r="174" spans="1:5" ht="28.8">
      <c r="A174" s="77" t="s">
        <v>295</v>
      </c>
      <c r="B174" s="95" t="s">
        <v>142</v>
      </c>
      <c r="C174" s="95" t="s">
        <v>142</v>
      </c>
      <c r="E174" s="78"/>
    </row>
    <row r="175" spans="1:5" ht="28.8">
      <c r="A175" s="77" t="s">
        <v>296</v>
      </c>
      <c r="B175" s="95" t="s">
        <v>142</v>
      </c>
      <c r="C175" s="95" t="s">
        <v>142</v>
      </c>
      <c r="E175" s="78"/>
    </row>
    <row r="176" spans="1:5" ht="28.8">
      <c r="A176" s="79" t="s">
        <v>129</v>
      </c>
      <c r="B176" s="13" t="s">
        <v>344</v>
      </c>
      <c r="C176" t="s">
        <v>345</v>
      </c>
      <c r="E176" s="78"/>
    </row>
    <row r="177" spans="1:5" ht="28.8">
      <c r="A177" s="79" t="s">
        <v>130</v>
      </c>
      <c r="B177" s="13" t="s">
        <v>346</v>
      </c>
      <c r="C177" t="s">
        <v>347</v>
      </c>
      <c r="E177" s="78"/>
    </row>
    <row r="178" spans="1:5" ht="31.2">
      <c r="A178" s="79" t="s">
        <v>131</v>
      </c>
      <c r="B178" s="13" t="s">
        <v>142</v>
      </c>
      <c r="C178" s="13" t="s">
        <v>142</v>
      </c>
      <c r="E178" s="78"/>
    </row>
    <row r="179" spans="1:5" ht="52.8">
      <c r="A179" s="79" t="s">
        <v>164</v>
      </c>
      <c r="B179" s="113" t="s">
        <v>135</v>
      </c>
      <c r="C179" s="113" t="s">
        <v>135</v>
      </c>
      <c r="E179" s="78"/>
    </row>
    <row r="180" spans="1:5" ht="52.8">
      <c r="A180" s="79" t="s">
        <v>134</v>
      </c>
      <c r="B180" s="113" t="s">
        <v>135</v>
      </c>
      <c r="C180" s="113" t="s">
        <v>135</v>
      </c>
      <c r="E180" s="78"/>
    </row>
    <row r="181" spans="1:5" ht="52.8">
      <c r="A181" s="79" t="s">
        <v>136</v>
      </c>
      <c r="B181" s="113" t="s">
        <v>135</v>
      </c>
      <c r="C181" s="113" t="s">
        <v>135</v>
      </c>
      <c r="E181" s="78"/>
    </row>
    <row r="182" spans="1:5" ht="52.8">
      <c r="A182" s="79" t="s">
        <v>137</v>
      </c>
      <c r="B182" s="113" t="s">
        <v>135</v>
      </c>
      <c r="C182" s="113" t="s">
        <v>135</v>
      </c>
      <c r="E182" s="78"/>
    </row>
    <row r="183" spans="1:5" ht="52.8">
      <c r="A183" s="79" t="s">
        <v>138</v>
      </c>
      <c r="B183" s="113" t="s">
        <v>135</v>
      </c>
      <c r="C183" s="113" t="s">
        <v>135</v>
      </c>
      <c r="E183" s="78"/>
    </row>
    <row r="184" spans="1:5" ht="43.2">
      <c r="A184" s="87" t="s">
        <v>139</v>
      </c>
      <c r="B184" s="1" t="s">
        <v>348</v>
      </c>
      <c r="C184" s="1" t="s">
        <v>349</v>
      </c>
      <c r="E184" s="78"/>
    </row>
    <row r="185" spans="1:5" ht="28.8">
      <c r="A185" s="87" t="s">
        <v>55</v>
      </c>
      <c r="B185" t="s">
        <v>142</v>
      </c>
      <c r="C185" s="1" t="s">
        <v>350</v>
      </c>
      <c r="E185" s="78"/>
    </row>
    <row r="186" spans="1:5" ht="28.8">
      <c r="A186" s="87" t="s">
        <v>140</v>
      </c>
      <c r="B186" t="s">
        <v>142</v>
      </c>
      <c r="C186" s="1" t="s">
        <v>350</v>
      </c>
      <c r="E186" s="78"/>
    </row>
    <row r="187" spans="1:5" ht="31.2">
      <c r="A187" s="79" t="s">
        <v>305</v>
      </c>
      <c r="B187" t="s">
        <v>142</v>
      </c>
      <c r="C187" t="s">
        <v>142</v>
      </c>
      <c r="E187" s="78"/>
    </row>
    <row r="188" spans="1:5" ht="78">
      <c r="A188" s="79" t="s">
        <v>298</v>
      </c>
      <c r="B188" s="13" t="s">
        <v>272</v>
      </c>
      <c r="C188" s="13" t="s">
        <v>273</v>
      </c>
      <c r="E188" s="78"/>
    </row>
    <row r="189" spans="1:5" ht="31.2">
      <c r="A189" s="79" t="s">
        <v>306</v>
      </c>
      <c r="B189" s="95" t="s">
        <v>351</v>
      </c>
      <c r="C189" t="s">
        <v>142</v>
      </c>
      <c r="E189" s="78"/>
    </row>
    <row r="190" spans="1:5" ht="72">
      <c r="A190" s="80" t="s">
        <v>146</v>
      </c>
      <c r="B190" s="13" t="s">
        <v>308</v>
      </c>
      <c r="C190" s="81" t="s">
        <v>142</v>
      </c>
      <c r="D190" s="81"/>
      <c r="E190" s="82"/>
    </row>
    <row r="191" spans="1:5" ht="43.2">
      <c r="A191" s="77" t="s">
        <v>155</v>
      </c>
      <c r="B191" s="95" t="s">
        <v>352</v>
      </c>
      <c r="C191" t="s">
        <v>142</v>
      </c>
      <c r="E191" s="78"/>
    </row>
    <row r="192" spans="1:5" ht="100.8">
      <c r="A192" s="77" t="s">
        <v>301</v>
      </c>
      <c r="B192" s="95" t="s">
        <v>352</v>
      </c>
      <c r="C192" s="1" t="s">
        <v>353</v>
      </c>
      <c r="E192" s="78"/>
    </row>
    <row r="193" spans="1:5" ht="28.8">
      <c r="A193" s="77" t="s">
        <v>152</v>
      </c>
      <c r="B193" s="95" t="s">
        <v>352</v>
      </c>
      <c r="C193" s="148" t="s">
        <v>354</v>
      </c>
      <c r="E193" s="78"/>
    </row>
    <row r="194" spans="1:5" ht="28.8">
      <c r="A194" s="77" t="s">
        <v>157</v>
      </c>
      <c r="B194" s="95" t="s">
        <v>352</v>
      </c>
      <c r="C194" t="s">
        <v>142</v>
      </c>
      <c r="E194" s="78"/>
    </row>
    <row r="195" spans="1:5" ht="58.2" thickBot="1">
      <c r="A195" s="83" t="s">
        <v>159</v>
      </c>
      <c r="B195" s="130" t="s">
        <v>352</v>
      </c>
      <c r="C195" s="150" t="s">
        <v>355</v>
      </c>
      <c r="D195" s="84"/>
      <c r="E195" s="85"/>
    </row>
    <row r="196" spans="1:5" ht="15" thickBot="1">
      <c r="A196" s="86"/>
      <c r="B196" s="114"/>
      <c r="C196" s="86"/>
      <c r="D196" s="86"/>
      <c r="E196" s="86"/>
    </row>
    <row r="197" spans="1:5" ht="25.8">
      <c r="A197" s="313" t="s">
        <v>356</v>
      </c>
      <c r="B197" s="314"/>
      <c r="C197" s="314"/>
      <c r="D197" s="314"/>
      <c r="E197" s="315"/>
    </row>
    <row r="198" spans="1:5">
      <c r="A198" s="77" t="s">
        <v>290</v>
      </c>
      <c r="B198" s="13" t="s">
        <v>121</v>
      </c>
      <c r="C198" t="s">
        <v>122</v>
      </c>
      <c r="D198" t="s">
        <v>123</v>
      </c>
      <c r="E198" s="78" t="s">
        <v>124</v>
      </c>
    </row>
    <row r="199" spans="1:5" ht="57.6">
      <c r="A199" s="77" t="s">
        <v>291</v>
      </c>
      <c r="B199" s="117" t="s">
        <v>357</v>
      </c>
      <c r="C199" t="s">
        <v>358</v>
      </c>
      <c r="E199" s="78"/>
    </row>
    <row r="200" spans="1:5">
      <c r="A200" s="77" t="s">
        <v>294</v>
      </c>
      <c r="B200" s="111" t="s">
        <v>142</v>
      </c>
      <c r="C200" s="111" t="s">
        <v>142</v>
      </c>
      <c r="E200" s="78"/>
    </row>
    <row r="201" spans="1:5">
      <c r="A201" s="87" t="s">
        <v>163</v>
      </c>
      <c r="B201" s="112">
        <v>119</v>
      </c>
      <c r="C201">
        <v>1401</v>
      </c>
      <c r="E201" s="78"/>
    </row>
    <row r="202" spans="1:5" ht="28.8">
      <c r="A202" s="77" t="s">
        <v>295</v>
      </c>
      <c r="B202" s="112" t="s">
        <v>142</v>
      </c>
      <c r="C202" s="112" t="s">
        <v>142</v>
      </c>
      <c r="E202" s="78"/>
    </row>
    <row r="203" spans="1:5" ht="28.8">
      <c r="A203" s="77" t="s">
        <v>296</v>
      </c>
      <c r="B203" s="112" t="s">
        <v>142</v>
      </c>
      <c r="C203" s="112" t="s">
        <v>142</v>
      </c>
      <c r="E203" s="78"/>
    </row>
    <row r="204" spans="1:5" ht="15.6">
      <c r="A204" s="79" t="s">
        <v>129</v>
      </c>
      <c r="B204" s="112">
        <v>70</v>
      </c>
      <c r="C204">
        <v>764</v>
      </c>
      <c r="E204" s="78"/>
    </row>
    <row r="205" spans="1:5" ht="15.6">
      <c r="A205" s="79" t="s">
        <v>130</v>
      </c>
      <c r="B205" s="112" t="s">
        <v>359</v>
      </c>
      <c r="C205" t="s">
        <v>360</v>
      </c>
      <c r="E205" s="78"/>
    </row>
    <row r="206" spans="1:5" ht="31.2">
      <c r="A206" s="79" t="s">
        <v>131</v>
      </c>
      <c r="B206" s="13" t="s">
        <v>142</v>
      </c>
      <c r="C206" s="13" t="s">
        <v>142</v>
      </c>
      <c r="E206" s="78"/>
    </row>
    <row r="207" spans="1:5" ht="52.8">
      <c r="A207" s="79" t="s">
        <v>164</v>
      </c>
      <c r="B207" s="113" t="s">
        <v>135</v>
      </c>
      <c r="C207" s="113" t="s">
        <v>135</v>
      </c>
      <c r="E207" s="78"/>
    </row>
    <row r="208" spans="1:5" ht="52.8">
      <c r="A208" s="79" t="s">
        <v>134</v>
      </c>
      <c r="B208" s="113" t="s">
        <v>135</v>
      </c>
      <c r="C208" s="113" t="s">
        <v>135</v>
      </c>
      <c r="E208" s="78"/>
    </row>
    <row r="209" spans="1:5" ht="52.8">
      <c r="A209" s="79" t="s">
        <v>136</v>
      </c>
      <c r="B209" s="113" t="s">
        <v>135</v>
      </c>
      <c r="C209" s="113" t="s">
        <v>135</v>
      </c>
      <c r="E209" s="78"/>
    </row>
    <row r="210" spans="1:5" ht="52.8">
      <c r="A210" s="79" t="s">
        <v>137</v>
      </c>
      <c r="B210" s="113" t="s">
        <v>135</v>
      </c>
      <c r="C210" s="113" t="s">
        <v>135</v>
      </c>
      <c r="E210" s="78"/>
    </row>
    <row r="211" spans="1:5" ht="52.8">
      <c r="A211" s="79" t="s">
        <v>138</v>
      </c>
      <c r="B211" s="113" t="s">
        <v>135</v>
      </c>
      <c r="C211" s="113" t="s">
        <v>135</v>
      </c>
      <c r="E211" s="78"/>
    </row>
    <row r="212" spans="1:5">
      <c r="A212" s="87" t="s">
        <v>139</v>
      </c>
      <c r="B212" s="95" t="s">
        <v>142</v>
      </c>
      <c r="C212" s="95" t="s">
        <v>361</v>
      </c>
      <c r="E212" s="78"/>
    </row>
    <row r="213" spans="1:5">
      <c r="A213" s="87" t="s">
        <v>55</v>
      </c>
      <c r="B213" s="95" t="s">
        <v>142</v>
      </c>
      <c r="C213" s="95" t="s">
        <v>362</v>
      </c>
      <c r="E213" s="78"/>
    </row>
    <row r="214" spans="1:5">
      <c r="A214" s="87" t="s">
        <v>140</v>
      </c>
      <c r="B214" s="95" t="s">
        <v>142</v>
      </c>
      <c r="C214" s="95" t="s">
        <v>363</v>
      </c>
      <c r="E214" s="78"/>
    </row>
    <row r="215" spans="1:5" ht="31.2">
      <c r="A215" s="79" t="s">
        <v>305</v>
      </c>
      <c r="B215" s="95" t="s">
        <v>142</v>
      </c>
      <c r="C215" s="95" t="s">
        <v>142</v>
      </c>
      <c r="E215" s="78"/>
    </row>
    <row r="216" spans="1:5" ht="78">
      <c r="A216" s="79" t="s">
        <v>298</v>
      </c>
      <c r="B216" s="13" t="s">
        <v>272</v>
      </c>
      <c r="C216" s="13" t="s">
        <v>273</v>
      </c>
      <c r="E216" s="78"/>
    </row>
    <row r="217" spans="1:5" ht="31.2">
      <c r="A217" s="79" t="s">
        <v>364</v>
      </c>
      <c r="B217" s="13" t="s">
        <v>365</v>
      </c>
      <c r="C217" s="13" t="s">
        <v>366</v>
      </c>
      <c r="E217" s="78"/>
    </row>
    <row r="218" spans="1:5" ht="31.2">
      <c r="A218" s="79" t="s">
        <v>306</v>
      </c>
      <c r="B218" s="125" t="s">
        <v>367</v>
      </c>
      <c r="C218" s="125" t="s">
        <v>142</v>
      </c>
      <c r="E218" s="78"/>
    </row>
    <row r="219" spans="1:5" ht="86.4">
      <c r="A219" s="80" t="s">
        <v>146</v>
      </c>
      <c r="B219" s="13" t="s">
        <v>368</v>
      </c>
      <c r="C219" s="81" t="s">
        <v>142</v>
      </c>
      <c r="D219" s="81"/>
      <c r="E219" s="82"/>
    </row>
    <row r="220" spans="1:5" ht="86.4">
      <c r="A220" s="77" t="s">
        <v>155</v>
      </c>
      <c r="B220" s="13" t="s">
        <v>308</v>
      </c>
      <c r="C220" s="1" t="s">
        <v>369</v>
      </c>
      <c r="E220" s="78"/>
    </row>
    <row r="221" spans="1:5" ht="187.2">
      <c r="A221" s="77" t="s">
        <v>301</v>
      </c>
      <c r="B221" s="95" t="s">
        <v>208</v>
      </c>
      <c r="C221" s="1" t="s">
        <v>370</v>
      </c>
      <c r="E221" s="78"/>
    </row>
    <row r="222" spans="1:5" ht="187.2">
      <c r="A222" s="77" t="s">
        <v>152</v>
      </c>
      <c r="B222" s="95" t="s">
        <v>208</v>
      </c>
      <c r="C222" s="1" t="s">
        <v>371</v>
      </c>
      <c r="E222" s="78"/>
    </row>
    <row r="223" spans="1:5" ht="86.4">
      <c r="A223" s="77" t="s">
        <v>157</v>
      </c>
      <c r="B223" s="95" t="s">
        <v>208</v>
      </c>
      <c r="C223" s="1" t="s">
        <v>372</v>
      </c>
      <c r="E223" s="78"/>
    </row>
    <row r="224" spans="1:5" ht="158.4">
      <c r="A224" s="83" t="s">
        <v>159</v>
      </c>
      <c r="B224" s="95" t="s">
        <v>208</v>
      </c>
      <c r="C224" s="151" t="s">
        <v>373</v>
      </c>
      <c r="D224" s="84"/>
      <c r="E224" s="85"/>
    </row>
    <row r="225" spans="1:5">
      <c r="A225" s="86"/>
      <c r="B225" s="114"/>
      <c r="C225" s="86"/>
      <c r="D225" s="86"/>
      <c r="E225" s="86"/>
    </row>
    <row r="226" spans="1:5" ht="25.8">
      <c r="A226" s="313" t="s">
        <v>374</v>
      </c>
      <c r="B226" s="314"/>
      <c r="C226" s="314"/>
      <c r="D226" s="314"/>
      <c r="E226" s="315"/>
    </row>
    <row r="227" spans="1:5">
      <c r="A227" s="77" t="s">
        <v>290</v>
      </c>
      <c r="B227" s="13" t="s">
        <v>121</v>
      </c>
      <c r="C227" t="s">
        <v>122</v>
      </c>
      <c r="D227" t="s">
        <v>123</v>
      </c>
      <c r="E227" s="78" t="s">
        <v>124</v>
      </c>
    </row>
    <row r="228" spans="1:5">
      <c r="A228" s="77" t="s">
        <v>291</v>
      </c>
      <c r="B228" s="13" t="s">
        <v>318</v>
      </c>
      <c r="C228" t="s">
        <v>318</v>
      </c>
      <c r="E228" s="78"/>
    </row>
    <row r="229" spans="1:5">
      <c r="A229" s="77" t="s">
        <v>294</v>
      </c>
      <c r="B229" s="13" t="s">
        <v>142</v>
      </c>
      <c r="C229" s="13" t="s">
        <v>142</v>
      </c>
      <c r="E229" s="78"/>
    </row>
    <row r="230" spans="1:5">
      <c r="A230" s="87" t="s">
        <v>163</v>
      </c>
      <c r="B230" s="13" t="s">
        <v>142</v>
      </c>
      <c r="C230">
        <v>61</v>
      </c>
      <c r="E230" s="78"/>
    </row>
    <row r="231" spans="1:5" ht="43.2">
      <c r="A231" s="77" t="s">
        <v>375</v>
      </c>
      <c r="B231" s="13" t="s">
        <v>142</v>
      </c>
      <c r="C231" s="13" t="s">
        <v>142</v>
      </c>
      <c r="E231" s="78"/>
    </row>
    <row r="232" spans="1:5" ht="28.8">
      <c r="A232" s="77" t="s">
        <v>295</v>
      </c>
      <c r="B232" s="13" t="s">
        <v>142</v>
      </c>
      <c r="C232" s="13" t="s">
        <v>142</v>
      </c>
      <c r="E232" s="78"/>
    </row>
    <row r="233" spans="1:5" ht="28.8">
      <c r="A233" s="77" t="s">
        <v>296</v>
      </c>
      <c r="B233" s="13" t="s">
        <v>142</v>
      </c>
      <c r="C233" s="13" t="s">
        <v>142</v>
      </c>
      <c r="E233" s="78"/>
    </row>
    <row r="234" spans="1:5" ht="15.6">
      <c r="A234" s="79" t="s">
        <v>130</v>
      </c>
      <c r="B234" s="13" t="s">
        <v>142</v>
      </c>
      <c r="C234" t="s">
        <v>376</v>
      </c>
      <c r="E234" s="78"/>
    </row>
    <row r="235" spans="1:5" ht="31.2">
      <c r="A235" s="79" t="s">
        <v>131</v>
      </c>
      <c r="B235" s="13" t="s">
        <v>142</v>
      </c>
      <c r="C235" s="13" t="s">
        <v>142</v>
      </c>
      <c r="E235" s="78"/>
    </row>
    <row r="236" spans="1:5" ht="52.8">
      <c r="A236" s="79" t="s">
        <v>164</v>
      </c>
      <c r="B236" s="113" t="s">
        <v>135</v>
      </c>
      <c r="C236" s="113" t="s">
        <v>135</v>
      </c>
      <c r="E236" s="78"/>
    </row>
    <row r="237" spans="1:5" ht="52.8">
      <c r="A237" s="79" t="s">
        <v>134</v>
      </c>
      <c r="B237" s="113" t="s">
        <v>135</v>
      </c>
      <c r="C237" s="113" t="s">
        <v>135</v>
      </c>
      <c r="E237" s="78"/>
    </row>
    <row r="238" spans="1:5" ht="52.8">
      <c r="A238" s="79" t="s">
        <v>136</v>
      </c>
      <c r="B238" s="113" t="s">
        <v>135</v>
      </c>
      <c r="C238" s="113" t="s">
        <v>135</v>
      </c>
      <c r="E238" s="78"/>
    </row>
    <row r="239" spans="1:5" ht="52.8">
      <c r="A239" s="79" t="s">
        <v>137</v>
      </c>
      <c r="B239" s="113" t="s">
        <v>135</v>
      </c>
      <c r="C239" s="113" t="s">
        <v>135</v>
      </c>
      <c r="E239" s="78"/>
    </row>
    <row r="240" spans="1:5" ht="52.8">
      <c r="A240" s="79" t="s">
        <v>138</v>
      </c>
      <c r="B240" s="113" t="s">
        <v>135</v>
      </c>
      <c r="C240" s="113" t="s">
        <v>135</v>
      </c>
      <c r="E240" s="78"/>
    </row>
    <row r="241" spans="1:5">
      <c r="A241" s="87" t="s">
        <v>139</v>
      </c>
      <c r="B241" s="95" t="s">
        <v>377</v>
      </c>
      <c r="C241" s="95" t="s">
        <v>378</v>
      </c>
      <c r="E241" s="78"/>
    </row>
    <row r="242" spans="1:5" ht="28.8">
      <c r="A242" s="87" t="s">
        <v>55</v>
      </c>
      <c r="B242" s="95" t="s">
        <v>377</v>
      </c>
      <c r="C242" s="1" t="s">
        <v>379</v>
      </c>
      <c r="E242" s="78"/>
    </row>
    <row r="243" spans="1:5" ht="28.8">
      <c r="A243" s="87" t="s">
        <v>140</v>
      </c>
      <c r="B243" s="95" t="s">
        <v>377</v>
      </c>
      <c r="C243" s="1" t="s">
        <v>379</v>
      </c>
      <c r="E243" s="78"/>
    </row>
    <row r="244" spans="1:5" ht="31.2">
      <c r="A244" s="79" t="s">
        <v>305</v>
      </c>
      <c r="B244" s="95" t="s">
        <v>334</v>
      </c>
      <c r="C244" s="95" t="s">
        <v>334</v>
      </c>
      <c r="E244" s="78"/>
    </row>
    <row r="245" spans="1:5" ht="78">
      <c r="A245" s="79" t="s">
        <v>298</v>
      </c>
      <c r="B245" s="13" t="s">
        <v>272</v>
      </c>
      <c r="C245" s="13" t="s">
        <v>273</v>
      </c>
      <c r="E245" s="78"/>
    </row>
    <row r="246" spans="1:5" ht="31.2">
      <c r="A246" s="79" t="s">
        <v>364</v>
      </c>
      <c r="B246" s="95" t="s">
        <v>380</v>
      </c>
      <c r="C246" s="81" t="s">
        <v>142</v>
      </c>
      <c r="E246" s="78"/>
    </row>
    <row r="247" spans="1:5" ht="31.2">
      <c r="A247" s="79" t="s">
        <v>306</v>
      </c>
      <c r="B247" s="95" t="s">
        <v>380</v>
      </c>
      <c r="C247" s="81" t="s">
        <v>142</v>
      </c>
      <c r="E247" s="78"/>
    </row>
    <row r="248" spans="1:5" ht="43.2">
      <c r="A248" s="80" t="s">
        <v>146</v>
      </c>
      <c r="B248" s="135" t="s">
        <v>381</v>
      </c>
      <c r="C248" s="81" t="s">
        <v>142</v>
      </c>
      <c r="D248" s="81"/>
      <c r="E248" s="82"/>
    </row>
    <row r="249" spans="1:5" ht="72">
      <c r="A249" s="77" t="s">
        <v>155</v>
      </c>
      <c r="B249" s="13" t="s">
        <v>308</v>
      </c>
      <c r="C249" s="149" t="s">
        <v>320</v>
      </c>
      <c r="E249" s="78"/>
    </row>
    <row r="250" spans="1:5" ht="43.2">
      <c r="A250" s="77" t="s">
        <v>301</v>
      </c>
      <c r="B250" s="95" t="s">
        <v>382</v>
      </c>
      <c r="C250" s="149" t="s">
        <v>321</v>
      </c>
      <c r="E250" s="78"/>
    </row>
    <row r="251" spans="1:5" ht="28.8">
      <c r="A251" s="77" t="s">
        <v>152</v>
      </c>
      <c r="B251" s="95" t="s">
        <v>382</v>
      </c>
      <c r="C251" s="149" t="s">
        <v>322</v>
      </c>
      <c r="E251" s="78"/>
    </row>
    <row r="252" spans="1:5" ht="43.2">
      <c r="A252" s="77" t="s">
        <v>157</v>
      </c>
      <c r="B252" s="95" t="s">
        <v>382</v>
      </c>
      <c r="C252" s="149" t="s">
        <v>323</v>
      </c>
      <c r="E252" s="78"/>
    </row>
    <row r="253" spans="1:5" ht="86.4">
      <c r="A253" s="83" t="s">
        <v>159</v>
      </c>
      <c r="B253" s="130" t="s">
        <v>382</v>
      </c>
      <c r="C253" s="150" t="s">
        <v>324</v>
      </c>
      <c r="D253" s="84"/>
      <c r="E253" s="85"/>
    </row>
    <row r="254" spans="1:5" ht="15" thickBot="1">
      <c r="A254" s="86"/>
      <c r="B254" s="114"/>
      <c r="C254" s="86"/>
      <c r="D254" s="86"/>
      <c r="E254" s="86"/>
    </row>
    <row r="255" spans="1:5" ht="25.8">
      <c r="A255" s="313" t="s">
        <v>383</v>
      </c>
      <c r="B255" s="314"/>
      <c r="C255" s="314"/>
      <c r="D255" s="314"/>
      <c r="E255" s="315"/>
    </row>
    <row r="256" spans="1:5">
      <c r="A256" s="77" t="s">
        <v>290</v>
      </c>
      <c r="B256" s="13" t="s">
        <v>121</v>
      </c>
      <c r="C256" t="s">
        <v>122</v>
      </c>
      <c r="D256" t="s">
        <v>123</v>
      </c>
      <c r="E256" s="78" t="s">
        <v>124</v>
      </c>
    </row>
    <row r="257" spans="1:5" ht="72">
      <c r="A257" s="77" t="s">
        <v>291</v>
      </c>
      <c r="B257" s="111" t="s">
        <v>384</v>
      </c>
      <c r="C257" t="s">
        <v>385</v>
      </c>
      <c r="E257" s="78"/>
    </row>
    <row r="258" spans="1:5">
      <c r="A258" s="77" t="s">
        <v>294</v>
      </c>
      <c r="B258" s="13" t="s">
        <v>142</v>
      </c>
      <c r="C258" s="13" t="s">
        <v>142</v>
      </c>
      <c r="E258" s="78"/>
    </row>
    <row r="259" spans="1:5">
      <c r="A259" s="87" t="s">
        <v>163</v>
      </c>
      <c r="B259" s="112">
        <v>71</v>
      </c>
      <c r="C259">
        <v>262</v>
      </c>
      <c r="E259" s="78"/>
    </row>
    <row r="260" spans="1:5" ht="28.8">
      <c r="A260" s="77" t="s">
        <v>295</v>
      </c>
      <c r="B260" s="95" t="s">
        <v>142</v>
      </c>
      <c r="C260" s="95" t="s">
        <v>142</v>
      </c>
      <c r="E260" s="78"/>
    </row>
    <row r="261" spans="1:5" ht="28.8">
      <c r="A261" s="77" t="s">
        <v>296</v>
      </c>
      <c r="B261" s="95" t="s">
        <v>142</v>
      </c>
      <c r="C261" s="95" t="s">
        <v>142</v>
      </c>
      <c r="E261" s="78"/>
    </row>
    <row r="262" spans="1:5" ht="15.6">
      <c r="A262" s="79" t="s">
        <v>129</v>
      </c>
      <c r="B262" s="112">
        <v>31</v>
      </c>
      <c r="C262">
        <v>104</v>
      </c>
      <c r="E262" s="78"/>
    </row>
    <row r="263" spans="1:5" ht="15.6">
      <c r="A263" s="79" t="s">
        <v>130</v>
      </c>
      <c r="B263" s="112">
        <v>40</v>
      </c>
      <c r="C263">
        <v>158</v>
      </c>
      <c r="E263" s="78"/>
    </row>
    <row r="264" spans="1:5" ht="31.2">
      <c r="A264" s="79" t="s">
        <v>131</v>
      </c>
      <c r="B264" s="95" t="s">
        <v>142</v>
      </c>
      <c r="C264" s="95" t="s">
        <v>142</v>
      </c>
      <c r="E264" s="78"/>
    </row>
    <row r="265" spans="1:5" ht="58.5" customHeight="1">
      <c r="A265" s="79" t="s">
        <v>164</v>
      </c>
      <c r="B265" s="113" t="s">
        <v>135</v>
      </c>
      <c r="C265" s="113" t="s">
        <v>135</v>
      </c>
      <c r="E265" s="78"/>
    </row>
    <row r="266" spans="1:5" ht="58.5" customHeight="1">
      <c r="A266" s="79" t="s">
        <v>134</v>
      </c>
      <c r="B266" s="113" t="s">
        <v>135</v>
      </c>
      <c r="C266" s="113" t="s">
        <v>135</v>
      </c>
      <c r="E266" s="78"/>
    </row>
    <row r="267" spans="1:5" ht="58.5" customHeight="1">
      <c r="A267" s="79" t="s">
        <v>136</v>
      </c>
      <c r="B267" s="113" t="s">
        <v>135</v>
      </c>
      <c r="C267" s="113" t="s">
        <v>135</v>
      </c>
      <c r="E267" s="78"/>
    </row>
    <row r="268" spans="1:5" ht="58.5" customHeight="1">
      <c r="A268" s="79" t="s">
        <v>137</v>
      </c>
      <c r="B268" s="113" t="s">
        <v>135</v>
      </c>
      <c r="C268" s="113" t="s">
        <v>135</v>
      </c>
      <c r="E268" s="78"/>
    </row>
    <row r="269" spans="1:5" ht="58.5" customHeight="1">
      <c r="A269" s="79" t="s">
        <v>138</v>
      </c>
      <c r="B269" s="113" t="s">
        <v>135</v>
      </c>
      <c r="C269" s="113" t="s">
        <v>135</v>
      </c>
      <c r="E269" s="78"/>
    </row>
    <row r="270" spans="1:5">
      <c r="A270" s="87" t="s">
        <v>139</v>
      </c>
      <c r="B270" s="95">
        <v>0</v>
      </c>
      <c r="C270" t="s">
        <v>386</v>
      </c>
      <c r="E270" s="78"/>
    </row>
    <row r="271" spans="1:5" ht="28.8">
      <c r="A271" s="87" t="s">
        <v>55</v>
      </c>
      <c r="B271" s="95" t="s">
        <v>142</v>
      </c>
      <c r="C271" s="1" t="s">
        <v>387</v>
      </c>
      <c r="E271" s="78"/>
    </row>
    <row r="272" spans="1:5" ht="28.8">
      <c r="A272" s="87" t="s">
        <v>140</v>
      </c>
      <c r="B272" s="95" t="s">
        <v>142</v>
      </c>
      <c r="C272" s="1" t="s">
        <v>387</v>
      </c>
      <c r="E272" s="78"/>
    </row>
    <row r="273" spans="1:5" ht="31.2">
      <c r="A273" s="79" t="s">
        <v>305</v>
      </c>
      <c r="B273" s="95" t="s">
        <v>142</v>
      </c>
      <c r="C273" s="95" t="s">
        <v>142</v>
      </c>
      <c r="E273" s="78"/>
    </row>
    <row r="274" spans="1:5" ht="78">
      <c r="A274" s="79" t="s">
        <v>298</v>
      </c>
      <c r="B274" s="13" t="s">
        <v>272</v>
      </c>
      <c r="C274" s="13" t="s">
        <v>273</v>
      </c>
      <c r="E274" s="78"/>
    </row>
    <row r="275" spans="1:5" ht="31.2">
      <c r="A275" s="79" t="s">
        <v>364</v>
      </c>
      <c r="B275" s="95" t="s">
        <v>388</v>
      </c>
      <c r="C275" s="95" t="s">
        <v>388</v>
      </c>
      <c r="E275" s="78"/>
    </row>
    <row r="276" spans="1:5" ht="31.2">
      <c r="A276" s="79" t="s">
        <v>306</v>
      </c>
      <c r="B276" s="13" t="s">
        <v>389</v>
      </c>
      <c r="C276" s="13" t="s">
        <v>389</v>
      </c>
      <c r="E276" s="78"/>
    </row>
    <row r="277" spans="1:5" ht="72">
      <c r="A277" s="80" t="s">
        <v>146</v>
      </c>
      <c r="B277" s="13" t="s">
        <v>308</v>
      </c>
      <c r="C277" s="81" t="s">
        <v>142</v>
      </c>
      <c r="D277" s="81"/>
      <c r="E277" s="82"/>
    </row>
    <row r="278" spans="1:5" ht="316.8">
      <c r="A278" s="77" t="s">
        <v>155</v>
      </c>
      <c r="B278" s="95" t="s">
        <v>390</v>
      </c>
      <c r="C278" s="1" t="s">
        <v>391</v>
      </c>
      <c r="E278" s="78"/>
    </row>
    <row r="279" spans="1:5" ht="409.6">
      <c r="A279" s="77" t="s">
        <v>301</v>
      </c>
      <c r="B279" s="95" t="s">
        <v>390</v>
      </c>
      <c r="C279" s="1" t="s">
        <v>392</v>
      </c>
      <c r="E279" s="78"/>
    </row>
    <row r="280" spans="1:5" ht="187.2">
      <c r="A280" s="77" t="s">
        <v>152</v>
      </c>
      <c r="B280" s="95" t="s">
        <v>390</v>
      </c>
      <c r="C280" s="1" t="s">
        <v>393</v>
      </c>
      <c r="E280" s="78"/>
    </row>
    <row r="281" spans="1:5" ht="86.4">
      <c r="A281" s="77" t="s">
        <v>157</v>
      </c>
      <c r="B281" s="95" t="s">
        <v>390</v>
      </c>
      <c r="C281" s="1" t="s">
        <v>394</v>
      </c>
      <c r="E281" s="78"/>
    </row>
    <row r="282" spans="1:5" ht="403.2">
      <c r="A282" s="83" t="s">
        <v>159</v>
      </c>
      <c r="B282" s="95" t="s">
        <v>390</v>
      </c>
      <c r="C282" s="151" t="s">
        <v>395</v>
      </c>
      <c r="D282" s="84"/>
      <c r="E282" s="85"/>
    </row>
    <row r="283" spans="1:5">
      <c r="A283" s="316"/>
      <c r="B283" s="316"/>
      <c r="C283" s="316"/>
      <c r="D283" s="316"/>
      <c r="E283" s="316"/>
    </row>
    <row r="284" spans="1:5" ht="25.8">
      <c r="A284" s="313" t="s">
        <v>396</v>
      </c>
      <c r="B284" s="314"/>
      <c r="C284" s="314"/>
      <c r="D284" s="314"/>
      <c r="E284" s="315"/>
    </row>
    <row r="285" spans="1:5">
      <c r="A285" s="77" t="s">
        <v>290</v>
      </c>
      <c r="B285" s="13" t="s">
        <v>121</v>
      </c>
      <c r="C285" t="s">
        <v>122</v>
      </c>
      <c r="D285" t="s">
        <v>123</v>
      </c>
      <c r="E285" s="78" t="s">
        <v>124</v>
      </c>
    </row>
    <row r="286" spans="1:5" ht="316.8">
      <c r="A286" s="77" t="s">
        <v>291</v>
      </c>
      <c r="B286" s="111" t="s">
        <v>397</v>
      </c>
      <c r="C286" s="1" t="s">
        <v>398</v>
      </c>
      <c r="E286" s="78"/>
    </row>
    <row r="287" spans="1:5">
      <c r="A287" s="77" t="s">
        <v>294</v>
      </c>
      <c r="B287" s="111" t="s">
        <v>142</v>
      </c>
      <c r="C287" s="111" t="s">
        <v>142</v>
      </c>
      <c r="E287" s="78"/>
    </row>
    <row r="288" spans="1:5">
      <c r="A288" s="87" t="s">
        <v>163</v>
      </c>
      <c r="B288" s="112">
        <v>144</v>
      </c>
      <c r="C288">
        <v>367</v>
      </c>
      <c r="E288" s="78"/>
    </row>
    <row r="289" spans="1:5">
      <c r="A289" s="77" t="s">
        <v>128</v>
      </c>
      <c r="B289" s="111" t="s">
        <v>142</v>
      </c>
      <c r="C289" s="111" t="s">
        <v>142</v>
      </c>
      <c r="E289" s="78"/>
    </row>
    <row r="290" spans="1:5" ht="15.6">
      <c r="A290" s="79" t="s">
        <v>129</v>
      </c>
      <c r="B290" s="112">
        <v>68</v>
      </c>
      <c r="C290">
        <v>154</v>
      </c>
      <c r="E290" s="78"/>
    </row>
    <row r="291" spans="1:5" ht="15.6">
      <c r="A291" s="79" t="s">
        <v>130</v>
      </c>
      <c r="B291" s="112" t="s">
        <v>399</v>
      </c>
      <c r="C291" t="s">
        <v>468</v>
      </c>
      <c r="E291" s="78"/>
    </row>
    <row r="292" spans="1:5" ht="31.2">
      <c r="A292" s="79" t="s">
        <v>131</v>
      </c>
      <c r="B292" s="95" t="s">
        <v>142</v>
      </c>
      <c r="C292" s="95" t="s">
        <v>142</v>
      </c>
      <c r="E292" s="78"/>
    </row>
    <row r="293" spans="1:5" ht="62.25" customHeight="1">
      <c r="A293" s="79" t="s">
        <v>164</v>
      </c>
      <c r="B293" s="113" t="s">
        <v>135</v>
      </c>
      <c r="C293" s="113" t="s">
        <v>135</v>
      </c>
      <c r="E293" s="78"/>
    </row>
    <row r="294" spans="1:5" ht="62.25" customHeight="1">
      <c r="A294" s="79" t="s">
        <v>134</v>
      </c>
      <c r="B294" s="113" t="s">
        <v>135</v>
      </c>
      <c r="C294" s="113" t="s">
        <v>135</v>
      </c>
      <c r="E294" s="78"/>
    </row>
    <row r="295" spans="1:5" ht="62.25" customHeight="1">
      <c r="A295" s="79" t="s">
        <v>136</v>
      </c>
      <c r="B295" s="113" t="s">
        <v>135</v>
      </c>
      <c r="C295" s="113" t="s">
        <v>135</v>
      </c>
      <c r="E295" s="78"/>
    </row>
    <row r="296" spans="1:5" ht="62.25" customHeight="1">
      <c r="A296" s="79" t="s">
        <v>137</v>
      </c>
      <c r="B296" s="113" t="s">
        <v>135</v>
      </c>
      <c r="C296" s="113" t="s">
        <v>135</v>
      </c>
      <c r="E296" s="78"/>
    </row>
    <row r="297" spans="1:5" ht="62.25" customHeight="1">
      <c r="A297" s="79" t="s">
        <v>138</v>
      </c>
      <c r="B297" s="113" t="s">
        <v>135</v>
      </c>
      <c r="C297" s="113" t="s">
        <v>135</v>
      </c>
      <c r="E297" s="78"/>
    </row>
    <row r="298" spans="1:5">
      <c r="A298" s="87" t="s">
        <v>139</v>
      </c>
      <c r="B298" s="95" t="s">
        <v>142</v>
      </c>
      <c r="C298" s="95" t="s">
        <v>400</v>
      </c>
      <c r="E298" s="78"/>
    </row>
    <row r="299" spans="1:5" ht="28.8">
      <c r="A299" s="87" t="s">
        <v>55</v>
      </c>
      <c r="B299" s="95" t="s">
        <v>142</v>
      </c>
      <c r="C299" s="1" t="s">
        <v>401</v>
      </c>
      <c r="E299" s="78"/>
    </row>
    <row r="300" spans="1:5" ht="28.8">
      <c r="A300" s="87" t="s">
        <v>140</v>
      </c>
      <c r="B300" s="95" t="s">
        <v>142</v>
      </c>
      <c r="C300" s="1" t="s">
        <v>401</v>
      </c>
      <c r="E300" s="78"/>
    </row>
    <row r="301" spans="1:5" ht="31.2">
      <c r="A301" s="79" t="s">
        <v>305</v>
      </c>
      <c r="B301" s="95" t="s">
        <v>142</v>
      </c>
      <c r="C301" s="95" t="s">
        <v>142</v>
      </c>
      <c r="E301" s="78"/>
    </row>
    <row r="302" spans="1:5" ht="78">
      <c r="A302" s="79" t="s">
        <v>298</v>
      </c>
      <c r="B302" s="13" t="s">
        <v>272</v>
      </c>
      <c r="C302" s="146" t="s">
        <v>273</v>
      </c>
      <c r="E302" s="78"/>
    </row>
    <row r="303" spans="1:5" ht="31.2">
      <c r="A303" s="79" t="s">
        <v>402</v>
      </c>
      <c r="B303" s="13" t="s">
        <v>403</v>
      </c>
      <c r="C303" s="1" t="s">
        <v>404</v>
      </c>
      <c r="E303" s="78"/>
    </row>
    <row r="304" spans="1:5" ht="31.2">
      <c r="A304" s="93" t="s">
        <v>236</v>
      </c>
      <c r="B304" s="95" t="s">
        <v>380</v>
      </c>
      <c r="C304" t="s">
        <v>142</v>
      </c>
      <c r="E304" s="78"/>
    </row>
    <row r="305" spans="1:5" ht="31.2">
      <c r="A305" s="79" t="s">
        <v>306</v>
      </c>
      <c r="B305" s="95" t="s">
        <v>380</v>
      </c>
      <c r="C305" t="s">
        <v>142</v>
      </c>
      <c r="E305" s="78"/>
    </row>
    <row r="306" spans="1:5" ht="72">
      <c r="A306" s="80" t="s">
        <v>146</v>
      </c>
      <c r="B306" s="13" t="s">
        <v>308</v>
      </c>
      <c r="C306" s="81" t="s">
        <v>142</v>
      </c>
      <c r="D306" s="81"/>
      <c r="E306" s="82"/>
    </row>
    <row r="307" spans="1:5" ht="409.6">
      <c r="A307" s="77" t="s">
        <v>155</v>
      </c>
      <c r="B307" s="95" t="s">
        <v>405</v>
      </c>
      <c r="C307" s="1" t="s">
        <v>406</v>
      </c>
      <c r="D307" s="1"/>
      <c r="E307" s="78"/>
    </row>
    <row r="308" spans="1:5" ht="409.6">
      <c r="A308" s="77" t="s">
        <v>301</v>
      </c>
      <c r="B308" s="133" t="s">
        <v>405</v>
      </c>
      <c r="C308" s="1" t="s">
        <v>407</v>
      </c>
      <c r="E308" s="78"/>
    </row>
    <row r="309" spans="1:5" ht="345.6">
      <c r="A309" s="77" t="s">
        <v>152</v>
      </c>
      <c r="B309" s="133" t="s">
        <v>405</v>
      </c>
      <c r="C309" s="1" t="s">
        <v>408</v>
      </c>
      <c r="D309" s="1"/>
      <c r="E309" s="78"/>
    </row>
    <row r="310" spans="1:5" ht="158.4">
      <c r="A310" s="77" t="s">
        <v>157</v>
      </c>
      <c r="B310" s="133" t="s">
        <v>405</v>
      </c>
      <c r="C310" s="1" t="s">
        <v>409</v>
      </c>
      <c r="D310" s="1"/>
      <c r="E310" s="78"/>
    </row>
    <row r="311" spans="1:5" ht="409.6">
      <c r="A311" s="83" t="s">
        <v>159</v>
      </c>
      <c r="B311" s="133" t="s">
        <v>405</v>
      </c>
      <c r="C311" s="151" t="s">
        <v>410</v>
      </c>
      <c r="D311" s="151"/>
      <c r="E311" s="85"/>
    </row>
    <row r="312" spans="1:5">
      <c r="A312" s="316"/>
      <c r="B312" s="316"/>
      <c r="C312" s="316"/>
      <c r="D312" s="316"/>
      <c r="E312" s="316"/>
    </row>
    <row r="313" spans="1:5" ht="25.8">
      <c r="A313" s="313" t="s">
        <v>411</v>
      </c>
      <c r="B313" s="314"/>
      <c r="C313" s="314"/>
      <c r="D313" s="314"/>
      <c r="E313" s="315"/>
    </row>
    <row r="314" spans="1:5">
      <c r="A314" s="77" t="s">
        <v>290</v>
      </c>
      <c r="B314" s="13" t="s">
        <v>121</v>
      </c>
      <c r="C314" t="s">
        <v>122</v>
      </c>
      <c r="D314" t="s">
        <v>123</v>
      </c>
      <c r="E314" s="78" t="s">
        <v>124</v>
      </c>
    </row>
    <row r="315" spans="1:5" ht="57.6">
      <c r="A315" s="77" t="s">
        <v>291</v>
      </c>
      <c r="B315" s="111" t="s">
        <v>412</v>
      </c>
      <c r="C315" t="s">
        <v>413</v>
      </c>
      <c r="E315" s="78"/>
    </row>
    <row r="316" spans="1:5">
      <c r="A316" s="77" t="s">
        <v>294</v>
      </c>
      <c r="B316" s="111" t="s">
        <v>142</v>
      </c>
      <c r="C316" s="111" t="s">
        <v>142</v>
      </c>
      <c r="E316" s="78"/>
    </row>
    <row r="317" spans="1:5">
      <c r="A317" s="87" t="s">
        <v>163</v>
      </c>
      <c r="B317" s="112">
        <v>44</v>
      </c>
      <c r="C317">
        <v>193</v>
      </c>
      <c r="E317" s="78"/>
    </row>
    <row r="318" spans="1:5" ht="28.8">
      <c r="A318" s="77" t="s">
        <v>295</v>
      </c>
      <c r="B318" s="112" t="s">
        <v>142</v>
      </c>
      <c r="C318" s="112" t="s">
        <v>142</v>
      </c>
      <c r="E318" s="78"/>
    </row>
    <row r="319" spans="1:5" ht="28.8">
      <c r="A319" s="77" t="s">
        <v>296</v>
      </c>
      <c r="B319" s="112" t="s">
        <v>142</v>
      </c>
      <c r="C319" s="112" t="s">
        <v>142</v>
      </c>
      <c r="E319" s="78"/>
    </row>
    <row r="320" spans="1:5" ht="15.6">
      <c r="A320" s="79" t="s">
        <v>129</v>
      </c>
      <c r="B320" s="112">
        <v>15</v>
      </c>
      <c r="C320">
        <v>83</v>
      </c>
      <c r="E320" s="78"/>
    </row>
    <row r="321" spans="1:5" ht="15.6">
      <c r="A321" s="79" t="s">
        <v>130</v>
      </c>
      <c r="B321" s="112">
        <v>29</v>
      </c>
      <c r="C321" t="s">
        <v>414</v>
      </c>
      <c r="E321" s="78"/>
    </row>
    <row r="322" spans="1:5" ht="31.2">
      <c r="A322" s="79" t="s">
        <v>131</v>
      </c>
      <c r="B322" s="95" t="s">
        <v>142</v>
      </c>
      <c r="C322" s="95" t="s">
        <v>142</v>
      </c>
      <c r="E322" s="78"/>
    </row>
    <row r="323" spans="1:5" ht="52.8">
      <c r="A323" s="79" t="s">
        <v>164</v>
      </c>
      <c r="B323" s="113" t="s">
        <v>135</v>
      </c>
      <c r="C323" s="113" t="s">
        <v>135</v>
      </c>
      <c r="E323" s="78"/>
    </row>
    <row r="324" spans="1:5" ht="52.8">
      <c r="A324" s="79" t="s">
        <v>134</v>
      </c>
      <c r="B324" s="113" t="s">
        <v>135</v>
      </c>
      <c r="C324" s="113" t="s">
        <v>135</v>
      </c>
      <c r="E324" s="78"/>
    </row>
    <row r="325" spans="1:5" ht="52.8">
      <c r="A325" s="79" t="s">
        <v>136</v>
      </c>
      <c r="B325" s="113" t="s">
        <v>135</v>
      </c>
      <c r="C325" s="113" t="s">
        <v>135</v>
      </c>
      <c r="E325" s="78"/>
    </row>
    <row r="326" spans="1:5" ht="52.8">
      <c r="A326" s="79" t="s">
        <v>137</v>
      </c>
      <c r="B326" s="113" t="s">
        <v>135</v>
      </c>
      <c r="C326" s="113" t="s">
        <v>135</v>
      </c>
      <c r="E326" s="78"/>
    </row>
    <row r="327" spans="1:5" ht="52.8">
      <c r="A327" s="79" t="s">
        <v>138</v>
      </c>
      <c r="B327" s="113" t="s">
        <v>135</v>
      </c>
      <c r="C327" s="113" t="s">
        <v>135</v>
      </c>
      <c r="E327" s="78"/>
    </row>
    <row r="328" spans="1:5">
      <c r="A328" s="87" t="s">
        <v>139</v>
      </c>
      <c r="B328" s="95" t="s">
        <v>142</v>
      </c>
      <c r="C328" s="95" t="s">
        <v>415</v>
      </c>
      <c r="E328" s="78"/>
    </row>
    <row r="329" spans="1:5" ht="28.8">
      <c r="A329" s="87" t="s">
        <v>55</v>
      </c>
      <c r="B329" s="95" t="s">
        <v>142</v>
      </c>
      <c r="C329" s="1" t="s">
        <v>387</v>
      </c>
      <c r="E329" s="78"/>
    </row>
    <row r="330" spans="1:5" ht="28.8">
      <c r="A330" s="87" t="s">
        <v>140</v>
      </c>
      <c r="B330" s="95" t="s">
        <v>142</v>
      </c>
      <c r="C330" s="1" t="s">
        <v>387</v>
      </c>
      <c r="E330" s="78"/>
    </row>
    <row r="331" spans="1:5" ht="31.2">
      <c r="A331" s="79" t="s">
        <v>305</v>
      </c>
      <c r="B331" s="95" t="s">
        <v>142</v>
      </c>
      <c r="C331" s="95" t="s">
        <v>142</v>
      </c>
      <c r="E331" s="78"/>
    </row>
    <row r="332" spans="1:5" ht="78">
      <c r="A332" s="79" t="s">
        <v>298</v>
      </c>
      <c r="B332" s="13" t="s">
        <v>272</v>
      </c>
      <c r="C332" s="13" t="s">
        <v>273</v>
      </c>
      <c r="E332" s="78"/>
    </row>
    <row r="333" spans="1:5" ht="43.2">
      <c r="A333" s="79" t="s">
        <v>402</v>
      </c>
      <c r="B333" s="13" t="s">
        <v>416</v>
      </c>
      <c r="C333" s="13" t="s">
        <v>417</v>
      </c>
      <c r="E333" s="78"/>
    </row>
    <row r="334" spans="1:5" ht="31.2">
      <c r="A334" s="93" t="s">
        <v>236</v>
      </c>
      <c r="B334" s="95" t="s">
        <v>380</v>
      </c>
      <c r="C334" s="81" t="s">
        <v>142</v>
      </c>
      <c r="E334" s="78"/>
    </row>
    <row r="335" spans="1:5" ht="72">
      <c r="A335" s="80" t="s">
        <v>146</v>
      </c>
      <c r="B335" s="13" t="s">
        <v>308</v>
      </c>
      <c r="C335" s="81" t="s">
        <v>142</v>
      </c>
      <c r="D335" s="81"/>
      <c r="E335" s="82"/>
    </row>
    <row r="336" spans="1:5" ht="360">
      <c r="A336" s="77" t="s">
        <v>155</v>
      </c>
      <c r="B336" s="95" t="s">
        <v>418</v>
      </c>
      <c r="C336" s="1" t="s">
        <v>419</v>
      </c>
      <c r="E336" s="78"/>
    </row>
    <row r="337" spans="1:5" ht="144">
      <c r="A337" s="77" t="s">
        <v>301</v>
      </c>
      <c r="B337" s="133" t="s">
        <v>418</v>
      </c>
      <c r="C337" s="1" t="s">
        <v>420</v>
      </c>
      <c r="E337" s="78"/>
    </row>
    <row r="338" spans="1:5" ht="187.2">
      <c r="A338" s="77" t="s">
        <v>152</v>
      </c>
      <c r="B338" s="133" t="s">
        <v>418</v>
      </c>
      <c r="C338" s="1" t="s">
        <v>421</v>
      </c>
      <c r="E338" s="78"/>
    </row>
    <row r="339" spans="1:5" ht="100.8">
      <c r="A339" s="77" t="s">
        <v>157</v>
      </c>
      <c r="B339" s="133" t="s">
        <v>418</v>
      </c>
      <c r="C339" s="1" t="s">
        <v>422</v>
      </c>
      <c r="E339" s="78"/>
    </row>
    <row r="340" spans="1:5" ht="216">
      <c r="A340" s="83" t="s">
        <v>159</v>
      </c>
      <c r="B340" s="133" t="s">
        <v>418</v>
      </c>
      <c r="C340" s="151" t="s">
        <v>423</v>
      </c>
      <c r="D340" s="84"/>
      <c r="E340" s="85"/>
    </row>
    <row r="341" spans="1:5">
      <c r="A341" s="316"/>
      <c r="B341" s="316"/>
      <c r="C341" s="316"/>
      <c r="D341" s="316"/>
      <c r="E341" s="316"/>
    </row>
    <row r="342" spans="1:5" ht="25.8">
      <c r="A342" s="313" t="s">
        <v>424</v>
      </c>
      <c r="B342" s="314"/>
      <c r="C342" s="314"/>
      <c r="D342" s="314"/>
      <c r="E342" s="315"/>
    </row>
    <row r="343" spans="1:5">
      <c r="A343" s="77" t="s">
        <v>290</v>
      </c>
      <c r="B343" s="13" t="s">
        <v>121</v>
      </c>
      <c r="C343" t="s">
        <v>122</v>
      </c>
      <c r="D343" t="s">
        <v>123</v>
      </c>
      <c r="E343" s="78" t="s">
        <v>124</v>
      </c>
    </row>
    <row r="344" spans="1:5" ht="28.8">
      <c r="A344" s="77" t="s">
        <v>291</v>
      </c>
      <c r="B344" s="13" t="s">
        <v>425</v>
      </c>
      <c r="C344" t="s">
        <v>426</v>
      </c>
      <c r="E344" s="78"/>
    </row>
    <row r="345" spans="1:5">
      <c r="A345" s="77" t="s">
        <v>294</v>
      </c>
      <c r="B345" s="13" t="s">
        <v>142</v>
      </c>
      <c r="C345" s="13" t="s">
        <v>142</v>
      </c>
      <c r="E345" s="78"/>
    </row>
    <row r="346" spans="1:5" ht="28.8">
      <c r="A346" s="87" t="s">
        <v>163</v>
      </c>
      <c r="B346" s="13" t="s">
        <v>427</v>
      </c>
      <c r="C346">
        <v>176</v>
      </c>
      <c r="E346" s="78"/>
    </row>
    <row r="347" spans="1:5" ht="28.8">
      <c r="A347" s="77" t="s">
        <v>295</v>
      </c>
      <c r="B347" s="13" t="s">
        <v>142</v>
      </c>
      <c r="C347" s="13" t="s">
        <v>142</v>
      </c>
      <c r="E347" s="78"/>
    </row>
    <row r="348" spans="1:5" ht="28.8">
      <c r="A348" s="77" t="s">
        <v>296</v>
      </c>
      <c r="B348" s="13" t="s">
        <v>142</v>
      </c>
      <c r="C348" s="13" t="s">
        <v>142</v>
      </c>
      <c r="E348" s="78"/>
    </row>
    <row r="349" spans="1:5" ht="28.8">
      <c r="A349" s="79" t="s">
        <v>129</v>
      </c>
      <c r="B349" s="13" t="s">
        <v>428</v>
      </c>
      <c r="C349">
        <v>95</v>
      </c>
      <c r="E349" s="78"/>
    </row>
    <row r="350" spans="1:5" ht="28.8">
      <c r="A350" s="79" t="s">
        <v>130</v>
      </c>
      <c r="B350" s="13" t="s">
        <v>428</v>
      </c>
      <c r="C350">
        <v>81</v>
      </c>
      <c r="E350" s="78"/>
    </row>
    <row r="351" spans="1:5" ht="31.2">
      <c r="A351" s="79" t="s">
        <v>131</v>
      </c>
      <c r="B351" s="95" t="s">
        <v>142</v>
      </c>
      <c r="C351" s="95" t="s">
        <v>142</v>
      </c>
      <c r="E351" s="78"/>
    </row>
    <row r="352" spans="1:5" ht="52.8">
      <c r="A352" s="79" t="s">
        <v>164</v>
      </c>
      <c r="B352" s="113" t="s">
        <v>135</v>
      </c>
      <c r="C352" s="113" t="s">
        <v>135</v>
      </c>
      <c r="E352" s="78"/>
    </row>
    <row r="353" spans="1:5" ht="52.8">
      <c r="A353" s="79" t="s">
        <v>134</v>
      </c>
      <c r="B353" s="113" t="s">
        <v>135</v>
      </c>
      <c r="C353" s="113" t="s">
        <v>135</v>
      </c>
      <c r="E353" s="78"/>
    </row>
    <row r="354" spans="1:5" ht="52.8">
      <c r="A354" s="79" t="s">
        <v>136</v>
      </c>
      <c r="B354" s="113" t="s">
        <v>135</v>
      </c>
      <c r="C354" s="113" t="s">
        <v>135</v>
      </c>
      <c r="E354" s="78"/>
    </row>
    <row r="355" spans="1:5" ht="52.8">
      <c r="A355" s="79" t="s">
        <v>137</v>
      </c>
      <c r="B355" s="113" t="s">
        <v>135</v>
      </c>
      <c r="C355" s="113" t="s">
        <v>135</v>
      </c>
      <c r="E355" s="78"/>
    </row>
    <row r="356" spans="1:5" ht="52.8">
      <c r="A356" s="79" t="s">
        <v>138</v>
      </c>
      <c r="B356" s="113" t="s">
        <v>135</v>
      </c>
      <c r="C356" s="113" t="s">
        <v>135</v>
      </c>
      <c r="E356" s="78"/>
    </row>
    <row r="357" spans="1:5" ht="28.8">
      <c r="A357" s="87" t="s">
        <v>139</v>
      </c>
      <c r="B357" s="95" t="s">
        <v>429</v>
      </c>
      <c r="C357" s="1" t="s">
        <v>430</v>
      </c>
      <c r="E357" s="78"/>
    </row>
    <row r="358" spans="1:5" ht="28.8">
      <c r="A358" s="87" t="s">
        <v>55</v>
      </c>
      <c r="B358" s="95" t="s">
        <v>429</v>
      </c>
      <c r="C358" s="1" t="s">
        <v>431</v>
      </c>
      <c r="E358" s="78"/>
    </row>
    <row r="359" spans="1:5" ht="28.8">
      <c r="A359" s="87" t="s">
        <v>140</v>
      </c>
      <c r="B359" s="95" t="s">
        <v>429</v>
      </c>
      <c r="C359" s="1" t="s">
        <v>431</v>
      </c>
      <c r="E359" s="78"/>
    </row>
    <row r="360" spans="1:5" ht="31.2">
      <c r="A360" s="79" t="s">
        <v>305</v>
      </c>
      <c r="B360" s="95" t="s">
        <v>142</v>
      </c>
      <c r="C360" s="95" t="s">
        <v>142</v>
      </c>
      <c r="E360" s="78"/>
    </row>
    <row r="361" spans="1:5" ht="78">
      <c r="A361" s="79" t="s">
        <v>298</v>
      </c>
      <c r="B361" s="13" t="s">
        <v>272</v>
      </c>
      <c r="C361" s="13" t="s">
        <v>273</v>
      </c>
      <c r="E361" s="78"/>
    </row>
    <row r="362" spans="1:5" ht="31.2">
      <c r="A362" s="79" t="s">
        <v>402</v>
      </c>
      <c r="B362" s="95" t="s">
        <v>432</v>
      </c>
      <c r="C362" t="s">
        <v>433</v>
      </c>
      <c r="E362" s="78"/>
    </row>
    <row r="363" spans="1:5" ht="31.2">
      <c r="A363" s="93" t="s">
        <v>236</v>
      </c>
      <c r="B363" s="95" t="s">
        <v>380</v>
      </c>
      <c r="C363" s="95" t="s">
        <v>142</v>
      </c>
      <c r="E363" s="78"/>
    </row>
    <row r="364" spans="1:5" ht="129.6">
      <c r="A364" s="80" t="s">
        <v>146</v>
      </c>
      <c r="B364" s="13" t="s">
        <v>434</v>
      </c>
      <c r="C364" s="95" t="s">
        <v>142</v>
      </c>
      <c r="D364" s="81"/>
      <c r="E364" s="82"/>
    </row>
    <row r="365" spans="1:5" ht="43.2">
      <c r="A365" s="77" t="s">
        <v>155</v>
      </c>
      <c r="B365" s="95" t="s">
        <v>435</v>
      </c>
      <c r="C365" s="1" t="s">
        <v>436</v>
      </c>
      <c r="E365" s="78"/>
    </row>
    <row r="366" spans="1:5" ht="115.2">
      <c r="A366" s="77" t="s">
        <v>301</v>
      </c>
      <c r="B366" s="133" t="s">
        <v>435</v>
      </c>
      <c r="C366" s="1" t="s">
        <v>437</v>
      </c>
      <c r="E366" s="78"/>
    </row>
    <row r="367" spans="1:5" ht="100.8">
      <c r="A367" s="77" t="s">
        <v>152</v>
      </c>
      <c r="B367" s="133" t="s">
        <v>435</v>
      </c>
      <c r="C367" s="1" t="s">
        <v>438</v>
      </c>
      <c r="E367" s="78"/>
    </row>
    <row r="368" spans="1:5" ht="57.6">
      <c r="A368" s="77" t="s">
        <v>157</v>
      </c>
      <c r="B368" s="133" t="s">
        <v>435</v>
      </c>
      <c r="C368" s="1" t="s">
        <v>439</v>
      </c>
      <c r="E368" s="78"/>
    </row>
    <row r="369" spans="1:5" ht="86.4">
      <c r="A369" s="83" t="s">
        <v>159</v>
      </c>
      <c r="B369" s="133" t="s">
        <v>435</v>
      </c>
      <c r="C369" s="151" t="s">
        <v>440</v>
      </c>
      <c r="D369" s="84"/>
      <c r="E369" s="85"/>
    </row>
    <row r="370" spans="1:5">
      <c r="A370" s="316"/>
      <c r="B370" s="316"/>
      <c r="C370" s="316"/>
      <c r="D370" s="316"/>
      <c r="E370" s="316"/>
    </row>
    <row r="371" spans="1:5" ht="25.8">
      <c r="A371" s="313" t="s">
        <v>441</v>
      </c>
      <c r="B371" s="314"/>
      <c r="C371" s="314"/>
      <c r="D371" s="314"/>
      <c r="E371" s="315"/>
    </row>
    <row r="372" spans="1:5">
      <c r="A372" s="77" t="s">
        <v>290</v>
      </c>
      <c r="B372" s="13" t="s">
        <v>121</v>
      </c>
      <c r="C372" t="s">
        <v>122</v>
      </c>
      <c r="D372" t="s">
        <v>123</v>
      </c>
      <c r="E372" s="78" t="s">
        <v>124</v>
      </c>
    </row>
    <row r="373" spans="1:5" ht="86.4">
      <c r="A373" s="77" t="s">
        <v>291</v>
      </c>
      <c r="B373" s="111" t="s">
        <v>442</v>
      </c>
      <c r="C373" t="s">
        <v>443</v>
      </c>
      <c r="E373" s="78"/>
    </row>
    <row r="374" spans="1:5">
      <c r="A374" s="77" t="s">
        <v>294</v>
      </c>
      <c r="B374" s="111" t="s">
        <v>142</v>
      </c>
      <c r="C374" s="111" t="s">
        <v>142</v>
      </c>
      <c r="E374" s="78"/>
    </row>
    <row r="375" spans="1:5">
      <c r="A375" s="87" t="s">
        <v>163</v>
      </c>
      <c r="B375" s="112">
        <v>89</v>
      </c>
      <c r="C375">
        <v>185</v>
      </c>
      <c r="E375" s="78"/>
    </row>
    <row r="376" spans="1:5" ht="28.8">
      <c r="A376" s="77" t="s">
        <v>295</v>
      </c>
      <c r="B376" s="112" t="s">
        <v>142</v>
      </c>
      <c r="C376" s="112" t="s">
        <v>142</v>
      </c>
      <c r="E376" s="78"/>
    </row>
    <row r="377" spans="1:5" ht="28.8">
      <c r="A377" s="77" t="s">
        <v>296</v>
      </c>
      <c r="B377" s="112" t="s">
        <v>142</v>
      </c>
      <c r="C377" s="112" t="s">
        <v>142</v>
      </c>
      <c r="E377" s="78"/>
    </row>
    <row r="378" spans="1:5" ht="15.6">
      <c r="A378" s="79" t="s">
        <v>129</v>
      </c>
      <c r="B378" s="112">
        <v>32</v>
      </c>
      <c r="C378">
        <v>77</v>
      </c>
      <c r="E378" s="78"/>
    </row>
    <row r="379" spans="1:5" ht="15.6">
      <c r="A379" s="79" t="s">
        <v>130</v>
      </c>
      <c r="B379" s="112" t="s">
        <v>444</v>
      </c>
      <c r="C379" t="s">
        <v>445</v>
      </c>
      <c r="E379" s="78"/>
    </row>
    <row r="380" spans="1:5" ht="31.2">
      <c r="A380" s="79" t="s">
        <v>131</v>
      </c>
      <c r="B380" s="95" t="s">
        <v>142</v>
      </c>
      <c r="C380" s="95" t="s">
        <v>142</v>
      </c>
      <c r="E380" s="78"/>
    </row>
    <row r="381" spans="1:5" ht="52.8">
      <c r="A381" s="79" t="s">
        <v>164</v>
      </c>
      <c r="B381" s="113" t="s">
        <v>135</v>
      </c>
      <c r="C381" s="113" t="s">
        <v>135</v>
      </c>
      <c r="E381" s="78"/>
    </row>
    <row r="382" spans="1:5" ht="52.8">
      <c r="A382" s="79" t="s">
        <v>134</v>
      </c>
      <c r="B382" s="113" t="s">
        <v>135</v>
      </c>
      <c r="C382" s="113" t="s">
        <v>135</v>
      </c>
      <c r="E382" s="78"/>
    </row>
    <row r="383" spans="1:5" ht="52.8">
      <c r="A383" s="79" t="s">
        <v>136</v>
      </c>
      <c r="B383" s="113" t="s">
        <v>135</v>
      </c>
      <c r="C383" s="113" t="s">
        <v>135</v>
      </c>
      <c r="E383" s="78"/>
    </row>
    <row r="384" spans="1:5" ht="52.8">
      <c r="A384" s="79" t="s">
        <v>137</v>
      </c>
      <c r="B384" s="113" t="s">
        <v>135</v>
      </c>
      <c r="C384" s="113" t="s">
        <v>135</v>
      </c>
      <c r="E384" s="78"/>
    </row>
    <row r="385" spans="1:5" ht="52.8">
      <c r="A385" s="79" t="s">
        <v>138</v>
      </c>
      <c r="B385" s="113" t="s">
        <v>135</v>
      </c>
      <c r="C385" s="113" t="s">
        <v>135</v>
      </c>
      <c r="E385" s="78"/>
    </row>
    <row r="386" spans="1:5">
      <c r="A386" s="87" t="s">
        <v>139</v>
      </c>
      <c r="B386" s="95" t="s">
        <v>142</v>
      </c>
      <c r="C386" s="95" t="s">
        <v>446</v>
      </c>
      <c r="E386" s="78"/>
    </row>
    <row r="387" spans="1:5" ht="28.8">
      <c r="A387" s="87" t="s">
        <v>55</v>
      </c>
      <c r="B387" s="95" t="s">
        <v>142</v>
      </c>
      <c r="C387" s="1" t="s">
        <v>387</v>
      </c>
      <c r="E387" s="78"/>
    </row>
    <row r="388" spans="1:5" ht="28.8">
      <c r="A388" s="87" t="s">
        <v>140</v>
      </c>
      <c r="B388" s="95" t="s">
        <v>142</v>
      </c>
      <c r="C388" s="1" t="s">
        <v>387</v>
      </c>
      <c r="E388" s="78"/>
    </row>
    <row r="389" spans="1:5" ht="31.2">
      <c r="A389" s="79" t="s">
        <v>305</v>
      </c>
      <c r="B389" s="95" t="s">
        <v>142</v>
      </c>
      <c r="C389" s="95" t="s">
        <v>142</v>
      </c>
      <c r="E389" s="78"/>
    </row>
    <row r="390" spans="1:5" ht="78">
      <c r="A390" s="79" t="s">
        <v>298</v>
      </c>
      <c r="B390" s="13" t="s">
        <v>272</v>
      </c>
      <c r="C390" s="13" t="s">
        <v>273</v>
      </c>
      <c r="E390" s="78"/>
    </row>
    <row r="391" spans="1:5" ht="28.8">
      <c r="A391" s="79" t="s">
        <v>447</v>
      </c>
      <c r="B391" s="13" t="s">
        <v>448</v>
      </c>
      <c r="C391" s="13" t="s">
        <v>449</v>
      </c>
      <c r="E391" s="78"/>
    </row>
    <row r="392" spans="1:5" ht="31.2">
      <c r="A392" s="93" t="s">
        <v>236</v>
      </c>
      <c r="B392" s="95" t="s">
        <v>450</v>
      </c>
      <c r="C392" s="95" t="s">
        <v>450</v>
      </c>
      <c r="E392" s="78"/>
    </row>
    <row r="393" spans="1:5" ht="72">
      <c r="A393" s="80" t="s">
        <v>146</v>
      </c>
      <c r="B393" s="13" t="s">
        <v>451</v>
      </c>
      <c r="C393" s="95" t="s">
        <v>142</v>
      </c>
      <c r="D393" s="81"/>
      <c r="E393" s="82"/>
    </row>
    <row r="394" spans="1:5" ht="43.2">
      <c r="A394" s="77" t="s">
        <v>155</v>
      </c>
      <c r="B394" s="95" t="s">
        <v>452</v>
      </c>
      <c r="C394" t="s">
        <v>142</v>
      </c>
      <c r="E394" s="78"/>
    </row>
    <row r="395" spans="1:5" ht="28.8">
      <c r="A395" s="77" t="s">
        <v>301</v>
      </c>
      <c r="B395" s="95" t="s">
        <v>452</v>
      </c>
      <c r="C395" t="s">
        <v>142</v>
      </c>
      <c r="E395" s="78"/>
    </row>
    <row r="396" spans="1:5" ht="28.8">
      <c r="A396" s="77" t="s">
        <v>152</v>
      </c>
      <c r="B396" s="95" t="s">
        <v>452</v>
      </c>
      <c r="C396" t="s">
        <v>142</v>
      </c>
      <c r="E396" s="78"/>
    </row>
    <row r="397" spans="1:5" ht="28.8">
      <c r="A397" s="77" t="s">
        <v>157</v>
      </c>
      <c r="B397" s="95" t="s">
        <v>452</v>
      </c>
      <c r="C397" t="s">
        <v>142</v>
      </c>
      <c r="E397" s="78"/>
    </row>
    <row r="398" spans="1:5" ht="43.2">
      <c r="A398" s="83" t="s">
        <v>159</v>
      </c>
      <c r="B398" s="95" t="s">
        <v>452</v>
      </c>
      <c r="C398" t="s">
        <v>142</v>
      </c>
      <c r="D398" s="84"/>
      <c r="E398" s="85"/>
    </row>
    <row r="399" spans="1:5">
      <c r="A399" s="316"/>
      <c r="B399" s="316"/>
      <c r="C399" s="316"/>
      <c r="D399" s="316"/>
      <c r="E399" s="316"/>
    </row>
    <row r="400" spans="1:5" ht="25.8">
      <c r="A400" s="313" t="s">
        <v>453</v>
      </c>
      <c r="B400" s="314"/>
      <c r="C400" s="314"/>
      <c r="D400" s="314"/>
      <c r="E400" s="315"/>
    </row>
    <row r="401" spans="1:5">
      <c r="A401" s="77" t="s">
        <v>290</v>
      </c>
      <c r="B401" s="13" t="s">
        <v>121</v>
      </c>
      <c r="C401" t="s">
        <v>122</v>
      </c>
      <c r="D401" t="s">
        <v>123</v>
      </c>
      <c r="E401" s="78" t="s">
        <v>124</v>
      </c>
    </row>
    <row r="402" spans="1:5" ht="72">
      <c r="A402" s="77" t="s">
        <v>291</v>
      </c>
      <c r="B402" s="111" t="s">
        <v>454</v>
      </c>
      <c r="C402" t="s">
        <v>455</v>
      </c>
      <c r="E402" s="78"/>
    </row>
    <row r="403" spans="1:5">
      <c r="A403" s="77" t="s">
        <v>294</v>
      </c>
      <c r="B403" s="111" t="s">
        <v>142</v>
      </c>
      <c r="C403" s="111" t="s">
        <v>142</v>
      </c>
      <c r="E403" s="78"/>
    </row>
    <row r="404" spans="1:5">
      <c r="A404" s="87" t="s">
        <v>163</v>
      </c>
      <c r="B404" s="112" t="s">
        <v>456</v>
      </c>
      <c r="C404">
        <v>117</v>
      </c>
      <c r="E404" s="78"/>
    </row>
    <row r="405" spans="1:5" ht="28.8">
      <c r="A405" s="77" t="s">
        <v>295</v>
      </c>
      <c r="B405" s="112" t="s">
        <v>142</v>
      </c>
      <c r="C405" s="112" t="s">
        <v>142</v>
      </c>
      <c r="E405" s="78"/>
    </row>
    <row r="406" spans="1:5" ht="28.8">
      <c r="A406" s="77" t="s">
        <v>296</v>
      </c>
      <c r="B406" s="112" t="s">
        <v>142</v>
      </c>
      <c r="C406" s="112" t="s">
        <v>142</v>
      </c>
      <c r="E406" s="78"/>
    </row>
    <row r="407" spans="1:5" ht="15.6">
      <c r="A407" s="79" t="s">
        <v>129</v>
      </c>
      <c r="B407" s="112" t="s">
        <v>456</v>
      </c>
      <c r="C407">
        <v>50</v>
      </c>
      <c r="E407" s="78"/>
    </row>
    <row r="408" spans="1:5" ht="15.6">
      <c r="A408" s="79" t="s">
        <v>130</v>
      </c>
      <c r="B408" s="112" t="s">
        <v>456</v>
      </c>
      <c r="C408" t="s">
        <v>457</v>
      </c>
      <c r="E408" s="78"/>
    </row>
    <row r="409" spans="1:5" ht="31.2">
      <c r="A409" s="79" t="s">
        <v>131</v>
      </c>
      <c r="B409" s="95" t="s">
        <v>142</v>
      </c>
      <c r="C409" s="95" t="s">
        <v>142</v>
      </c>
      <c r="E409" s="78"/>
    </row>
    <row r="410" spans="1:5" ht="52.8">
      <c r="A410" s="79" t="s">
        <v>164</v>
      </c>
      <c r="B410" s="113" t="s">
        <v>135</v>
      </c>
      <c r="C410" s="113" t="s">
        <v>135</v>
      </c>
      <c r="E410" s="78"/>
    </row>
    <row r="411" spans="1:5" ht="52.8">
      <c r="A411" s="79" t="s">
        <v>134</v>
      </c>
      <c r="B411" s="113" t="s">
        <v>135</v>
      </c>
      <c r="C411" s="113" t="s">
        <v>135</v>
      </c>
      <c r="E411" s="78"/>
    </row>
    <row r="412" spans="1:5" ht="52.8">
      <c r="A412" s="79" t="s">
        <v>136</v>
      </c>
      <c r="B412" s="113" t="s">
        <v>135</v>
      </c>
      <c r="C412" s="113" t="s">
        <v>135</v>
      </c>
      <c r="E412" s="78"/>
    </row>
    <row r="413" spans="1:5" ht="52.8">
      <c r="A413" s="79" t="s">
        <v>137</v>
      </c>
      <c r="B413" s="113" t="s">
        <v>135</v>
      </c>
      <c r="C413" s="113" t="s">
        <v>135</v>
      </c>
      <c r="E413" s="78"/>
    </row>
    <row r="414" spans="1:5" ht="52.8">
      <c r="A414" s="79" t="s">
        <v>138</v>
      </c>
      <c r="B414" s="113" t="s">
        <v>135</v>
      </c>
      <c r="C414" s="113" t="s">
        <v>135</v>
      </c>
      <c r="E414" s="78"/>
    </row>
    <row r="415" spans="1:5" ht="28.8">
      <c r="A415" s="87" t="s">
        <v>139</v>
      </c>
      <c r="B415" s="95" t="s">
        <v>142</v>
      </c>
      <c r="C415" s="1" t="s">
        <v>458</v>
      </c>
      <c r="E415" s="78"/>
    </row>
    <row r="416" spans="1:5" ht="28.8">
      <c r="A416" s="87" t="s">
        <v>55</v>
      </c>
      <c r="B416" s="95" t="s">
        <v>142</v>
      </c>
      <c r="C416" s="1" t="s">
        <v>459</v>
      </c>
      <c r="E416" s="78"/>
    </row>
    <row r="417" spans="1:5" ht="28.8">
      <c r="A417" s="87" t="s">
        <v>140</v>
      </c>
      <c r="B417" s="95" t="s">
        <v>142</v>
      </c>
      <c r="C417" s="1" t="s">
        <v>459</v>
      </c>
      <c r="E417" s="78"/>
    </row>
    <row r="418" spans="1:5" ht="31.2">
      <c r="A418" s="79" t="s">
        <v>305</v>
      </c>
      <c r="B418" s="95" t="s">
        <v>142</v>
      </c>
      <c r="C418" s="95" t="s">
        <v>142</v>
      </c>
      <c r="E418" s="78"/>
    </row>
    <row r="419" spans="1:5" ht="78">
      <c r="A419" s="79" t="s">
        <v>298</v>
      </c>
      <c r="B419" s="13" t="s">
        <v>272</v>
      </c>
      <c r="C419" s="13" t="s">
        <v>273</v>
      </c>
      <c r="E419" s="78"/>
    </row>
    <row r="420" spans="1:5" ht="15.6">
      <c r="A420" s="79" t="s">
        <v>447</v>
      </c>
      <c r="B420" s="95" t="s">
        <v>460</v>
      </c>
      <c r="C420" t="s">
        <v>142</v>
      </c>
      <c r="E420" s="78"/>
    </row>
    <row r="421" spans="1:5" ht="15.6">
      <c r="A421" s="79" t="s">
        <v>461</v>
      </c>
      <c r="B421" s="95" t="s">
        <v>142</v>
      </c>
      <c r="C421" s="95" t="s">
        <v>142</v>
      </c>
      <c r="E421" s="78"/>
    </row>
    <row r="422" spans="1:5" ht="31.2">
      <c r="A422" s="79" t="s">
        <v>236</v>
      </c>
      <c r="B422" s="95" t="s">
        <v>450</v>
      </c>
      <c r="C422" s="95" t="s">
        <v>142</v>
      </c>
      <c r="E422" s="78"/>
    </row>
    <row r="423" spans="1:5" ht="72">
      <c r="A423" s="80" t="s">
        <v>146</v>
      </c>
      <c r="B423" s="13" t="s">
        <v>308</v>
      </c>
      <c r="C423" s="95" t="s">
        <v>142</v>
      </c>
      <c r="D423" s="81"/>
      <c r="E423" s="82"/>
    </row>
    <row r="424" spans="1:5" ht="57.6">
      <c r="A424" s="77" t="s">
        <v>155</v>
      </c>
      <c r="B424" s="95" t="s">
        <v>462</v>
      </c>
      <c r="C424" s="1" t="s">
        <v>463</v>
      </c>
      <c r="E424" s="78"/>
    </row>
    <row r="425" spans="1:5" ht="129.6">
      <c r="A425" s="77" t="s">
        <v>301</v>
      </c>
      <c r="B425" s="95" t="s">
        <v>462</v>
      </c>
      <c r="C425" s="1" t="s">
        <v>464</v>
      </c>
      <c r="E425" s="78"/>
    </row>
    <row r="426" spans="1:5" ht="100.8">
      <c r="A426" s="77" t="s">
        <v>152</v>
      </c>
      <c r="B426" s="95" t="s">
        <v>462</v>
      </c>
      <c r="C426" s="1" t="s">
        <v>465</v>
      </c>
      <c r="E426" s="78"/>
    </row>
    <row r="427" spans="1:5" ht="57.6">
      <c r="A427" s="77" t="s">
        <v>157</v>
      </c>
      <c r="B427" s="95" t="s">
        <v>462</v>
      </c>
      <c r="C427" s="1" t="s">
        <v>466</v>
      </c>
      <c r="E427" s="78"/>
    </row>
    <row r="428" spans="1:5" ht="129.6">
      <c r="A428" s="83" t="s">
        <v>159</v>
      </c>
      <c r="B428" s="130" t="s">
        <v>462</v>
      </c>
      <c r="C428" s="151" t="s">
        <v>467</v>
      </c>
      <c r="D428" s="84"/>
      <c r="E428" s="85"/>
    </row>
  </sheetData>
  <mergeCells count="20">
    <mergeCell ref="A284:E284"/>
    <mergeCell ref="A283:E283"/>
    <mergeCell ref="A312:E312"/>
    <mergeCell ref="A399:E399"/>
    <mergeCell ref="A400:E400"/>
    <mergeCell ref="A313:E313"/>
    <mergeCell ref="A341:E341"/>
    <mergeCell ref="A342:E342"/>
    <mergeCell ref="A370:E370"/>
    <mergeCell ref="A371:E371"/>
    <mergeCell ref="A141:E141"/>
    <mergeCell ref="A169:E169"/>
    <mergeCell ref="A197:E197"/>
    <mergeCell ref="A226:E226"/>
    <mergeCell ref="A255:E255"/>
    <mergeCell ref="A2:E2"/>
    <mergeCell ref="A29:E29"/>
    <mergeCell ref="A57:E57"/>
    <mergeCell ref="A85:E85"/>
    <mergeCell ref="A113:E113"/>
  </mergeCells>
  <pageMargins left="0.7" right="0.7" top="0.75" bottom="0.75" header="0.3" footer="0.3"/>
  <pageSetup orientation="portrait"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7779A5D246F489087F369CF16F79A" ma:contentTypeVersion="3" ma:contentTypeDescription="Create a new document." ma:contentTypeScope="" ma:versionID="f283ebebd557403e3e310903fca2a149">
  <xsd:schema xmlns:xsd="http://www.w3.org/2001/XMLSchema" xmlns:xs="http://www.w3.org/2001/XMLSchema" xmlns:p="http://schemas.microsoft.com/office/2006/metadata/properties" xmlns:ns2="69b893b4-3531-48cf-bacf-a97a46078795" targetNamespace="http://schemas.microsoft.com/office/2006/metadata/properties" ma:root="true" ma:fieldsID="b74209b0fcc7579e16e2f2366ddf0c4f" ns2:_="">
    <xsd:import namespace="69b893b4-3531-48cf-bacf-a97a460787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b893b4-3531-48cf-bacf-a97a460787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772566-BB8B-4139-82B7-7BDE595C8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b893b4-3531-48cf-bacf-a97a460787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AC6B39-3398-4A0F-BA30-8DF03C5FF485}">
  <ds:schemaRefs>
    <ds:schemaRef ds:uri="http://schemas.microsoft.com/office/2006/metadata/properties"/>
    <ds:schemaRef ds:uri="http://schemas.openxmlformats.org/package/2006/metadata/core-properties"/>
    <ds:schemaRef ds:uri="http://purl.org/dc/elements/1.1/"/>
    <ds:schemaRef ds:uri="http://purl.org/dc/terms/"/>
    <ds:schemaRef ds:uri="http://purl.org/dc/dcmitype/"/>
    <ds:schemaRef ds:uri="http://schemas.microsoft.com/office/infopath/2007/PartnerControls"/>
    <ds:schemaRef ds:uri="69b893b4-3531-48cf-bacf-a97a46078795"/>
    <ds:schemaRef ds:uri="http://www.w3.org/XML/1998/namespace"/>
    <ds:schemaRef ds:uri="http://schemas.microsoft.com/office/2006/documentManagement/types"/>
  </ds:schemaRefs>
</ds:datastoreItem>
</file>

<file path=customXml/itemProps3.xml><?xml version="1.0" encoding="utf-8"?>
<ds:datastoreItem xmlns:ds="http://schemas.openxmlformats.org/officeDocument/2006/customXml" ds:itemID="{ED256AEE-FB1D-4A36-9123-B51B248818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Definitions</vt:lpstr>
      <vt:lpstr>RESULTS SUMMARY</vt:lpstr>
      <vt:lpstr>Adult SU Supportive Recovery</vt:lpstr>
      <vt:lpstr>Adult SU Sobering &amp; Assessment</vt:lpstr>
      <vt:lpstr>Adult SU Withdrawal Management</vt:lpstr>
      <vt:lpstr>Budget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Robbins, Christine EDUC:EX</dc:creator>
  <cp:keywords/>
  <dc:description/>
  <cp:lastModifiedBy>Chan, Irwin MMHA:EX</cp:lastModifiedBy>
  <cp:revision/>
  <dcterms:created xsi:type="dcterms:W3CDTF">2023-06-27T20:26:51Z</dcterms:created>
  <dcterms:modified xsi:type="dcterms:W3CDTF">2024-01-04T21:05:31Z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0x010100D577779A5D246F489087F369CF16F79A</vt:lpwstr>
  </property>
</Properties>
</file>