
<file path=[Content_Types].xml><?xml version="1.0" encoding="utf-8"?>
<Types xmlns="http://schemas.openxmlformats.org/package/2006/content-types">
  <Default Extension="bin" ContentType="application/vnd.openxmlformats-officedocument.oleObjec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rinterSettings/printerSettings1.bin" ContentType="application/vnd.openxmlformats-officedocument.spreadsheetml.printerSettings"/>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sfp.idir.bcgov\s137\S3700\TAR\Admin\Executive Services (280)\Strategic Initiatives\Treatment and Recovery\Bed Based Services_data\Performance Measures\2023-2024 PM Data\PHSA\"/>
    </mc:Choice>
  </mc:AlternateContent>
  <xr:revisionPtr revIDLastSave="0" documentId="8_{AC040B1B-943E-445A-8A53-610E3958D288}" xr6:coauthVersionLast="47" xr6:coauthVersionMax="47" xr10:uidLastSave="{00000000-0000-0000-0000-000000000000}"/>
  <bookViews>
    <workbookView xWindow="-108" yWindow="-108" windowWidth="41496" windowHeight="16896" activeTab="2" xr2:uid="{00000000-000D-0000-FFFF-FFFF00000000}"/>
  </bookViews>
  <sheets>
    <sheet name="Instructions" sheetId="3" r:id="rId1"/>
    <sheet name="Definitions" sheetId="4" r:id="rId2"/>
    <sheet name="RESULTS SUMMARY" sheetId="8" r:id="rId3"/>
    <sheet name="Adult SU Treatment Beds" sheetId="5" r:id="rId4"/>
    <sheet name="Community Transition Teams" sheetId="7" r:id="rId5"/>
  </sheets>
  <definedNames>
    <definedName name="_xlnm._FilterDatabase" localSheetId="2" hidden="1">'RESULTS SUMMARY'!$A$3:$H$116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 i="5" l="1"/>
  <c r="M3" i="5"/>
  <c r="L3" i="5"/>
  <c r="K3" i="5"/>
  <c r="J3" i="5"/>
  <c r="I3" i="5"/>
  <c r="A7" i="8"/>
  <c r="A8" i="8"/>
  <c r="B8" i="8"/>
  <c r="C8" i="8"/>
  <c r="D8" i="8"/>
  <c r="E8" i="8"/>
  <c r="F8" i="8"/>
  <c r="G8" i="8"/>
  <c r="A9" i="8"/>
  <c r="B9" i="8"/>
  <c r="C9" i="8"/>
  <c r="D9" i="8"/>
  <c r="E9" i="8"/>
  <c r="F9" i="8"/>
  <c r="G9" i="8"/>
  <c r="A10" i="8"/>
  <c r="B10" i="8"/>
  <c r="C10" i="8"/>
  <c r="D10" i="8"/>
  <c r="E10" i="8"/>
  <c r="F10" i="8"/>
  <c r="G10" i="8"/>
  <c r="A11" i="8"/>
  <c r="B11" i="8"/>
  <c r="C11" i="8"/>
  <c r="D11" i="8"/>
  <c r="E11" i="8"/>
  <c r="F11" i="8"/>
  <c r="G11" i="8"/>
  <c r="A12" i="8"/>
  <c r="B12" i="8"/>
  <c r="C12" i="8"/>
  <c r="D12" i="8"/>
  <c r="E12" i="8"/>
  <c r="F12" i="8"/>
  <c r="G12" i="8"/>
  <c r="A13" i="8"/>
  <c r="B13" i="8"/>
  <c r="C13" i="8"/>
  <c r="D13" i="8"/>
  <c r="E13" i="8"/>
  <c r="F13" i="8"/>
  <c r="G13" i="8"/>
  <c r="A14" i="8"/>
  <c r="B14" i="8"/>
  <c r="C14" i="8"/>
  <c r="D14" i="8"/>
  <c r="E14" i="8"/>
  <c r="F14" i="8"/>
  <c r="G14" i="8"/>
  <c r="A15" i="8"/>
  <c r="B15" i="8"/>
  <c r="C15" i="8"/>
  <c r="D15" i="8"/>
  <c r="E15" i="8"/>
  <c r="F15" i="8"/>
  <c r="G15" i="8"/>
  <c r="A16" i="8"/>
  <c r="B16" i="8"/>
  <c r="C16" i="8"/>
  <c r="D16" i="8"/>
  <c r="E16" i="8"/>
  <c r="F16" i="8"/>
  <c r="G16" i="8"/>
  <c r="A17" i="8"/>
  <c r="B17" i="8"/>
  <c r="C17" i="8"/>
  <c r="D17" i="8"/>
  <c r="E17" i="8"/>
  <c r="F17" i="8"/>
  <c r="G17" i="8"/>
  <c r="A18" i="8"/>
  <c r="B18" i="8"/>
  <c r="C18" i="8"/>
  <c r="D18" i="8"/>
  <c r="E18" i="8"/>
  <c r="F18" i="8"/>
  <c r="G18" i="8"/>
  <c r="A19" i="8"/>
  <c r="B19" i="8"/>
  <c r="C19" i="8"/>
  <c r="D19" i="8"/>
  <c r="E19" i="8"/>
  <c r="F19" i="8"/>
  <c r="G19" i="8"/>
  <c r="A20" i="8"/>
  <c r="B20" i="8"/>
  <c r="C20" i="8"/>
  <c r="D20" i="8"/>
  <c r="E20" i="8"/>
  <c r="F20" i="8"/>
  <c r="G20" i="8"/>
  <c r="A21" i="8"/>
  <c r="B21" i="8"/>
  <c r="C21" i="8"/>
  <c r="D21" i="8"/>
  <c r="E21" i="8"/>
  <c r="F21" i="8"/>
  <c r="G21" i="8"/>
  <c r="A22" i="8"/>
  <c r="B22" i="8"/>
  <c r="C22" i="8"/>
  <c r="D22" i="8"/>
  <c r="E22" i="8"/>
  <c r="F22" i="8"/>
  <c r="G22" i="8"/>
  <c r="A23" i="8"/>
  <c r="B23" i="8"/>
  <c r="C23" i="8"/>
  <c r="D23" i="8"/>
  <c r="E23" i="8"/>
  <c r="F23" i="8"/>
  <c r="G23" i="8"/>
  <c r="A24" i="8"/>
  <c r="B24" i="8"/>
  <c r="C24" i="8"/>
  <c r="D24" i="8"/>
  <c r="E24" i="8"/>
  <c r="F24" i="8"/>
  <c r="G24" i="8"/>
  <c r="A25" i="8"/>
  <c r="B25" i="8"/>
  <c r="C25" i="8"/>
  <c r="D25" i="8"/>
  <c r="E25" i="8"/>
  <c r="F25" i="8"/>
  <c r="G25" i="8"/>
  <c r="A26" i="8"/>
  <c r="B26" i="8"/>
  <c r="C26" i="8"/>
  <c r="D26" i="8"/>
  <c r="E26" i="8"/>
  <c r="F26" i="8"/>
  <c r="G26" i="8"/>
  <c r="A27" i="8"/>
  <c r="B27" i="8"/>
  <c r="C27" i="8"/>
  <c r="D27" i="8"/>
  <c r="E27" i="8"/>
  <c r="F27" i="8"/>
  <c r="G27" i="8"/>
  <c r="A28" i="8"/>
  <c r="B28" i="8"/>
  <c r="C28" i="8"/>
  <c r="D28" i="8"/>
  <c r="E28" i="8"/>
  <c r="F28" i="8"/>
  <c r="G28" i="8"/>
  <c r="A29" i="8"/>
  <c r="B29" i="8"/>
  <c r="C29" i="8"/>
  <c r="D29" i="8"/>
  <c r="E29" i="8"/>
  <c r="F29" i="8"/>
  <c r="G29" i="8"/>
  <c r="A30" i="8"/>
  <c r="B30" i="8"/>
  <c r="C30" i="8"/>
  <c r="D30" i="8"/>
  <c r="E30" i="8"/>
  <c r="F30" i="8"/>
  <c r="G30" i="8"/>
  <c r="A31" i="8"/>
  <c r="B31" i="8"/>
  <c r="C31" i="8"/>
  <c r="D31" i="8"/>
  <c r="E31" i="8"/>
  <c r="F31" i="8"/>
  <c r="G31" i="8"/>
  <c r="A6" i="8"/>
  <c r="D116" i="8" a="1"/>
  <c r="D116" i="8" s="1"/>
  <c r="C145" i="8" s="1"/>
  <c r="C116" i="8"/>
  <c r="C144" i="8" s="1"/>
  <c r="G116" i="8" a="1"/>
  <c r="G116" i="8" s="1"/>
  <c r="F116" i="8" a="1"/>
  <c r="F116" i="8" s="1"/>
  <c r="E116" i="8" a="1"/>
  <c r="E116" i="8" s="1"/>
  <c r="B116" i="8"/>
  <c r="C127" i="8" s="1"/>
  <c r="D88" i="8" a="1"/>
  <c r="D88" i="8" s="1"/>
  <c r="C140" i="8" s="1"/>
  <c r="C88" i="8"/>
  <c r="C139" i="8" s="1"/>
  <c r="G88" i="8" a="1"/>
  <c r="G88" i="8" s="1"/>
  <c r="F88" i="8" a="1"/>
  <c r="F88" i="8" s="1"/>
  <c r="E88" i="8" a="1"/>
  <c r="E88" i="8" s="1"/>
  <c r="B88" i="8"/>
  <c r="C126" i="8" s="1"/>
  <c r="D60" i="8" a="1"/>
  <c r="D60" i="8" s="1"/>
  <c r="C135" i="8" s="1"/>
  <c r="C60" i="8"/>
  <c r="C134" i="8" s="1"/>
  <c r="G60" i="8" a="1"/>
  <c r="G60" i="8" s="1"/>
  <c r="F60" i="8" a="1"/>
  <c r="F60" i="8" s="1"/>
  <c r="E60" i="8" a="1"/>
  <c r="E60" i="8" s="1"/>
  <c r="B60" i="8"/>
  <c r="C125" i="8" s="1"/>
  <c r="P11" i="8"/>
  <c r="P12" i="8" s="1"/>
  <c r="H29" i="5"/>
  <c r="H28" i="5"/>
  <c r="H27" i="5"/>
  <c r="H26" i="5"/>
  <c r="H25" i="5"/>
  <c r="H24" i="5"/>
  <c r="H23" i="5"/>
  <c r="H22" i="5"/>
  <c r="H21" i="5"/>
  <c r="H20" i="5"/>
  <c r="H19" i="5"/>
  <c r="H18" i="5"/>
  <c r="H17" i="5"/>
  <c r="H16" i="5"/>
  <c r="H15" i="5"/>
  <c r="H14" i="5"/>
  <c r="H13" i="5"/>
  <c r="H12" i="5"/>
  <c r="H11" i="5"/>
  <c r="H10" i="5"/>
  <c r="H9" i="5"/>
  <c r="H8" i="5"/>
  <c r="M4" i="5" a="1"/>
  <c r="M4" i="5" s="1"/>
  <c r="F6" i="8" s="1"/>
  <c r="L4" i="5" a="1"/>
  <c r="L4" i="5" s="1"/>
  <c r="E6" i="8" s="1"/>
  <c r="K4" i="5" a="1"/>
  <c r="K4" i="5" s="1"/>
  <c r="D6" i="8" s="1"/>
  <c r="I4" i="5" a="1"/>
  <c r="I4" i="5" s="1"/>
  <c r="B6" i="8" s="1"/>
  <c r="G4" i="5" a="1"/>
  <c r="N4" i="5" a="1"/>
  <c r="N4" i="5" s="1"/>
  <c r="G6" i="8" s="1"/>
  <c r="J4" i="5" a="1"/>
  <c r="J4" i="5" s="1"/>
  <c r="C6" i="8" s="1"/>
  <c r="G7" i="8" l="1"/>
  <c r="G32" i="8" s="1" a="1"/>
  <c r="G32" i="8" s="1"/>
  <c r="F7" i="8"/>
  <c r="F32" i="8" s="1" a="1"/>
  <c r="F32" i="8" s="1"/>
  <c r="E7" i="8"/>
  <c r="E32" i="8" a="1"/>
  <c r="E32" i="8" s="1"/>
  <c r="D7" i="8"/>
  <c r="D32" i="8" s="1" a="1"/>
  <c r="D32" i="8" s="1"/>
  <c r="C130" i="8" s="1"/>
  <c r="C7" i="8"/>
  <c r="C32" i="8" s="1"/>
  <c r="C129" i="8" s="1"/>
  <c r="C120" i="8" s="1"/>
  <c r="B7" i="8"/>
  <c r="B32" i="8" s="1"/>
  <c r="C124" i="8" s="1"/>
  <c r="H5" i="5"/>
  <c r="H6" i="5"/>
  <c r="H7" i="5"/>
  <c r="G4" i="5"/>
  <c r="H4" i="5" s="1"/>
  <c r="L2" i="5" l="1"/>
  <c r="N2" i="5"/>
  <c r="M2" i="5"/>
  <c r="J2" i="5"/>
  <c r="I2" i="5"/>
  <c r="K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tc={D74070AD-C7E0-3248-B66E-828913850EB8}</author>
  </authors>
  <commentList>
    <comment ref="D118" authorId="0" shapeId="0" xr:uid="{D74070AD-C7E0-3248-B66E-828913850EB8}">
      <text>
        <t>[Threaded comment]
Your version of Excel allows you to read this threaded comment; however, any edits to it will get removed if the file is opened in a newer version of Excel. Learn more: https://go.microsoft.com/fwlink/?linkid=870924
Comment:
    HF To fill out this summary table below manually</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<sst xmlns="http://schemas.openxmlformats.org/spreadsheetml/2006/main" count="316" uniqueCount="228">
  <si>
    <t>Median # of days between client referral and service initiation</t>
  </si>
  <si>
    <t>Median # of days between client referral and waitlist</t>
  </si>
  <si>
    <t>Median # of days between waitlist and service initiation</t>
  </si>
  <si>
    <t>Gender of clients served (%)</t>
  </si>
  <si>
    <t>Percentage of clients on OAT:
- at release from custody / at discharge
- at discharge from CTT</t>
  </si>
  <si>
    <t>Percentage of clients who decline service</t>
  </si>
  <si>
    <t>Total number of clients who are asked to leave or transferred based on service fit</t>
  </si>
  <si>
    <t xml:space="preserve">Percentage of clients retained until goals achieved </t>
  </si>
  <si>
    <t>Section A Measures</t>
  </si>
  <si>
    <t>Community Transition Teams</t>
  </si>
  <si>
    <t>Performance Monitoring: Beds &amp; Budget 2021</t>
  </si>
  <si>
    <t xml:space="preserve">Questions? </t>
  </si>
  <si>
    <r>
      <t>Please contact</t>
    </r>
    <r>
      <rPr>
        <b/>
        <sz val="18"/>
        <color rgb="FFFF0000"/>
        <rFont val="Calibri"/>
        <family val="2"/>
        <scheme val="minor"/>
      </rPr>
      <t xml:space="preserve"> Heather Falikowski</t>
    </r>
    <r>
      <rPr>
        <sz val="18"/>
        <color theme="1"/>
        <rFont val="Calibri"/>
        <family val="2"/>
        <scheme val="minor"/>
      </rPr>
      <t xml:space="preserve"> (heather.falikowski@gov.bc.ca) or </t>
    </r>
    <r>
      <rPr>
        <b/>
        <sz val="18"/>
        <color rgb="FFFF0000"/>
        <rFont val="Calibri"/>
        <family val="2"/>
        <scheme val="minor"/>
      </rPr>
      <t>Jenn Morgan</t>
    </r>
    <r>
      <rPr>
        <sz val="18"/>
        <color theme="1"/>
        <rFont val="Calibri"/>
        <family val="2"/>
        <scheme val="minor"/>
      </rPr>
      <t xml:space="preserve"> (jenn.morgan@gov.bc.ca)</t>
    </r>
  </si>
  <si>
    <t xml:space="preserve">Dates </t>
  </si>
  <si>
    <t>Q1 (April-June 2023)</t>
  </si>
  <si>
    <t>Q2 (July-Sept 2023)</t>
  </si>
  <si>
    <t>Q3 (Oct-Dec 2023)</t>
  </si>
  <si>
    <t>Q4 (Jan-Mar 2024)</t>
  </si>
  <si>
    <t>Monitoring Templates sent to HAs on:</t>
  </si>
  <si>
    <t>Deadline to return to MMHA</t>
  </si>
  <si>
    <t>Instructions</t>
  </si>
  <si>
    <t>This template includes performance metrics and narrative response to describe current implementation progress in treatment and recovery services in your area. Please ensure each section is completed with the appropriate staff lead within your region and note that this Excel workbook contains multiple tabs.
As a result of health authority input, this template is now separate from MoH and MMHA Substance Use Program Monitoring. There are changes to the format of the template, in response to health authority input and requests.
Each tab in the workbook provides indicators by reporting period (fiscal quarters) for funded beds and Budget 21 services. The indicators map to the placemat that outlines Section A, B, and C measures. You will note that bed-based services that were enhanced or created through Budget 21 funding include Section A, B, and C measures, while annual-funded beds that were not supported through Budget 21 include Section A measures only. 
Section A measures are to be provided each quarter. Each Section A measure is mandatory. There are three wait time measures (median # days from referral to service initiation, median # days from referral to waitlist, median # days from waitlist to service initiation). If service providers are unable to provide all three wait time measures, please provide median # days from referral to service initiation at a minimum.
You will also see new optional Section A measures:
•	Total vacant bed days
•	Held bed days
•	Treatment bed days
•	Post-treatment bed days
These were added in response to health authority input. They are intended to add more information to the wait time and utilization data. Working definitions are provided for these indicators. Please start to work with service providers to start collecting this data as it will be mandatory in future.
Section B measures are to be reported annually, at the end of each fiscal year. This information is proving to be very useful in MMHA planning and policy work. If you are able to provide Section B measures quarterly, it is appreciated, but optional.
There are also additional spaces to provide data notes and other information about treatment and recovery services in your region. These are optional but very useful to our team in understanding the continuum of care in your region and across the province. Please provide any information you can.</t>
  </si>
  <si>
    <t>Performance Metrics Definitions &amp; Resources: Beds &amp; Budget 2021</t>
  </si>
  <si>
    <t xml:space="preserve">Median &amp; Median Wait-Time
</t>
  </si>
  <si>
    <t>Performance Metrics Data Dictionary</t>
  </si>
  <si>
    <t>Please see attached for PDF copy of data dictionary:</t>
  </si>
  <si>
    <t>Community Substance Use Beds</t>
  </si>
  <si>
    <t>Bed Type</t>
  </si>
  <si>
    <t>Definition</t>
  </si>
  <si>
    <t xml:space="preserve">Adult Substance Use Treatment Beds </t>
  </si>
  <si>
    <t>Adult substance use treatment beds provide safe, structured, substance-free settings, licensed under the Community Care and Assisted Living Act (CCALA), and are funded by the health authorities.  Residential substance use services provide time-limited, live-in intensive treatment for individuals who are experiencing substance use problems, and whose assessment indicates that they will be effectively served through intensive treatment. Professional practitioners provide assessment, structured individual, group counselling and may include family counselling/therapy, as well as psycho-social education and life-skills training. Some programs may also provide medical, nursing, or psychiatric support. Staff are on-site 24 hours a day.  Programs generally range from 30-90 days.</t>
  </si>
  <si>
    <t>Adult Substance Use Supportive Recovery Beds</t>
  </si>
  <si>
    <t>A temporary residential, substance-free setting for adults, funded by health authorities to provide a safe, supportive environment for individuals who are experiencing substance use problems. Support recovery programs deliver low to moderate, time-limited supports and services for clients. They meet the needs of individuals who are preparing to enter residential treatment or those who have left more intensive residential treatment but who require additional support to reintegrate into the community, or for those requiring a longer-term structured environment while preparing to transition into a more stable lifestyle. Activities may include coaching for daily living, community reintegration, vocational and educational planning, participating in mutual aid supports, and some counselling and case management. Individuals access outpatient and other community treatment services and supports.  Services provided in facilities that are registered or licensed under the Community Care and Assisted Living Act (CCALA).  Programs generally range from 60-120 days.</t>
  </si>
  <si>
    <t>Adult Withdrawal Management Beds</t>
  </si>
  <si>
    <r>
      <t>Supportive Residential:</t>
    </r>
    <r>
      <rPr>
        <sz val="11"/>
        <color rgb="FF000000"/>
        <rFont val="Calibri"/>
        <family val="2"/>
      </rPr>
      <t xml:space="preserve"> Withdrawal management services are provided in a community (non-hospital) residential setting funded by the health authorities. Individuals going through the acute stages of withdrawal from substances may be medically monitored or medically supervised which may involve a medical assessment by a physician and regular monitoring by a nurse and health care worker. Services are provided in facilities required to be licensed under the Community Care and Assisted Living Act (CCALA).</t>
    </r>
  </si>
  <si>
    <r>
      <t>Hospital Based:</t>
    </r>
    <r>
      <rPr>
        <sz val="11"/>
        <color rgb="FF000000"/>
        <rFont val="Calibri"/>
        <family val="2"/>
      </rPr>
      <t xml:space="preserve"> Dedicated beds within a hospital which provide medical treatment and support to adults going through acute withdrawal from alcohol or other drugs. Treatment may include drug therapy including medication management for physical stabilization and withdrawal, and for concurrent disorders.</t>
    </r>
  </si>
  <si>
    <t>Additional Bed Types (if required)</t>
  </si>
  <si>
    <t>Adult Stabilization (or transition) Beds</t>
  </si>
  <si>
    <t xml:space="preserve">A temporary residential setting providing short to medium-term (from 24 hours to 30 days) medical and clinical supports in dedicated stabilization and/or transition beds. Stabilization beds may be linked closely with the emergency services of a hospital to provide specialised, short-term, intensive mental health and substance use treatment. </t>
  </si>
  <si>
    <t>Adult Sobering &amp; Assessment Beds</t>
  </si>
  <si>
    <t>Beds/mats funded by the health authorities to provide a short-term (less than 24 hours) safe place for people under the influence of substances. Monitoring of health is provided as it relates to acute intoxication. The objective is to provide short-term respite, and not necessarily facilitate a referral to other substance use and/or mental health services, although that may be a secondary outcome of the service.</t>
  </si>
  <si>
    <t>Access &amp; Utilization; Client Demographics</t>
  </si>
  <si>
    <t>Section A Measure</t>
  </si>
  <si>
    <t>Access &amp; Utilization</t>
  </si>
  <si>
    <t># of Unique clients served</t>
  </si>
  <si>
    <t>The unique number of clients accessing a service in a given time period. For example: If a client accesses and leaves a services 4 times in one reporting period, this would be counted as 1 unique client.</t>
  </si>
  <si>
    <t xml:space="preserve">Utilization </t>
  </si>
  <si>
    <r>
      <t>Utilization</t>
    </r>
    <r>
      <rPr>
        <sz val="11"/>
        <color rgb="FF000000"/>
        <rFont val="Calibri"/>
        <family val="2"/>
        <scheme val="minor"/>
      </rPr>
      <t xml:space="preserve"> measures the overall use of an initiative and may be captured differently based on initiative characteristics. Examples of key indicators for utilization might include bed occupancy, appointment attendance, or training session delivery.</t>
    </r>
  </si>
  <si>
    <t>(Total Bed Days &amp; Occupancy Rate)</t>
  </si>
  <si>
    <r>
      <t>Bed Day and Occupancy rate</t>
    </r>
    <r>
      <rPr>
        <sz val="11"/>
        <color rgb="FF000000"/>
        <rFont val="Calibri"/>
        <family val="2"/>
        <scheme val="minor"/>
      </rPr>
      <t xml:space="preserve"> (capacity %) Calculation Sample:</t>
    </r>
  </si>
  <si>
    <t xml:space="preserve">16 (total beds funded) x 92 (days in reporting period) = 1472 (total bed days available for use) </t>
  </si>
  <si>
    <t>1153 (the service provider reports that this number represents the total days occupied) / 1472 (total bed days available for use) = 78%-the overall occupancy rate through the entire period.</t>
  </si>
  <si>
    <r>
      <rPr>
        <b/>
        <sz val="12"/>
        <color theme="1"/>
        <rFont val="Calibri"/>
        <family val="2"/>
        <scheme val="minor"/>
      </rPr>
      <t>Optional</t>
    </r>
    <r>
      <rPr>
        <sz val="12"/>
        <color theme="1"/>
        <rFont val="Calibri"/>
        <family val="2"/>
        <scheme val="minor"/>
      </rPr>
      <t xml:space="preserve"> - Total Vacant Bed Days </t>
    </r>
  </si>
  <si>
    <t xml:space="preserve">Bed is empty with no plan of person going into bed. </t>
  </si>
  <si>
    <r>
      <rPr>
        <b/>
        <sz val="12"/>
        <color theme="1"/>
        <rFont val="Calibri"/>
        <family val="2"/>
        <scheme val="minor"/>
      </rPr>
      <t>Optional</t>
    </r>
    <r>
      <rPr>
        <sz val="12"/>
        <color theme="1"/>
        <rFont val="Calibri"/>
        <family val="2"/>
        <scheme val="minor"/>
      </rPr>
      <t xml:space="preserve"> - Held bed days</t>
    </r>
  </si>
  <si>
    <t>Bed is empty but waiting for a person to arrive (e.g., from corrections or hospital).</t>
  </si>
  <si>
    <r>
      <rPr>
        <b/>
        <sz val="12"/>
        <color theme="1"/>
        <rFont val="Calibri"/>
        <family val="2"/>
        <scheme val="minor"/>
      </rPr>
      <t>Optional</t>
    </r>
    <r>
      <rPr>
        <sz val="12"/>
        <color theme="1"/>
        <rFont val="Calibri"/>
        <family val="2"/>
        <scheme val="minor"/>
      </rPr>
      <t xml:space="preserve"> - Treatment Bed Days</t>
    </r>
    <r>
      <rPr>
        <sz val="11"/>
        <color theme="1"/>
        <rFont val="Calibri"/>
        <family val="2"/>
        <scheme val="minor"/>
      </rPr>
      <t xml:space="preserve"> </t>
    </r>
  </si>
  <si>
    <t>Bed is being used by a client who is receving services.</t>
  </si>
  <si>
    <r>
      <rPr>
        <b/>
        <sz val="12"/>
        <color theme="1"/>
        <rFont val="Calibri"/>
        <family val="2"/>
        <scheme val="minor"/>
      </rPr>
      <t>Optional</t>
    </r>
    <r>
      <rPr>
        <sz val="12"/>
        <color theme="1"/>
        <rFont val="Calibri"/>
        <family val="2"/>
        <scheme val="minor"/>
      </rPr>
      <t xml:space="preserve"> - Post Treatment Bed Days</t>
    </r>
  </si>
  <si>
    <t>Bed is being used by a client who has completed servies but is awaiting discharge or transition to another service (e.g., done treatment but waiting for housing).</t>
  </si>
  <si>
    <t xml:space="preserve">Median # of days between client referral and service initiation </t>
  </si>
  <si>
    <r>
      <t xml:space="preserve">Referral </t>
    </r>
    <r>
      <rPr>
        <sz val="11"/>
        <rFont val="Calibri"/>
        <family val="2"/>
        <scheme val="minor"/>
      </rPr>
      <t>has taken place once the appropriate service or department has received the information necessary to proceed with client intake.</t>
    </r>
  </si>
  <si>
    <r>
      <t xml:space="preserve">Service Initiation </t>
    </r>
    <r>
      <rPr>
        <sz val="11"/>
        <color rgb="FF000000"/>
        <rFont val="Calibri"/>
        <family val="2"/>
        <scheme val="minor"/>
      </rPr>
      <t xml:space="preserve">has taken place once a client has completed the service provider’s intake and initiated programming. </t>
    </r>
  </si>
  <si>
    <r>
      <t xml:space="preserve">Waitlist </t>
    </r>
    <r>
      <rPr>
        <sz val="11"/>
        <color rgb="FF000000"/>
        <rFont val="Calibri"/>
        <family val="2"/>
        <scheme val="minor"/>
      </rPr>
      <t>has taken place once all components of the referral process are complete, and a client has been placed on a waitlist.</t>
    </r>
  </si>
  <si>
    <t xml:space="preserve">Median # of days between waitlist and service initiation </t>
  </si>
  <si>
    <r>
      <t xml:space="preserve">Service Initiation </t>
    </r>
    <r>
      <rPr>
        <sz val="11"/>
        <color rgb="FF000000"/>
        <rFont val="Calibri"/>
        <family val="2"/>
        <scheme val="minor"/>
      </rPr>
      <t xml:space="preserve">has taken place once a client has completed intake and initiated programming. </t>
    </r>
  </si>
  <si>
    <t>Demographics</t>
  </si>
  <si>
    <t>Clients who self-identify as Indigenous (%)</t>
  </si>
  <si>
    <t>The number of clients as a percentage who self-report an Indigenous identity.</t>
  </si>
  <si>
    <t>If possible, please provide a breakdown by: First Nations, Metis, and Inuk</t>
  </si>
  <si>
    <t>A further breakdown of self-identified Indigenous identity by First Nation, Metis, and Inuk.</t>
  </si>
  <si>
    <r>
      <t xml:space="preserve">Gender Identity </t>
    </r>
    <r>
      <rPr>
        <sz val="11"/>
        <rFont val="Calibri"/>
        <family val="2"/>
        <scheme val="minor"/>
      </rPr>
      <t>is each person's internal and individual experience of gender. Data should be provided for the following categories: Men, Women, Transgender or Gender Diverse.</t>
    </r>
  </si>
  <si>
    <t>Section B Measures</t>
  </si>
  <si>
    <t>Client Experience; Structural; Process; Outcome.</t>
  </si>
  <si>
    <t xml:space="preserve">Section B Measure </t>
  </si>
  <si>
    <t>Client Experience</t>
  </si>
  <si>
    <r>
      <t xml:space="preserve">Positive client </t>
    </r>
    <r>
      <rPr>
        <b/>
        <sz val="11"/>
        <color rgb="FF000000"/>
        <rFont val="Calibri"/>
        <family val="2"/>
        <scheme val="minor"/>
      </rPr>
      <t>ratings of outcomes based on self-identified recovery or service goals</t>
    </r>
  </si>
  <si>
    <t>Specific question related to client ratings of goals or outcomes can be modified or determined by Health Authorities/service providers to best fit initiative and/or client population.</t>
  </si>
  <si>
    <t xml:space="preserve">Example Question: </t>
  </si>
  <si>
    <t>In the past 6 months while in treatment and recovery services, I have:</t>
  </si>
  <si>
    <t>1. Not established a personal recovery goal</t>
  </si>
  <si>
    <t>2. Established a goal, but have not done anything to meet my goal</t>
  </si>
  <si>
    <t>3. Made some progress toward meeting my goal</t>
  </si>
  <si>
    <t>4. Have gotten close to meeting my goal</t>
  </si>
  <si>
    <t>5. Have met my goal</t>
  </si>
  <si>
    <t>Example Reporting:</t>
  </si>
  <si>
    <r>
      <t xml:space="preserve">When asked, </t>
    </r>
    <r>
      <rPr>
        <i/>
        <u/>
        <sz val="11"/>
        <color rgb="FF000000"/>
        <rFont val="Calibri"/>
        <family val="2"/>
        <scheme val="minor"/>
      </rPr>
      <t>&gt;</t>
    </r>
    <r>
      <rPr>
        <i/>
        <sz val="11"/>
        <color rgb="FF000000"/>
        <rFont val="Calibri"/>
        <family val="2"/>
        <scheme val="minor"/>
      </rPr>
      <t>85% of clients reported meeting their self-identified recovery goals</t>
    </r>
    <r>
      <rPr>
        <sz val="11"/>
        <color rgb="FF000000"/>
        <rFont val="Calibri"/>
        <family val="2"/>
        <scheme val="minor"/>
      </rPr>
      <t>.</t>
    </r>
  </si>
  <si>
    <t>Structural Measures</t>
  </si>
  <si>
    <t>High percentage of program staff who have training in 1 or more of the following;</t>
  </si>
  <si>
    <r>
      <t>Example Reporting:</t>
    </r>
    <r>
      <rPr>
        <sz val="11"/>
        <color rgb="FF000000"/>
        <rFont val="Calibri"/>
        <family val="2"/>
        <scheme val="minor"/>
      </rPr>
      <t xml:space="preserve"> </t>
    </r>
  </si>
  <si>
    <t>-Indigenous Cultural Safety</t>
  </si>
  <si>
    <t>At least 85% of staff have taken a recognized (a) Indigenous Cultural Safety Course (e.g., San’yas), (b) trauma-informed practice training from a recognized source (e.g. Justice Institute of BC), or (c) initiative-specific training (e.g., training in Provincial Standards for Supportive Recovery).</t>
  </si>
  <si>
    <t>-Trauma Informed Practice</t>
  </si>
  <si>
    <t>-Other initiative-specific training (please specify)</t>
  </si>
  <si>
    <t>Process Measures</t>
  </si>
  <si>
    <t>Percentage of clients retained in service at 30-60-90 days</t>
  </si>
  <si>
    <t>Measure can be adjusted depending on program length, e.g., percentage of clients retained in program at mid-point and end-point; percentage of clients retained in program at 20-40-60 days, etc.</t>
  </si>
  <si>
    <t>90% of initial clients were retained in service at 30 days; 80% of clients were retained in service at 60 days; and 75% of clients were retained at 90 days. Overall, 75% of clients completed the entire 90-day program.</t>
  </si>
  <si>
    <t>Percentage of clients on OAT:</t>
  </si>
  <si>
    <t>Opioid Agonist Therapy or Opioid Agonist Treatment (OAT) uses medications such as suboxone and methadone to treat opioid addiction, reduce drug-related harms, and support long-term recovery. OAT may also be defined as medication-assisted therapy/treatment.</t>
  </si>
  <si>
    <t>-At admission</t>
  </si>
  <si>
    <t>-At discharge</t>
  </si>
  <si>
    <t>At admission, 39% of clients were on OAT therapy. At discharge, 43% of clients were on OAT therapy.</t>
  </si>
  <si>
    <t xml:space="preserve">Percentage of clients connected to other MHSU services while waitlisted for initiative </t>
  </si>
  <si>
    <r>
      <t xml:space="preserve">While on a waitlist for treatment or recovery services, what percent of clients are connected to </t>
    </r>
    <r>
      <rPr>
        <i/>
        <sz val="11"/>
        <color rgb="FF000000"/>
        <rFont val="Calibri"/>
        <family val="2"/>
        <scheme val="minor"/>
      </rPr>
      <t>other</t>
    </r>
    <r>
      <rPr>
        <sz val="11"/>
        <color rgb="FF000000"/>
        <rFont val="Calibri"/>
        <family val="2"/>
        <scheme val="minor"/>
      </rPr>
      <t xml:space="preserve"> MHSU services?</t>
    </r>
  </si>
  <si>
    <t>Total number of clients who decline service:</t>
  </si>
  <si>
    <t>-Due to service location</t>
  </si>
  <si>
    <t>Out of 100 clients offered a treatment bed this report period, 12 declined due to the service being out of town or “too far” from their home/community/family. Six clients were unable to accept offered treatment due to an inability to arrange childcare.</t>
  </si>
  <si>
    <t>-Due to childcare concerns</t>
  </si>
  <si>
    <t>A total of 10 clients were asked to leave or transferred based on service fit. Two left treatment and recovery services entirely, while 8 were transferred to other services that better met specific client needs (e.g., comorbid cognitive impairment, mental health conditions).</t>
  </si>
  <si>
    <t>Outcome Measures</t>
  </si>
  <si>
    <t>Reduction in health-related harms/co-morbid health challenges associated with SU</t>
  </si>
  <si>
    <t>Measure may be tailored to meet Health Authority and program specific needs.</t>
  </si>
  <si>
    <t>Example Measure:</t>
  </si>
  <si>
    <t>Reduction in MHSU-related ER and/or acute care visits.</t>
  </si>
  <si>
    <t>Percentage of clients who are connected to health and/or community services and supports upon transition from service</t>
  </si>
  <si>
    <t>While transitioning out of treatment or recovery services, what percent of clients are connected to health and/or community services?</t>
  </si>
  <si>
    <t>Upon transition from services, 32% of clients were connected to prevocational skills training in the community, while 10% were connected to housing-based supports.</t>
  </si>
  <si>
    <t>Provincial Measures for Managed Alcohol Programs</t>
  </si>
  <si>
    <t>May be modified by HA upon depending on specific program needs.</t>
  </si>
  <si>
    <t>Self-reported utilization of non-beverage alcohols:</t>
  </si>
  <si>
    <r>
      <t>·</t>
    </r>
    <r>
      <rPr>
        <sz val="7"/>
        <color rgb="FF000000"/>
        <rFont val="Calibri"/>
        <family val="2"/>
        <scheme val="minor"/>
      </rPr>
      <t xml:space="preserve">        </t>
    </r>
    <r>
      <rPr>
        <sz val="11"/>
        <color rgb="FF000000"/>
        <rFont val="Calibri"/>
        <family val="2"/>
        <scheme val="minor"/>
      </rPr>
      <t>% of clients reporting current consumption of NBA versus % clients reporting past consumption of NBA</t>
    </r>
  </si>
  <si>
    <t>% change in emergency health service utilization (ED visits, acute care visits)</t>
  </si>
  <si>
    <r>
      <t>·</t>
    </r>
    <r>
      <rPr>
        <sz val="7"/>
        <color rgb="FF000000"/>
        <rFont val="Calibri"/>
        <family val="2"/>
        <scheme val="minor"/>
      </rPr>
      <t xml:space="preserve">        </t>
    </r>
    <r>
      <rPr>
        <sz val="11"/>
        <color rgb="FF000000"/>
        <rFont val="Calibri"/>
        <family val="2"/>
        <scheme val="minor"/>
      </rPr>
      <t>6 months pre-MAP to 6 months post-MAP engagement</t>
    </r>
  </si>
  <si>
    <t>Indicators</t>
  </si>
  <si>
    <t>Q1: April 1, 2023 to June 30, 2023</t>
  </si>
  <si>
    <t>Q2: July 1, 2023 to Sept 30, 2023</t>
  </si>
  <si>
    <t>Q3: Oct 1 2023 to Dec 31, 2023</t>
  </si>
  <si>
    <t>Q4: Jan 1, 2024 to Mar 31, 2024</t>
  </si>
  <si>
    <t>Total Bed Days</t>
  </si>
  <si>
    <t>Occupancy Rate (%)</t>
  </si>
  <si>
    <t>Number of clients who identify as women</t>
  </si>
  <si>
    <t xml:space="preserve">Number of clients who identify as men </t>
  </si>
  <si>
    <t>Number of clients who identify as Trans/Non-Binary/Gender Diverse</t>
  </si>
  <si>
    <t>Total # Unique Clients who are Indigenous</t>
  </si>
  <si>
    <t># Unique First Nations Clients</t>
  </si>
  <si>
    <r>
      <t># Unique M</t>
    </r>
    <r>
      <rPr>
        <sz val="12"/>
        <color theme="1"/>
        <rFont val="Calibri"/>
        <family val="2"/>
      </rPr>
      <t>étis Clients</t>
    </r>
  </si>
  <si>
    <t># Unique Inuit Clients</t>
  </si>
  <si>
    <t># Unique Indigeous clients identifying as "other" (e.g., urban Indigenous)</t>
  </si>
  <si>
    <r>
      <rPr>
        <b/>
        <sz val="12"/>
        <color theme="1"/>
        <rFont val="Calibri"/>
        <family val="2"/>
        <scheme val="minor"/>
      </rPr>
      <t>Optional</t>
    </r>
    <r>
      <rPr>
        <sz val="12"/>
        <color theme="1"/>
        <rFont val="Calibri"/>
        <family val="2"/>
        <scheme val="minor"/>
      </rPr>
      <t xml:space="preserve"> - Total Vacant Bed Days - [bed is empty with no plan of person going into bed]</t>
    </r>
  </si>
  <si>
    <t>Please describe any significant changes that have taken place this reporting period with regards to these services e.g. changes to service models, service delivery partner changes, new services implemented, etc.</t>
  </si>
  <si>
    <t>Please describe any new or ongoing system level barriers or challenges impacting these services in your region.</t>
  </si>
  <si>
    <t>Please describe the impact of funded services on communities (including clients, family, and support systems). (Please provide as fulsome a response as possible, including any evaluation or other data if available)</t>
  </si>
  <si>
    <t>Success stories? Please share any client, program, or operational successes.</t>
  </si>
  <si>
    <t>Quality Improvement: How is your HA addressing access and utilization for this service?</t>
  </si>
  <si>
    <t>Phoenix (38 beds)</t>
  </si>
  <si>
    <t>List service location (facilities) or communities served</t>
  </si>
  <si>
    <r>
      <rPr>
        <b/>
        <sz val="12"/>
        <color theme="1"/>
        <rFont val="Calibri"/>
        <family val="2"/>
        <scheme val="minor"/>
      </rPr>
      <t xml:space="preserve">Optional - </t>
    </r>
    <r>
      <rPr>
        <sz val="12"/>
        <color theme="1"/>
        <rFont val="Calibri"/>
        <family val="2"/>
        <scheme val="minor"/>
      </rPr>
      <t>Total # clients served</t>
    </r>
  </si>
  <si>
    <r>
      <t xml:space="preserve">Total # of </t>
    </r>
    <r>
      <rPr>
        <b/>
        <sz val="12"/>
        <color theme="1"/>
        <rFont val="Calibri"/>
        <family val="2"/>
        <scheme val="minor"/>
      </rPr>
      <t>unique</t>
    </r>
    <r>
      <rPr>
        <sz val="12"/>
        <color theme="1"/>
        <rFont val="Calibri"/>
        <family val="2"/>
        <scheme val="minor"/>
      </rPr>
      <t xml:space="preserve"> clients served</t>
    </r>
  </si>
  <si>
    <r>
      <rPr>
        <b/>
        <sz val="12"/>
        <color theme="1"/>
        <rFont val="Calibri"/>
        <family val="2"/>
        <scheme val="minor"/>
      </rPr>
      <t>Optional</t>
    </r>
    <r>
      <rPr>
        <sz val="12"/>
        <color theme="1"/>
        <rFont val="Calibri"/>
        <family val="2"/>
        <scheme val="minor"/>
      </rPr>
      <t xml:space="preserve"> - Held bed days - [bed is empty but waiting for a person]</t>
    </r>
  </si>
  <si>
    <r>
      <rPr>
        <b/>
        <sz val="12"/>
        <color theme="1"/>
        <rFont val="Calibri"/>
        <family val="2"/>
        <scheme val="minor"/>
      </rPr>
      <t>Optional</t>
    </r>
    <r>
      <rPr>
        <sz val="12"/>
        <color theme="1"/>
        <rFont val="Calibri"/>
        <family val="2"/>
        <scheme val="minor"/>
      </rPr>
      <t xml:space="preserve"> - Treatment Bed Days - [bed is being used by a client who is receiving services]</t>
    </r>
  </si>
  <si>
    <r>
      <rPr>
        <b/>
        <sz val="12"/>
        <color theme="1"/>
        <rFont val="Calibri"/>
        <family val="2"/>
        <scheme val="minor"/>
      </rPr>
      <t>Optional</t>
    </r>
    <r>
      <rPr>
        <sz val="12"/>
        <color theme="1"/>
        <rFont val="Calibri"/>
        <family val="2"/>
        <scheme val="minor"/>
      </rPr>
      <t xml:space="preserve"> - Post Treatment Bed Days - [bed is being used by a client who has completed services but is awaiting discharge or transition to another service]</t>
    </r>
  </si>
  <si>
    <t>Percentage of clients expressing positive experience with program</t>
  </si>
  <si>
    <t>% of clients who are connected to health and/or community services and supports upon transition from service</t>
  </si>
  <si>
    <t>Percentage of program staff who have training in 1 or more of the following:
o Indigenous Cultural Safety
o Trauma-Informed Practice</t>
  </si>
  <si>
    <t>Elizabeth Fry (12 beds)</t>
  </si>
  <si>
    <t>Percentage of clients expressing positive experience with CTT program</t>
  </si>
  <si>
    <t>There are three wait time measures intended to capture client experience waiting for services and to better understand the points in the referral and waitlist process in which clients wait the longest. If service providers are unable to provide all three wait time measures please provide median # days between referral and service initiation, at a minimium.
The median is the middle number in a sorted, ascending or descending list of numbers and can be more descriptive of that data set than the average. It is the point above and below which half (50%) the observed data falls, and so represents the midpoint of the data. Further explanation and examples are found online by following the link in this cell.</t>
  </si>
  <si>
    <r>
      <rPr>
        <b/>
        <sz val="11"/>
        <color theme="1"/>
        <rFont val="Calibri"/>
        <family val="2"/>
        <scheme val="minor"/>
      </rPr>
      <t>Data Notes</t>
    </r>
    <r>
      <rPr>
        <sz val="11"/>
        <color theme="1"/>
        <rFont val="Calibri"/>
        <family val="2"/>
        <scheme val="minor"/>
      </rPr>
      <t xml:space="preserve">: Please provide any necessary context, background, or description required for accurate interpretation of data, including data limitations. </t>
    </r>
  </si>
  <si>
    <t>Utilized Rate
     Total Case Load capacity</t>
  </si>
  <si>
    <t>Utilized Rate
     % of caseload capacity utilized</t>
  </si>
  <si>
    <t>30 days: 73.5%
60 days: 55.9%
90 days: 26.5%</t>
  </si>
  <si>
    <t>30 days: 75%
60 days: 37.5%
90 days: 25%</t>
  </si>
  <si>
    <t xml:space="preserve">A quote from a Q1 Phoenix survey respondent "LOVE THIS PLACE, thank you for saving my life. I have learned more about myself in the last 10 weeks than I have in the last 20 years of AA/NA. I feel very confident about my future, expecially with the help from Phoenix." </t>
  </si>
  <si>
    <t xml:space="preserve">Pre-treatment engagement and aftercare services support with integrated care planning and transitions remains a primary focus in providing the client a secure foundation in the community upon treatment completion. Phoenix's Program Navigators have developed community partnerships with local recovery housing/supportive living agencies resulting in  92% of clients with stable housing acheived upon program completion. A conference is scheduled by Phoenix with the participant and their community supports and Health Authority partners at the time of transition to aftercare in order to facilitate the community re-integration. </t>
  </si>
  <si>
    <t>The following observations were made by the Provider and Health Authority Liaisons in the lower rates of bed occupancy: 1. Client readiness/motivational changes resulting in cancelled intakes, client led discharges, and early exit. 2. Lack of referrals for female identifying beds resulting in surplus of female bed availability and waitlist for male beds. 3. Withdrawal/medical management delays resulting in client disengagement prior to intake date or vacancy of available bed while the clients waits for medical management access prior to program attendance. 4. Liaison/Referral Partner leaves and absence without coverage resulting in loss of engagement and follow up with potential bed occupants and low referral volume and follow up.</t>
  </si>
  <si>
    <t xml:space="preserve">The Provider and Health Authority Liaisons report the following system level challenges impacting client outcomes at the stage of intake and discharge transition. 1. Safe Housing: Limited availability of safe, affordable, supported, and abstinent housing results in client change of motivation/ambivilance toward treatment intake and completion. Motivational change/ambivilance toward non-immediate intake been reported by the referral partner in particular when the client has NFA (no fixed address) with difficulty to connect with the client who reports feeling unsupported in treatment goals within their NFA community. 2. Vacancies in Health Authority and community support positions: There is an observation of high turn-over/vacancy for referral partner positions throughout the Health Authorities resulting in reduction of support/connection and delays in communication impacting client results and intakes. 3. Medical/Withdraw waitlists: a continued observation of delay with withdraw/medical management needs throughout all Health Authorities with particular challenge for clients with longer transitional times/transportation needs between withdraw completion and program intake (when service is not direct the client intake outcome reduces). </t>
  </si>
  <si>
    <t>Elizabeth Fry's total bed availability for Q1 was capped at 50% of their 12 female bed availability in order to complete full program implementation, site improvements, and  staffing compliment. As a result, total bed utilization could not exceed 50% throughout Q1.</t>
  </si>
  <si>
    <t xml:space="preserve">The Provider and Health Authority Liaisons report the following system level challenges impacting the Provincial Service at the intake and discharge transitions: 1. Lack of referrals for female identifying beds resulting in surplus of female bed availability and waitlist for male beds. 2. Safe Housing: Limited availability of safe, affordable, supported, and abstinent housing results in client change of motivation/ambivilance toward treatment intake and completion.  NFA (no fixed address) reported challenges include difficulty to find the client with decreased peer support of treatment goals within a NFA environment. 3. Withdrawal/medical management delays resulting in client disengagement prior to intake date or vacancy of available bed while the clients waits for medical management prior to program attendance. 4. Liaison/Referral Partner leaves and absence without coverage results in disconnection with potential bed occupants and low referral volume and follow up. </t>
  </si>
  <si>
    <t xml:space="preserve">Pre-treatment engagement and aftercare services with integrated care planning and transitions remains a primary focus in providing the client a secure foundation in the community upon treatment completion. Elizabeth Fry has developed positive transitional relationships with Health Authority providers and partners resulting in examples of safe and stable housing with MHSU appointments and programs scheduled and in-place upon program completion. </t>
  </si>
  <si>
    <t xml:space="preserve">The PHSA Access committee meets twice each week to review referrals, and the Access Cooridnator is in interative ongoing dialogue with Health Authority Liaisons and the contracted provider throughout the week to support access and flow. All  Health Authority liaisons meet with the BCMHSUS's Access and Flow Coordinator bi-weekly to confirm client applicant and care planning results more formally. They also discuss and strategize individual circumstances to ensure appropriate program navigation within unique client needs. Each HAL attended and connected their community partners with an Education Session Q&amp;A for the Provincial Programs with both Service providers in attendance. </t>
  </si>
  <si>
    <t xml:space="preserve">The PHSA Access committee meets twice each week to review referrals, and the Access Cooridnator is in interative ongoing dialogue with Health Authority Liaisons and the contracted provider throughout the week to support access and flow. In addition, all PHealth Authority liaisons meet with the BCMHSUS Access and Flow Coordinator bi-weekly to confirm client applicant and care planning results more formally. They also discuss and strategize individual circumstances to ensure appropriate program navigation within unique client needs. In Q1 each HAL attended and invited their community partners to Education Q&amp;A Sessions hosted by BCMHSUS and the Service providers. </t>
  </si>
  <si>
    <t xml:space="preserve">Phoenix continues to expand their range of aftercare supports to focus on creating structure and programs for enhanced aftercare counselling and support groups. Phoenix is also in the beginning stages of implementing a Diversity, Equity and Inclusion Committee. </t>
  </si>
  <si>
    <t>The Efry bed occupancy was capped at 50% capacity (6 beds) for female occupancy beds throughout Q1 while the program completed final site implementation. E The Health Authority Liaisons and Access Coordinator include these observations within lower rates of bed occupancy: 1. Client readiness/motivational changes resulting in cancelled intakes, client led discharges, and early exit. 2. Lack of referrals for female identifying beds resulting in surplus of female bed availability and waitlist for male beds. 3. Withdrawal/medical management delays resulting in client disengagement prior to intake date or vacancy of available bed while the clients waits for medical management access prior to program attendance. 4. Liaison/Referral Partner leaves and absence without coverage resulting in disconnection with potential bed occupants and low referral volume and follow up.</t>
  </si>
  <si>
    <t>A quote from the Efry Q1 Qualitative report outcomes "A notable success of our commitment to collaborative case planning can be seen with one of our IHA clients  Through collaboration with the clients referral partner and mental health support team the intake and transition worker and MHSU staff were able to support an intake assessment for supportive housing in her home community and worked together to arrange a “soft” landing for the client in her home community by ensuring she will be immediately connected with her team upon return to support her in transition until she can move into supportive housing."</t>
  </si>
  <si>
    <t>Transforming into a vertical list</t>
  </si>
  <si>
    <t>Trimming "(# beds)"</t>
  </si>
  <si>
    <r>
      <t>A</t>
    </r>
    <r>
      <rPr>
        <sz val="18"/>
        <color theme="1"/>
        <rFont val="Calibri"/>
        <family val="2"/>
        <scheme val="minor"/>
      </rPr>
      <t>ccess &amp; Utilization 2023-24 Annual Data
(Q1, RP1, April-June 2023)</t>
    </r>
  </si>
  <si>
    <t># of Unique Clients</t>
  </si>
  <si>
    <t>Occupancy Rate</t>
  </si>
  <si>
    <t>Data Notes</t>
  </si>
  <si>
    <t>Fraser Health Authority (FHA)</t>
  </si>
  <si>
    <t xml:space="preserve">Data Summary Explanation </t>
  </si>
  <si>
    <t>Treatment Beds</t>
  </si>
  <si>
    <t>The numbers in this summary table are automatically sourced from completed forms submitted by operators.</t>
  </si>
  <si>
    <t>These forms are located in other sheets, such as 'Adult SU Treatment Beds'.</t>
  </si>
  <si>
    <t>The retrieval process begins in cell G1 of those sheets using a working table.</t>
  </si>
  <si>
    <t>A '0' value may indicate that no number was submitted by the operator.</t>
  </si>
  <si>
    <t>Numbers followed by '*' or '**' reflect the exact submission by the operator.</t>
  </si>
  <si>
    <t xml:space="preserve">Rows with "#VALUE!" (indicating that there are no more operators of that type of service to display) in column A are automatically hidden. </t>
  </si>
  <si>
    <t>To hide rows with '#VALUE!', highlight A3:H3, choose "Data" tab, "Filter" (down arrows will now appear at the bottom righthand corners of A3 to H3). Click the arrow in A3, a small window will pop up. Scroll down to find "#VALUE!". Untick "#VALUE!". Close small window.</t>
  </si>
  <si>
    <t>To show rows with '#VALUE!', choose "Data" tab, "Filter" .</t>
  </si>
  <si>
    <t>Totals</t>
  </si>
  <si>
    <t>Supportive Recovery Beds</t>
  </si>
  <si>
    <t>Withdrawal Management Beds</t>
  </si>
  <si>
    <t>Stabilization/Transition Beds</t>
  </si>
  <si>
    <t>Baseline Bed Data: Acccess &amp; Utilization
(April 2021-March 2022)</t>
  </si>
  <si>
    <t>HF to do this whole table</t>
  </si>
  <si>
    <t>Summary  (Treatment &amp; SR)</t>
  </si>
  <si>
    <t>Total Clients Served</t>
  </si>
  <si>
    <t>Total Bed days</t>
  </si>
  <si>
    <t>Median Wait Time</t>
  </si>
  <si>
    <t>Median Utilization</t>
  </si>
  <si>
    <t>Total Clients (by Service Type)</t>
  </si>
  <si>
    <t>Total Treatment Clients</t>
  </si>
  <si>
    <t>Total Supportive Recovery clients</t>
  </si>
  <si>
    <t>Total Withdrawal management</t>
  </si>
  <si>
    <t>Total Stabilization/Transition</t>
  </si>
  <si>
    <t>Treatment Bed</t>
  </si>
  <si>
    <t>Total Treatment Bed days</t>
  </si>
  <si>
    <t>Median Treatment Occupancy</t>
  </si>
  <si>
    <t>Median Treatment Waittime</t>
  </si>
  <si>
    <t>Median treatment utilization rate</t>
  </si>
  <si>
    <t>Supportive Recovery</t>
  </si>
  <si>
    <t>Total SR Bed days</t>
  </si>
  <si>
    <t>Median SR Occupancy</t>
  </si>
  <si>
    <t>Median SR Waittime</t>
  </si>
  <si>
    <t>Median SR Utilization rate</t>
  </si>
  <si>
    <t>Withdrawal Management</t>
  </si>
  <si>
    <t>Total WM Bed days</t>
  </si>
  <si>
    <t>Median WM Occupancy</t>
  </si>
  <si>
    <t>Median WM Waittime</t>
  </si>
  <si>
    <t>Median WM Utilization Rate</t>
  </si>
  <si>
    <t>Stabilization/Transition</t>
  </si>
  <si>
    <t>Total S/T Bed days</t>
  </si>
  <si>
    <t>Median S/T Occupancy</t>
  </si>
  <si>
    <t>Median S/T Waittime</t>
  </si>
  <si>
    <t>Median S/T utilization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</si>
</sst>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1"/>
      <color theme="1"/>
      <name val="Calibri"/>
      <family val="2"/>
      <scheme val="minor"/>
    </font>
    <font>
      <sz val="12"/>
      <color theme="1"/>
      <name val="Calibri"/>
      <family val="2"/>
      <scheme val="minor"/>
    </font>
    <font>
      <sz val="11"/>
      <color rgb="FF000000"/>
      <name val="Calibri"/>
      <family val="2"/>
    </font>
    <font>
      <b/>
      <sz val="22"/>
      <color theme="1"/>
      <name val="Calibri"/>
      <family val="2"/>
      <scheme val="minor"/>
    </font>
    <font>
      <b/>
      <sz val="24"/>
      <color theme="0"/>
      <name val="Calibri"/>
      <family val="2"/>
      <scheme val="minor"/>
    </font>
    <font>
      <b/>
      <sz val="18"/>
      <color theme="1"/>
      <name val="Calibri"/>
      <family val="2"/>
      <scheme val="minor"/>
    </font>
    <font>
      <sz val="18"/>
      <color theme="1"/>
      <name val="Calibri"/>
      <family val="2"/>
      <scheme val="minor"/>
    </font>
    <font>
      <b/>
      <sz val="18"/>
      <color rgb="FFFF0000"/>
      <name val="Calibri"/>
      <family val="2"/>
      <scheme val="minor"/>
    </font>
    <font>
      <sz val="24"/>
      <color theme="1"/>
      <name val="Calibri"/>
      <family val="2"/>
      <scheme val="minor"/>
    </font>
    <font>
      <b/>
      <sz val="14"/>
      <color theme="1"/>
      <name val="Calibri"/>
      <family val="2"/>
      <scheme val="minor"/>
    </font>
    <font>
      <sz val="16"/>
      <color theme="1"/>
      <name val="Calibri"/>
      <family val="2"/>
      <scheme val="minor"/>
    </font>
    <font>
      <sz val="16"/>
      <color rgb="FFFF0000"/>
      <name val="Calibri"/>
      <family val="2"/>
      <scheme val="minor"/>
    </font>
    <font>
      <b/>
      <sz val="20"/>
      <color theme="1"/>
      <name val="Calibri"/>
      <family val="2"/>
      <scheme val="minor"/>
    </font>
    <font>
      <sz val="12"/>
      <name val="Calibri"/>
      <family val="2"/>
      <scheme val="minor"/>
    </font>
    <font>
      <sz val="20"/>
      <color theme="1"/>
      <name val="Calibri"/>
      <family val="2"/>
      <scheme val="minor"/>
    </font>
    <font>
      <b/>
      <sz val="11"/>
      <color rgb="FF000000"/>
      <name val="Calibri"/>
      <family val="2"/>
    </font>
    <font>
      <u/>
      <sz val="11"/>
      <color theme="10"/>
      <name val="Calibri"/>
      <family val="2"/>
      <scheme val="minor"/>
    </font>
    <font>
      <sz val="48"/>
      <color theme="0"/>
      <name val="Calibri"/>
      <family val="2"/>
      <scheme val="minor"/>
    </font>
    <font>
      <u/>
      <sz val="18"/>
      <color theme="10"/>
      <name val="Calibri"/>
      <family val="2"/>
      <scheme val="minor"/>
    </font>
    <font>
      <b/>
      <sz val="20"/>
      <color rgb="FFFFFFFF"/>
      <name val="Calibri"/>
      <family val="2"/>
      <scheme val="minor"/>
    </font>
    <font>
      <b/>
      <sz val="20"/>
      <color rgb="FF000000"/>
      <name val="Segoe UI"/>
      <family val="2"/>
    </font>
    <font>
      <b/>
      <sz val="18"/>
      <color rgb="FF000000"/>
      <name val="Calibri"/>
      <family val="2"/>
    </font>
    <font>
      <b/>
      <sz val="16"/>
      <color rgb="FFFFFFFF"/>
      <name val="Calibri"/>
      <family val="2"/>
      <scheme val="minor"/>
    </font>
    <font>
      <b/>
      <sz val="18"/>
      <color rgb="FF000000"/>
      <name val="Calibri"/>
      <family val="2"/>
      <scheme val="minor"/>
    </font>
    <font>
      <sz val="11"/>
      <color rgb="FF000000"/>
      <name val="Calibri"/>
      <family val="2"/>
      <scheme val="minor"/>
    </font>
    <font>
      <b/>
      <sz val="20"/>
      <color rgb="FF000000"/>
      <name val="Calibri"/>
      <family val="2"/>
      <scheme val="minor"/>
    </font>
    <font>
      <sz val="12"/>
      <color rgb="FF000000"/>
      <name val="Calibri"/>
      <family val="2"/>
      <scheme val="minor"/>
    </font>
    <font>
      <b/>
      <sz val="11"/>
      <color rgb="FF000000"/>
      <name val="Calibri"/>
      <family val="2"/>
      <scheme val="minor"/>
    </font>
    <font>
      <sz val="12"/>
      <color theme="1"/>
      <name val="Calibri"/>
      <family val="2"/>
      <scheme val="minor"/>
    </font>
    <font>
      <b/>
      <sz val="12"/>
      <color theme="1"/>
      <name val="Calibri"/>
      <family val="2"/>
      <scheme val="minor"/>
    </font>
    <font>
      <b/>
      <sz val="11"/>
      <name val="Calibri"/>
      <family val="2"/>
      <scheme val="minor"/>
    </font>
    <font>
      <sz val="11"/>
      <name val="Calibri"/>
      <family val="2"/>
      <scheme val="minor"/>
    </font>
    <font>
      <u/>
      <sz val="11"/>
      <color rgb="FF000000"/>
      <name val="Calibri"/>
      <family val="2"/>
      <scheme val="minor"/>
    </font>
    <font>
      <i/>
      <sz val="11"/>
      <color rgb="FF000000"/>
      <name val="Calibri"/>
      <family val="2"/>
      <scheme val="minor"/>
    </font>
    <font>
      <i/>
      <u/>
      <sz val="11"/>
      <color rgb="FF000000"/>
      <name val="Calibri"/>
      <family val="2"/>
      <scheme val="minor"/>
    </font>
    <font>
      <b/>
      <sz val="14"/>
      <color rgb="FF000000"/>
      <name val="Calibri"/>
      <family val="2"/>
      <scheme val="minor"/>
    </font>
    <font>
      <sz val="7"/>
      <color rgb="FF000000"/>
      <name val="Calibri"/>
      <family val="2"/>
      <scheme val="minor"/>
    </font>
    <font>
      <sz val="11"/>
      <color theme="4"/>
      <name val="Calibri"/>
      <family val="2"/>
      <scheme val="minor"/>
    </font>
    <font>
      <sz val="12"/>
      <color theme="1"/>
      <name val="Calibri"/>
      <family val="2"/>
    </font>
    <font>
      <b/>
      <sz val="11"/>
      <color theme="1"/>
      <name val="Calibri"/>
      <family val="2"/>
      <scheme val="minor"/>
    </font>
    <font>
      <i/>
      <sz val="11"/>
      <color theme="1"/>
      <name val="Calibri"/>
      <family val="2"/>
      <scheme val="minor"/>
    </font>
    <font>
      <sz val="10"/>
      <color theme="1"/>
      <name val="Arial Unicode MS"/>
      <family val="2"/>
    </font>
    <font>
      <sz val="11"/>
      <color rgb="FFFF0000"/>
      <name val="Calibri"/>
      <family val="2"/>
      <scheme val="minor"/>
    </font>
  </fonts>
  <fills count="18">
    <fill>
      <patternFill patternType="none"/>
    </fill>
    <fill>
      <patternFill patternType="gray125"/>
    </fill>
    <fill>
      <patternFill patternType="solid">
        <fgColor theme="4"/>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4" tint="-0.499984740745262"/>
        <bgColor indexed="64"/>
      </patternFill>
    </fill>
    <fill>
      <patternFill patternType="solid">
        <fgColor rgb="FF244061"/>
        <bgColor indexed="64"/>
      </patternFill>
    </fill>
    <fill>
      <patternFill patternType="solid">
        <fgColor rgb="FF4F81BD"/>
        <bgColor indexed="64"/>
      </patternFill>
    </fill>
    <fill>
      <patternFill patternType="solid">
        <fgColor theme="0"/>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5" tint="0.39997558519241921"/>
        <bgColor indexed="64"/>
      </patternFill>
    </fill>
  </fills>
  <borders count="51">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EEECE1"/>
      </left>
      <right/>
      <top/>
      <bottom/>
      <diagonal/>
    </border>
    <border>
      <left style="medium">
        <color rgb="FFEEECE1"/>
      </left>
      <right style="medium">
        <color rgb="FFEEECE1"/>
      </right>
      <top/>
      <bottom style="medium">
        <color rgb="FFEEECE1"/>
      </bottom>
      <diagonal/>
    </border>
    <border>
      <left/>
      <right style="medium">
        <color rgb="FFEEECE1"/>
      </right>
      <top/>
      <bottom style="medium">
        <color rgb="FFEEECE1"/>
      </bottom>
      <diagonal/>
    </border>
    <border>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thin">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medium">
        <color indexed="64"/>
      </right>
      <top/>
      <bottom/>
      <diagonal/>
    </border>
    <border>
      <left style="medium">
        <color indexed="64"/>
      </left>
      <right/>
      <top style="medium">
        <color indexed="64"/>
      </top>
      <bottom style="medium">
        <color rgb="FFEEECE1"/>
      </bottom>
      <diagonal/>
    </border>
    <border>
      <left style="medium">
        <color indexed="64"/>
      </left>
      <right/>
      <top/>
      <bottom style="medium">
        <color rgb="FFEEECE1"/>
      </bottom>
      <diagonal/>
    </border>
    <border>
      <left style="medium">
        <color indexed="64"/>
      </left>
      <right/>
      <top style="medium">
        <color rgb="FFEEECE1"/>
      </top>
      <bottom/>
      <diagonal/>
    </border>
    <border>
      <left style="medium">
        <color indexed="64"/>
      </left>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rgb="FFEEECE1"/>
      </left>
      <right/>
      <top style="medium">
        <color rgb="FFEEECE1"/>
      </top>
      <bottom/>
      <diagonal/>
    </border>
    <border>
      <left/>
      <right style="medium">
        <color rgb="FFEEECE1"/>
      </right>
      <top style="medium">
        <color rgb="FFEEECE1"/>
      </top>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s>
  <cellStyleXfs count="2">
    <xf numFmtId="0" fontId="0" fillId="0" borderId="0"/>
    <xf numFmtId="0" fontId="16" fillId="0" borderId="0" applyNumberFormat="0" applyFill="0" applyBorder="0" applyAlignment="0" applyProtection="0"/>
  </cellStyleXfs>
  <cellXfs count="257">
    <xf numFmtId="0" fontId="0" fillId="0" borderId="0" xfId="0"/>
    <xf numFmtId="0" fontId="0" fillId="0" borderId="0" xfId="0" applyAlignment="1">
      <alignment wrapText="1"/>
    </xf>
    <xf numFmtId="0" fontId="5" fillId="4" borderId="7" xfId="0" applyFont="1" applyFill="1" applyBorder="1" applyAlignment="1">
      <alignment vertical="center"/>
    </xf>
    <xf numFmtId="0" fontId="9" fillId="4" borderId="10" xfId="0" applyFont="1" applyFill="1" applyBorder="1" applyAlignment="1">
      <alignment vertical="center"/>
    </xf>
    <xf numFmtId="0" fontId="10" fillId="0" borderId="3" xfId="0" applyFont="1" applyBorder="1" applyAlignment="1">
      <alignment horizontal="center" vertical="center" wrapText="1"/>
    </xf>
    <xf numFmtId="0" fontId="10" fillId="0" borderId="11" xfId="0" applyFont="1" applyBorder="1" applyAlignment="1">
      <alignment horizontal="center" vertical="center" wrapText="1"/>
    </xf>
    <xf numFmtId="0" fontId="9" fillId="4" borderId="10" xfId="0" applyFont="1" applyFill="1" applyBorder="1" applyAlignment="1">
      <alignment horizontal="left" vertical="center" wrapText="1"/>
    </xf>
    <xf numFmtId="15" fontId="10" fillId="0" borderId="3" xfId="0" applyNumberFormat="1" applyFont="1" applyBorder="1" applyAlignment="1">
      <alignment horizontal="center" vertical="center" wrapText="1"/>
    </xf>
    <xf numFmtId="15" fontId="10" fillId="0" borderId="11" xfId="0" applyNumberFormat="1" applyFont="1" applyBorder="1" applyAlignment="1">
      <alignment horizontal="center" vertical="center" wrapText="1"/>
    </xf>
    <xf numFmtId="0" fontId="9" fillId="4" borderId="10" xfId="0" applyFont="1" applyFill="1" applyBorder="1" applyAlignment="1">
      <alignment vertical="center" wrapText="1"/>
    </xf>
    <xf numFmtId="15" fontId="11" fillId="5" borderId="3" xfId="0" applyNumberFormat="1" applyFont="1" applyFill="1" applyBorder="1" applyAlignment="1">
      <alignment horizontal="center" vertical="center" wrapText="1"/>
    </xf>
    <xf numFmtId="15" fontId="11" fillId="5" borderId="11" xfId="0" applyNumberFormat="1" applyFont="1" applyFill="1" applyBorder="1" applyAlignment="1">
      <alignment horizontal="center" vertical="center" wrapText="1"/>
    </xf>
    <xf numFmtId="0" fontId="12" fillId="0" borderId="12" xfId="0" applyFont="1" applyBorder="1" applyAlignment="1">
      <alignment horizontal="center" vertical="center" wrapText="1"/>
    </xf>
    <xf numFmtId="0" fontId="0" fillId="0" borderId="0" xfId="0" applyAlignment="1">
      <alignment horizontal="left" vertical="top" wrapText="1"/>
    </xf>
    <xf numFmtId="0" fontId="0" fillId="0" borderId="0" xfId="0" applyAlignment="1">
      <alignment vertical="center" wrapText="1"/>
    </xf>
    <xf numFmtId="0" fontId="14" fillId="0" borderId="0" xfId="0" applyFont="1" applyAlignment="1">
      <alignment vertical="center" wrapText="1"/>
    </xf>
    <xf numFmtId="0" fontId="15" fillId="0" borderId="16" xfId="0" applyFont="1" applyBorder="1" applyAlignment="1">
      <alignment horizontal="left" vertical="center"/>
    </xf>
    <xf numFmtId="0" fontId="0" fillId="0" borderId="17" xfId="0" applyBorder="1" applyAlignment="1">
      <alignment vertical="top" wrapText="1"/>
    </xf>
    <xf numFmtId="0" fontId="12" fillId="0" borderId="19" xfId="0" applyFont="1" applyBorder="1" applyAlignment="1">
      <alignment horizontal="center" wrapText="1"/>
    </xf>
    <xf numFmtId="0" fontId="18" fillId="0" borderId="20" xfId="1" applyFont="1" applyBorder="1" applyAlignment="1">
      <alignment vertical="top" wrapText="1"/>
    </xf>
    <xf numFmtId="0" fontId="5" fillId="0" borderId="21" xfId="0" applyFont="1" applyBorder="1" applyAlignment="1">
      <alignment horizontal="left" vertical="center" wrapText="1"/>
    </xf>
    <xf numFmtId="0" fontId="14" fillId="0" borderId="22" xfId="0" applyFont="1" applyBorder="1" applyAlignment="1">
      <alignment horizontal="left" vertical="center"/>
    </xf>
    <xf numFmtId="0" fontId="20" fillId="0" borderId="24" xfId="0" applyFont="1" applyBorder="1" applyAlignment="1">
      <alignment horizontal="justify" vertical="center"/>
    </xf>
    <xf numFmtId="0" fontId="20" fillId="0" borderId="1" xfId="0" applyFont="1" applyBorder="1" applyAlignment="1">
      <alignment horizontal="justify" vertical="center"/>
    </xf>
    <xf numFmtId="0" fontId="15" fillId="0" borderId="28" xfId="0" applyFont="1" applyBorder="1" applyAlignment="1">
      <alignment horizontal="left" vertical="center" wrapText="1"/>
    </xf>
    <xf numFmtId="0" fontId="15" fillId="0" borderId="22" xfId="0" applyFont="1" applyBorder="1" applyAlignment="1">
      <alignment horizontal="left" vertical="center" wrapText="1"/>
    </xf>
    <xf numFmtId="0" fontId="24" fillId="0" borderId="28" xfId="0" applyFont="1" applyBorder="1" applyAlignment="1">
      <alignment horizontal="left" vertical="center" wrapText="1"/>
    </xf>
    <xf numFmtId="0" fontId="24" fillId="0" borderId="30" xfId="0" applyFont="1" applyBorder="1" applyAlignment="1">
      <alignment horizontal="left" vertical="center" wrapText="1"/>
    </xf>
    <xf numFmtId="0" fontId="24" fillId="0" borderId="22" xfId="0" applyFont="1" applyBorder="1" applyAlignment="1">
      <alignment horizontal="left" vertical="center" wrapText="1"/>
    </xf>
    <xf numFmtId="0" fontId="26" fillId="0" borderId="3" xfId="0" applyFont="1" applyBorder="1" applyAlignment="1">
      <alignment horizontal="left" vertical="center" wrapText="1"/>
    </xf>
    <xf numFmtId="0" fontId="26" fillId="0" borderId="3" xfId="0" applyFont="1" applyBorder="1" applyAlignment="1">
      <alignment horizontal="left" vertical="top" wrapText="1"/>
    </xf>
    <xf numFmtId="0" fontId="27" fillId="0" borderId="25" xfId="0" applyFont="1" applyBorder="1" applyAlignment="1">
      <alignment horizontal="left" vertical="center" wrapText="1"/>
    </xf>
    <xf numFmtId="0" fontId="24" fillId="0" borderId="25" xfId="0" applyFont="1" applyBorder="1" applyAlignment="1">
      <alignment horizontal="left" vertical="top" wrapText="1"/>
    </xf>
    <xf numFmtId="0" fontId="27" fillId="0" borderId="1" xfId="0" applyFont="1" applyBorder="1" applyAlignment="1">
      <alignment horizontal="left" vertical="center" wrapText="1"/>
    </xf>
    <xf numFmtId="0" fontId="27" fillId="0" borderId="1" xfId="0" applyFont="1" applyBorder="1" applyAlignment="1">
      <alignment horizontal="left" vertical="top" wrapText="1"/>
    </xf>
    <xf numFmtId="0" fontId="27" fillId="0" borderId="28" xfId="0" applyFont="1" applyBorder="1" applyAlignment="1">
      <alignment horizontal="left" vertical="top" wrapText="1"/>
    </xf>
    <xf numFmtId="0" fontId="27" fillId="0" borderId="30" xfId="0" applyFont="1" applyBorder="1" applyAlignment="1">
      <alignment horizontal="left" vertical="top" wrapText="1"/>
    </xf>
    <xf numFmtId="0" fontId="24" fillId="0" borderId="30" xfId="0" applyFont="1" applyBorder="1" applyAlignment="1">
      <alignment horizontal="left" vertical="top" wrapText="1"/>
    </xf>
    <xf numFmtId="0" fontId="24" fillId="0" borderId="22" xfId="0" applyFont="1" applyBorder="1" applyAlignment="1">
      <alignment horizontal="left" vertical="top" wrapText="1"/>
    </xf>
    <xf numFmtId="0" fontId="28" fillId="0" borderId="28" xfId="0" applyFont="1" applyBorder="1" applyAlignment="1">
      <alignment wrapText="1"/>
    </xf>
    <xf numFmtId="0" fontId="0" fillId="0" borderId="28" xfId="0" applyBorder="1"/>
    <xf numFmtId="0" fontId="28" fillId="0" borderId="30" xfId="0" applyFont="1" applyBorder="1"/>
    <xf numFmtId="0" fontId="0" fillId="0" borderId="30" xfId="0" applyBorder="1"/>
    <xf numFmtId="0" fontId="0" fillId="0" borderId="30" xfId="0" applyBorder="1" applyAlignment="1">
      <alignment wrapText="1"/>
    </xf>
    <xf numFmtId="0" fontId="28" fillId="0" borderId="22" xfId="0" applyFont="1" applyBorder="1" applyAlignment="1">
      <alignment wrapText="1"/>
    </xf>
    <xf numFmtId="0" fontId="0" fillId="0" borderId="22" xfId="0" applyBorder="1"/>
    <xf numFmtId="0" fontId="27" fillId="0" borderId="28" xfId="0" applyFont="1" applyBorder="1" applyAlignment="1">
      <alignment horizontal="left" vertical="center" wrapText="1"/>
    </xf>
    <xf numFmtId="0" fontId="30" fillId="0" borderId="28" xfId="0" applyFont="1" applyBorder="1" applyAlignment="1">
      <alignment horizontal="left" vertical="top" wrapText="1"/>
    </xf>
    <xf numFmtId="0" fontId="27" fillId="0" borderId="22" xfId="0" applyFont="1" applyBorder="1" applyAlignment="1">
      <alignment horizontal="left" vertical="center" wrapText="1"/>
    </xf>
    <xf numFmtId="0" fontId="27" fillId="0" borderId="22" xfId="0" applyFont="1" applyBorder="1" applyAlignment="1">
      <alignment horizontal="left" vertical="top" wrapText="1"/>
    </xf>
    <xf numFmtId="0" fontId="27" fillId="0" borderId="30" xfId="0" applyFont="1" applyBorder="1" applyAlignment="1">
      <alignment horizontal="left" vertical="center" wrapText="1"/>
    </xf>
    <xf numFmtId="0" fontId="0" fillId="0" borderId="22" xfId="0" applyBorder="1" applyAlignment="1">
      <alignment horizontal="left" vertical="top" wrapText="1"/>
    </xf>
    <xf numFmtId="0" fontId="27" fillId="0" borderId="31" xfId="0" applyFont="1" applyBorder="1" applyAlignment="1">
      <alignment horizontal="left" vertical="center" wrapText="1"/>
    </xf>
    <xf numFmtId="0" fontId="24" fillId="0" borderId="25" xfId="0" applyFont="1" applyBorder="1" applyAlignment="1">
      <alignment horizontal="left" vertical="center" wrapText="1"/>
    </xf>
    <xf numFmtId="0" fontId="27" fillId="0" borderId="32" xfId="0" applyFont="1" applyBorder="1" applyAlignment="1">
      <alignment horizontal="left" vertical="center" wrapText="1"/>
    </xf>
    <xf numFmtId="0" fontId="24" fillId="0" borderId="26" xfId="0" applyFont="1" applyBorder="1" applyAlignment="1">
      <alignment horizontal="left" vertical="center" wrapText="1"/>
    </xf>
    <xf numFmtId="0" fontId="26" fillId="0" borderId="12" xfId="0" applyFont="1" applyBorder="1" applyAlignment="1">
      <alignment horizontal="left" vertical="center" wrapText="1"/>
    </xf>
    <xf numFmtId="0" fontId="26" fillId="0" borderId="14" xfId="0" applyFont="1" applyBorder="1" applyAlignment="1">
      <alignment horizontal="left" vertical="center"/>
    </xf>
    <xf numFmtId="0" fontId="32" fillId="0" borderId="30" xfId="0" applyFont="1" applyBorder="1" applyAlignment="1">
      <alignment horizontal="left" vertical="center" wrapText="1"/>
    </xf>
    <xf numFmtId="0" fontId="33" fillId="0" borderId="30" xfId="0" applyFont="1" applyBorder="1" applyAlignment="1">
      <alignment horizontal="left" vertical="center" wrapText="1"/>
    </xf>
    <xf numFmtId="0" fontId="32" fillId="0" borderId="28" xfId="0" applyFont="1" applyBorder="1" applyAlignment="1">
      <alignment horizontal="left" vertical="center" wrapText="1"/>
    </xf>
    <xf numFmtId="0" fontId="0" fillId="0" borderId="22" xfId="0" applyBorder="1" applyAlignment="1">
      <alignment vertical="top" wrapText="1"/>
    </xf>
    <xf numFmtId="0" fontId="27" fillId="0" borderId="35" xfId="0" applyFont="1" applyBorder="1" applyAlignment="1">
      <alignment horizontal="left" vertical="center" wrapText="1"/>
    </xf>
    <xf numFmtId="0" fontId="27" fillId="0" borderId="36" xfId="0" applyFont="1" applyBorder="1" applyAlignment="1">
      <alignment horizontal="left" vertical="center" wrapText="1"/>
    </xf>
    <xf numFmtId="0" fontId="27" fillId="0" borderId="37" xfId="0" applyFont="1" applyBorder="1" applyAlignment="1">
      <alignment horizontal="left" vertical="center" wrapText="1"/>
    </xf>
    <xf numFmtId="0" fontId="32" fillId="0" borderId="38" xfId="0" applyFont="1" applyBorder="1" applyAlignment="1">
      <alignment horizontal="left" vertical="center" wrapText="1"/>
    </xf>
    <xf numFmtId="0" fontId="33" fillId="0" borderId="38" xfId="0" applyFont="1" applyBorder="1" applyAlignment="1">
      <alignment horizontal="left" vertical="center" wrapText="1"/>
    </xf>
    <xf numFmtId="0" fontId="27" fillId="0" borderId="39" xfId="0" applyFont="1" applyBorder="1" applyAlignment="1">
      <alignment horizontal="left" vertical="center" wrapText="1"/>
    </xf>
    <xf numFmtId="0" fontId="24" fillId="0" borderId="40" xfId="0" applyFont="1" applyBorder="1" applyAlignment="1">
      <alignment horizontal="left" vertical="center" wrapText="1"/>
    </xf>
    <xf numFmtId="0" fontId="27" fillId="0" borderId="37" xfId="0" applyFont="1" applyBorder="1" applyAlignment="1">
      <alignment horizontal="left" vertical="center"/>
    </xf>
    <xf numFmtId="0" fontId="27" fillId="0" borderId="19" xfId="0" applyFont="1" applyBorder="1" applyAlignment="1">
      <alignment horizontal="left" vertical="center"/>
    </xf>
    <xf numFmtId="0" fontId="33" fillId="0" borderId="20" xfId="0" applyFont="1" applyBorder="1" applyAlignment="1">
      <alignment horizontal="left" vertical="center" wrapText="1"/>
    </xf>
    <xf numFmtId="0" fontId="32" fillId="0" borderId="36" xfId="0" applyFont="1" applyBorder="1" applyAlignment="1">
      <alignment horizontal="left" vertical="center" wrapText="1"/>
    </xf>
    <xf numFmtId="0" fontId="27" fillId="0" borderId="19" xfId="0" applyFont="1" applyBorder="1" applyAlignment="1">
      <alignment horizontal="left" vertical="center" wrapText="1"/>
    </xf>
    <xf numFmtId="0" fontId="0" fillId="0" borderId="20" xfId="0" applyBorder="1" applyAlignment="1">
      <alignment vertical="top" wrapText="1"/>
    </xf>
    <xf numFmtId="0" fontId="35" fillId="0" borderId="28" xfId="0" applyFont="1" applyBorder="1" applyAlignment="1">
      <alignment horizontal="left" vertical="center" wrapText="1"/>
    </xf>
    <xf numFmtId="0" fontId="33" fillId="0" borderId="22" xfId="0" applyFont="1" applyBorder="1" applyAlignment="1">
      <alignment horizontal="left" vertical="center" wrapText="1"/>
    </xf>
    <xf numFmtId="0" fontId="0" fillId="0" borderId="29" xfId="0" applyBorder="1" applyAlignment="1">
      <alignment wrapText="1"/>
    </xf>
    <xf numFmtId="0" fontId="0" fillId="0" borderId="0" xfId="0" applyAlignment="1">
      <alignment horizontal="center" wrapText="1"/>
    </xf>
    <xf numFmtId="0" fontId="0" fillId="0" borderId="0" xfId="0" applyAlignment="1">
      <alignment horizontal="center"/>
    </xf>
    <xf numFmtId="0" fontId="0" fillId="0" borderId="23" xfId="0" applyBorder="1" applyAlignment="1">
      <alignment horizontal="center"/>
    </xf>
    <xf numFmtId="0" fontId="0" fillId="0" borderId="23" xfId="0" applyBorder="1"/>
    <xf numFmtId="0" fontId="28" fillId="0" borderId="29" xfId="0" applyFont="1" applyBorder="1" applyAlignment="1">
      <alignment horizontal="left" wrapText="1"/>
    </xf>
    <xf numFmtId="0" fontId="28" fillId="0" borderId="29" xfId="0" applyFont="1" applyBorder="1" applyAlignment="1">
      <alignment wrapText="1"/>
    </xf>
    <xf numFmtId="0" fontId="0" fillId="0" borderId="23" xfId="0" applyBorder="1" applyAlignment="1">
      <alignment wrapText="1"/>
    </xf>
    <xf numFmtId="0" fontId="0" fillId="0" borderId="0" xfId="0" applyAlignment="1">
      <alignment horizontal="left" vertical="center"/>
    </xf>
    <xf numFmtId="0" fontId="0" fillId="0" borderId="23" xfId="0" applyBorder="1" applyAlignment="1">
      <alignment horizontal="left" vertical="center"/>
    </xf>
    <xf numFmtId="0" fontId="0" fillId="0" borderId="43" xfId="0" applyBorder="1"/>
    <xf numFmtId="0" fontId="0" fillId="0" borderId="44" xfId="0" applyBorder="1"/>
    <xf numFmtId="0" fontId="28" fillId="0" borderId="34" xfId="0" applyFont="1" applyBorder="1" applyAlignment="1">
      <alignment wrapText="1"/>
    </xf>
    <xf numFmtId="0" fontId="0" fillId="0" borderId="29" xfId="0" applyBorder="1" applyAlignment="1">
      <alignment horizontal="left" vertical="center" wrapText="1"/>
    </xf>
    <xf numFmtId="0" fontId="28" fillId="9" borderId="29" xfId="0" applyFont="1" applyFill="1" applyBorder="1" applyAlignment="1">
      <alignment wrapText="1"/>
    </xf>
    <xf numFmtId="0" fontId="0" fillId="0" borderId="23" xfId="0" applyBorder="1" applyAlignment="1">
      <alignment horizontal="center" wrapText="1"/>
    </xf>
    <xf numFmtId="10" fontId="0" fillId="0" borderId="0" xfId="0" applyNumberFormat="1" applyAlignment="1">
      <alignment wrapText="1"/>
    </xf>
    <xf numFmtId="9" fontId="0" fillId="0" borderId="0" xfId="0" applyNumberFormat="1" applyAlignment="1">
      <alignment wrapText="1"/>
    </xf>
    <xf numFmtId="9" fontId="31" fillId="9" borderId="0" xfId="0" applyNumberFormat="1" applyFont="1" applyFill="1" applyAlignment="1">
      <alignment wrapText="1"/>
    </xf>
    <xf numFmtId="0" fontId="0" fillId="9" borderId="0" xfId="0" applyFill="1" applyAlignment="1">
      <alignment wrapText="1"/>
    </xf>
    <xf numFmtId="0" fontId="0" fillId="9" borderId="23" xfId="0" applyFill="1" applyBorder="1" applyAlignment="1">
      <alignment wrapText="1"/>
    </xf>
    <xf numFmtId="0" fontId="31" fillId="0" borderId="0" xfId="0" applyFont="1" applyAlignment="1">
      <alignment horizontal="left" vertical="center" wrapText="1"/>
    </xf>
    <xf numFmtId="0" fontId="0" fillId="0" borderId="0" xfId="0" applyAlignment="1">
      <alignment horizontal="left" vertical="center" wrapText="1"/>
    </xf>
    <xf numFmtId="0" fontId="0" fillId="0" borderId="23" xfId="0" applyBorder="1" applyAlignment="1">
      <alignment horizontal="left" vertical="center" wrapText="1"/>
    </xf>
    <xf numFmtId="0" fontId="31" fillId="0" borderId="0" xfId="0" applyFont="1" applyAlignment="1">
      <alignment wrapText="1"/>
    </xf>
    <xf numFmtId="0" fontId="31" fillId="0" borderId="43" xfId="0" applyFont="1" applyBorder="1" applyAlignment="1">
      <alignment wrapText="1"/>
    </xf>
    <xf numFmtId="0" fontId="0" fillId="0" borderId="43" xfId="0" applyBorder="1" applyAlignment="1">
      <alignment wrapText="1"/>
    </xf>
    <xf numFmtId="0" fontId="0" fillId="0" borderId="44" xfId="0" applyBorder="1" applyAlignment="1">
      <alignment wrapText="1"/>
    </xf>
    <xf numFmtId="0" fontId="0" fillId="10" borderId="0" xfId="0" applyFill="1" applyAlignment="1">
      <alignment vertical="top"/>
    </xf>
    <xf numFmtId="0" fontId="39" fillId="10" borderId="0" xfId="0" applyFont="1" applyFill="1" applyAlignment="1">
      <alignment vertical="top"/>
    </xf>
    <xf numFmtId="0" fontId="40" fillId="10" borderId="0" xfId="0" applyFont="1" applyFill="1" applyAlignment="1">
      <alignment vertical="top"/>
    </xf>
    <xf numFmtId="0" fontId="0" fillId="11" borderId="0" xfId="0" applyFill="1" applyAlignment="1">
      <alignment vertical="top" wrapText="1"/>
    </xf>
    <xf numFmtId="0" fontId="0" fillId="12" borderId="0" xfId="0" applyFill="1" applyAlignment="1">
      <alignment vertical="top"/>
    </xf>
    <xf numFmtId="0" fontId="0" fillId="14" borderId="0" xfId="0" applyFill="1" applyAlignment="1">
      <alignment wrapText="1"/>
    </xf>
    <xf numFmtId="0" fontId="0" fillId="14" borderId="28" xfId="0" applyFill="1" applyBorder="1" applyAlignment="1">
      <alignment wrapText="1"/>
    </xf>
    <xf numFmtId="0" fontId="39" fillId="2" borderId="28" xfId="0" applyFont="1" applyFill="1" applyBorder="1" applyAlignment="1">
      <alignment wrapText="1"/>
    </xf>
    <xf numFmtId="0" fontId="0" fillId="2" borderId="4" xfId="0" applyFill="1" applyBorder="1" applyAlignment="1">
      <alignment horizontal="right"/>
    </xf>
    <xf numFmtId="0" fontId="0" fillId="2" borderId="28" xfId="0" applyFill="1" applyBorder="1"/>
    <xf numFmtId="0" fontId="39" fillId="0" borderId="0" xfId="0" applyFont="1"/>
    <xf numFmtId="0" fontId="39" fillId="15" borderId="30" xfId="0" applyFont="1" applyFill="1" applyBorder="1" applyAlignment="1">
      <alignment wrapText="1"/>
    </xf>
    <xf numFmtId="0" fontId="0" fillId="15" borderId="29" xfId="0" applyFill="1" applyBorder="1" applyAlignment="1">
      <alignment horizontal="right"/>
    </xf>
    <xf numFmtId="0" fontId="0" fillId="15" borderId="30" xfId="0" applyFill="1" applyBorder="1"/>
    <xf numFmtId="0" fontId="0" fillId="3" borderId="30" xfId="0" applyFill="1" applyBorder="1"/>
    <xf numFmtId="0" fontId="0" fillId="3" borderId="29" xfId="0" applyFill="1" applyBorder="1" applyAlignment="1">
      <alignment horizontal="right"/>
    </xf>
    <xf numFmtId="0" fontId="0" fillId="16" borderId="30" xfId="0" applyFill="1" applyBorder="1"/>
    <xf numFmtId="0" fontId="0" fillId="16" borderId="22" xfId="0" applyFill="1" applyBorder="1"/>
    <xf numFmtId="0" fontId="41" fillId="0" borderId="0" xfId="0" applyFont="1"/>
    <xf numFmtId="0" fontId="0" fillId="17" borderId="28" xfId="0" applyFill="1" applyBorder="1" applyAlignment="1">
      <alignment wrapText="1"/>
    </xf>
    <xf numFmtId="0" fontId="0" fillId="17" borderId="4" xfId="0" applyFill="1" applyBorder="1" applyAlignment="1">
      <alignment horizontal="right"/>
    </xf>
    <xf numFmtId="10" fontId="0" fillId="17" borderId="28" xfId="0" applyNumberFormat="1" applyFill="1" applyBorder="1"/>
    <xf numFmtId="2" fontId="0" fillId="17" borderId="28" xfId="0" applyNumberFormat="1" applyFill="1" applyBorder="1"/>
    <xf numFmtId="0" fontId="0" fillId="17" borderId="28" xfId="0" applyFill="1" applyBorder="1"/>
    <xf numFmtId="0" fontId="0" fillId="3" borderId="30" xfId="0" applyFill="1" applyBorder="1" applyAlignment="1">
      <alignment wrapText="1"/>
    </xf>
    <xf numFmtId="0" fontId="0" fillId="3" borderId="22" xfId="0" applyFill="1" applyBorder="1"/>
    <xf numFmtId="0" fontId="0" fillId="17" borderId="1" xfId="0" applyFill="1" applyBorder="1" applyAlignment="1">
      <alignment wrapText="1"/>
    </xf>
    <xf numFmtId="0" fontId="0" fillId="17" borderId="2" xfId="0" applyFill="1" applyBorder="1" applyAlignment="1">
      <alignment horizontal="right"/>
    </xf>
    <xf numFmtId="0" fontId="0" fillId="17" borderId="1" xfId="0" applyFill="1" applyBorder="1"/>
    <xf numFmtId="0" fontId="0" fillId="15" borderId="3" xfId="0" applyFill="1" applyBorder="1"/>
    <xf numFmtId="0" fontId="0" fillId="13" borderId="11" xfId="0" applyFill="1" applyBorder="1"/>
    <xf numFmtId="3" fontId="0" fillId="13" borderId="11" xfId="0" applyNumberFormat="1" applyFill="1" applyBorder="1"/>
    <xf numFmtId="0" fontId="42" fillId="0" borderId="0" xfId="0" applyFont="1"/>
    <xf numFmtId="0" fontId="0" fillId="15" borderId="13" xfId="0" applyFill="1" applyBorder="1"/>
    <xf numFmtId="10" fontId="0" fillId="13" borderId="14" xfId="0" applyNumberFormat="1" applyFill="1" applyBorder="1"/>
    <xf numFmtId="0" fontId="0" fillId="0" borderId="29" xfId="0" applyBorder="1"/>
    <xf numFmtId="0" fontId="0" fillId="3" borderId="46" xfId="0" applyFill="1" applyBorder="1"/>
    <xf numFmtId="0" fontId="0" fillId="3" borderId="47" xfId="0" applyFill="1" applyBorder="1"/>
    <xf numFmtId="0" fontId="0" fillId="3" borderId="7" xfId="0" applyFill="1" applyBorder="1"/>
    <xf numFmtId="3" fontId="0" fillId="3" borderId="9" xfId="0" applyNumberFormat="1" applyFill="1" applyBorder="1"/>
    <xf numFmtId="0" fontId="0" fillId="3" borderId="10" xfId="0" applyFill="1" applyBorder="1"/>
    <xf numFmtId="10" fontId="0" fillId="3" borderId="11" xfId="0" applyNumberFormat="1" applyFill="1" applyBorder="1"/>
    <xf numFmtId="0" fontId="0" fillId="3" borderId="11" xfId="0" applyFill="1" applyBorder="1"/>
    <xf numFmtId="0" fontId="9" fillId="3" borderId="34" xfId="0" applyFont="1" applyFill="1" applyBorder="1" applyAlignment="1">
      <alignment horizontal="center" vertical="center"/>
    </xf>
    <xf numFmtId="0" fontId="0" fillId="3" borderId="12" xfId="0" applyFill="1" applyBorder="1"/>
    <xf numFmtId="0" fontId="0" fillId="3" borderId="14" xfId="0" applyFill="1" applyBorder="1"/>
    <xf numFmtId="0" fontId="0" fillId="16" borderId="3" xfId="0" applyFill="1" applyBorder="1"/>
    <xf numFmtId="3" fontId="0" fillId="16" borderId="11" xfId="0" applyNumberFormat="1" applyFill="1" applyBorder="1"/>
    <xf numFmtId="10" fontId="0" fillId="16" borderId="11" xfId="0" applyNumberFormat="1" applyFill="1" applyBorder="1"/>
    <xf numFmtId="0" fontId="0" fillId="16" borderId="11" xfId="0" applyFill="1" applyBorder="1"/>
    <xf numFmtId="0" fontId="9" fillId="16" borderId="34" xfId="0" applyFont="1" applyFill="1" applyBorder="1" applyAlignment="1">
      <alignment horizontal="center" vertical="center"/>
    </xf>
    <xf numFmtId="0" fontId="0" fillId="16" borderId="49" xfId="0" applyFill="1" applyBorder="1"/>
    <xf numFmtId="0" fontId="9" fillId="16" borderId="22" xfId="0" applyFont="1" applyFill="1" applyBorder="1" applyAlignment="1">
      <alignment horizontal="center" vertical="center"/>
    </xf>
    <xf numFmtId="0" fontId="0" fillId="16" borderId="50" xfId="0" applyFill="1" applyBorder="1" applyAlignment="1">
      <alignment wrapText="1"/>
    </xf>
    <xf numFmtId="0" fontId="0" fillId="16" borderId="14" xfId="0" applyFill="1" applyBorder="1"/>
    <xf numFmtId="0" fontId="0" fillId="0" borderId="15" xfId="0" applyBorder="1" applyAlignment="1">
      <alignment vertical="center" wrapText="1"/>
    </xf>
    <xf numFmtId="0" fontId="0" fillId="0" borderId="0" xfId="0" applyAlignment="1">
      <alignment vertical="center" wrapText="1"/>
    </xf>
    <xf numFmtId="0" fontId="4" fillId="2" borderId="4" xfId="0" applyFont="1" applyFill="1" applyBorder="1" applyAlignment="1">
      <alignment horizontal="center"/>
    </xf>
    <xf numFmtId="0" fontId="4" fillId="2" borderId="5" xfId="0" applyFont="1" applyFill="1" applyBorder="1" applyAlignment="1">
      <alignment horizontal="center"/>
    </xf>
    <xf numFmtId="0" fontId="4" fillId="2" borderId="6" xfId="0" applyFont="1" applyFill="1" applyBorder="1" applyAlignment="1">
      <alignment horizontal="center"/>
    </xf>
    <xf numFmtId="0" fontId="6" fillId="4" borderId="8" xfId="0" applyFont="1" applyFill="1" applyBorder="1" applyAlignment="1">
      <alignment horizontal="center" vertical="center" wrapText="1"/>
    </xf>
    <xf numFmtId="0" fontId="8" fillId="4" borderId="8" xfId="0" applyFont="1" applyFill="1" applyBorder="1" applyAlignment="1">
      <alignment horizontal="center" vertical="center" wrapText="1"/>
    </xf>
    <xf numFmtId="0" fontId="8" fillId="4" borderId="9" xfId="0" applyFont="1" applyFill="1" applyBorder="1" applyAlignment="1">
      <alignment horizontal="center" vertical="center" wrapText="1"/>
    </xf>
    <xf numFmtId="15" fontId="13" fillId="0" borderId="13" xfId="0" applyNumberFormat="1" applyFont="1" applyBorder="1" applyAlignment="1">
      <alignment horizontal="left" vertical="top" wrapText="1"/>
    </xf>
    <xf numFmtId="15" fontId="13" fillId="0" borderId="14" xfId="0" applyNumberFormat="1" applyFont="1" applyBorder="1" applyAlignment="1">
      <alignment horizontal="left" vertical="top" wrapText="1"/>
    </xf>
    <xf numFmtId="0" fontId="17" fillId="6" borderId="2" xfId="0" applyFont="1" applyFill="1" applyBorder="1" applyAlignment="1">
      <alignment horizontal="left"/>
    </xf>
    <xf numFmtId="0" fontId="17" fillId="6" borderId="18" xfId="0" applyFont="1" applyFill="1" applyBorder="1" applyAlignment="1">
      <alignment horizontal="left"/>
    </xf>
    <xf numFmtId="0" fontId="19" fillId="7" borderId="4" xfId="0" applyFont="1" applyFill="1" applyBorder="1" applyAlignment="1">
      <alignment vertical="center"/>
    </xf>
    <xf numFmtId="0" fontId="19" fillId="7" borderId="23" xfId="0" applyFont="1" applyFill="1" applyBorder="1" applyAlignment="1">
      <alignment vertical="center"/>
    </xf>
    <xf numFmtId="0" fontId="21" fillId="0" borderId="25" xfId="0" applyFont="1" applyBorder="1" applyAlignment="1">
      <alignment horizontal="left" vertical="center" wrapText="1"/>
    </xf>
    <xf numFmtId="0" fontId="21" fillId="0" borderId="26" xfId="0" applyFont="1" applyBorder="1" applyAlignment="1">
      <alignment horizontal="left" vertical="center" wrapText="1"/>
    </xf>
    <xf numFmtId="0" fontId="21" fillId="0" borderId="27" xfId="0" applyFont="1" applyBorder="1" applyAlignment="1">
      <alignment horizontal="left" vertical="center" wrapText="1"/>
    </xf>
    <xf numFmtId="0" fontId="2" fillId="0" borderId="25" xfId="0" applyFont="1" applyBorder="1" applyAlignment="1">
      <alignment horizontal="left" vertical="top" wrapText="1"/>
    </xf>
    <xf numFmtId="0" fontId="2" fillId="0" borderId="26" xfId="0" applyFont="1" applyBorder="1" applyAlignment="1">
      <alignment horizontal="left" vertical="top" wrapText="1"/>
    </xf>
    <xf numFmtId="0" fontId="2" fillId="0" borderId="27" xfId="0" applyFont="1" applyBorder="1" applyAlignment="1">
      <alignment horizontal="left" vertical="top" wrapText="1"/>
    </xf>
    <xf numFmtId="0" fontId="2" fillId="0" borderId="25" xfId="0" applyFont="1" applyBorder="1" applyAlignment="1">
      <alignment horizontal="left" vertical="center" wrapText="1"/>
    </xf>
    <xf numFmtId="0" fontId="2" fillId="0" borderId="26" xfId="0" applyFont="1" applyBorder="1" applyAlignment="1">
      <alignment horizontal="left" vertical="center" wrapText="1"/>
    </xf>
    <xf numFmtId="0" fontId="2" fillId="0" borderId="27" xfId="0" applyFont="1" applyBorder="1" applyAlignment="1">
      <alignment horizontal="left" vertical="center" wrapText="1"/>
    </xf>
    <xf numFmtId="0" fontId="27" fillId="0" borderId="28" xfId="0" applyFont="1" applyBorder="1" applyAlignment="1">
      <alignment horizontal="left" vertical="center" wrapText="1"/>
    </xf>
    <xf numFmtId="0" fontId="27" fillId="0" borderId="22" xfId="0" applyFont="1" applyBorder="1" applyAlignment="1">
      <alignment horizontal="left" vertical="center" wrapText="1"/>
    </xf>
    <xf numFmtId="0" fontId="22" fillId="8" borderId="29" xfId="0" applyFont="1" applyFill="1" applyBorder="1" applyAlignment="1">
      <alignment horizontal="left" vertical="center" wrapText="1"/>
    </xf>
    <xf numFmtId="0" fontId="22" fillId="8" borderId="23" xfId="0" applyFont="1" applyFill="1" applyBorder="1" applyAlignment="1">
      <alignment horizontal="left" vertical="center" wrapText="1"/>
    </xf>
    <xf numFmtId="0" fontId="23" fillId="0" borderId="28" xfId="0" applyFont="1" applyBorder="1" applyAlignment="1">
      <alignment horizontal="left" vertical="center" wrapText="1"/>
    </xf>
    <xf numFmtId="0" fontId="23" fillId="0" borderId="30" xfId="0" applyFont="1" applyBorder="1" applyAlignment="1">
      <alignment horizontal="left" vertical="center" wrapText="1"/>
    </xf>
    <xf numFmtId="0" fontId="23" fillId="0" borderId="22" xfId="0" applyFont="1" applyBorder="1" applyAlignment="1">
      <alignment horizontal="left" vertical="center" wrapText="1"/>
    </xf>
    <xf numFmtId="0" fontId="24" fillId="0" borderId="28" xfId="0" applyFont="1" applyBorder="1" applyAlignment="1">
      <alignment horizontal="left" vertical="center" wrapText="1"/>
    </xf>
    <xf numFmtId="0" fontId="24" fillId="0" borderId="30" xfId="0" applyFont="1" applyBorder="1" applyAlignment="1">
      <alignment horizontal="left" vertical="center" wrapText="1"/>
    </xf>
    <xf numFmtId="0" fontId="24" fillId="0" borderId="22" xfId="0" applyFont="1" applyBorder="1" applyAlignment="1">
      <alignment horizontal="left" vertical="center" wrapText="1"/>
    </xf>
    <xf numFmtId="0" fontId="19" fillId="7" borderId="6" xfId="0" applyFont="1" applyFill="1" applyBorder="1" applyAlignment="1">
      <alignment vertical="center"/>
    </xf>
    <xf numFmtId="0" fontId="25" fillId="0" borderId="3" xfId="0" applyFont="1" applyBorder="1" applyAlignment="1">
      <alignment horizontal="left" vertical="center"/>
    </xf>
    <xf numFmtId="0" fontId="22" fillId="8" borderId="29" xfId="0" applyFont="1" applyFill="1" applyBorder="1" applyAlignment="1">
      <alignment vertical="center" wrapText="1"/>
    </xf>
    <xf numFmtId="0" fontId="22" fillId="8" borderId="23" xfId="0" applyFont="1" applyFill="1" applyBorder="1" applyAlignment="1">
      <alignment vertical="center" wrapText="1"/>
    </xf>
    <xf numFmtId="0" fontId="27" fillId="0" borderId="25" xfId="0" applyFont="1" applyBorder="1" applyAlignment="1">
      <alignment horizontal="left" vertical="center" wrapText="1"/>
    </xf>
    <xf numFmtId="0" fontId="27" fillId="0" borderId="26" xfId="0" applyFont="1" applyBorder="1" applyAlignment="1">
      <alignment horizontal="left" vertical="center" wrapText="1"/>
    </xf>
    <xf numFmtId="0" fontId="27" fillId="0" borderId="27" xfId="0" applyFont="1" applyBorder="1" applyAlignment="1">
      <alignment horizontal="left" vertical="center" wrapText="1"/>
    </xf>
    <xf numFmtId="0" fontId="27" fillId="0" borderId="28" xfId="0" applyFont="1" applyBorder="1" applyAlignment="1">
      <alignment horizontal="left" vertical="top" wrapText="1"/>
    </xf>
    <xf numFmtId="0" fontId="27" fillId="0" borderId="30" xfId="0" applyFont="1" applyBorder="1" applyAlignment="1">
      <alignment horizontal="left" vertical="top" wrapText="1"/>
    </xf>
    <xf numFmtId="0" fontId="22" fillId="7" borderId="29" xfId="0" applyFont="1" applyFill="1" applyBorder="1" applyAlignment="1">
      <alignment vertical="center" wrapText="1"/>
    </xf>
    <xf numFmtId="0" fontId="22" fillId="7" borderId="23" xfId="0" applyFont="1" applyFill="1" applyBorder="1" applyAlignment="1">
      <alignment vertical="center" wrapText="1"/>
    </xf>
    <xf numFmtId="0" fontId="27" fillId="0" borderId="30" xfId="0" applyFont="1" applyBorder="1" applyAlignment="1">
      <alignment horizontal="left" vertical="center" wrapText="1"/>
    </xf>
    <xf numFmtId="0" fontId="27" fillId="0" borderId="33" xfId="0" applyFont="1" applyBorder="1" applyAlignment="1">
      <alignment horizontal="left" vertical="center" wrapText="1"/>
    </xf>
    <xf numFmtId="0" fontId="27" fillId="0" borderId="34" xfId="0" applyFont="1" applyBorder="1" applyAlignment="1">
      <alignment horizontal="left" vertical="center" wrapText="1"/>
    </xf>
    <xf numFmtId="0" fontId="30" fillId="0" borderId="26" xfId="0" applyFont="1" applyBorder="1" applyAlignment="1">
      <alignment horizontal="left" vertical="top" wrapText="1"/>
    </xf>
    <xf numFmtId="0" fontId="30" fillId="0" borderId="27" xfId="0" applyFont="1" applyBorder="1" applyAlignment="1">
      <alignment horizontal="left" vertical="top" wrapText="1"/>
    </xf>
    <xf numFmtId="0" fontId="19" fillId="7" borderId="4" xfId="0" applyFont="1" applyFill="1" applyBorder="1" applyAlignment="1">
      <alignment vertical="center" wrapText="1"/>
    </xf>
    <xf numFmtId="0" fontId="19" fillId="7" borderId="6" xfId="0" applyFont="1" applyFill="1" applyBorder="1" applyAlignment="1">
      <alignment vertical="center" wrapText="1"/>
    </xf>
    <xf numFmtId="0" fontId="30" fillId="0" borderId="28" xfId="0" applyFont="1" applyBorder="1" applyAlignment="1">
      <alignment horizontal="left" vertical="center" wrapText="1"/>
    </xf>
    <xf numFmtId="0" fontId="30" fillId="0" borderId="30" xfId="0" applyFont="1" applyBorder="1" applyAlignment="1">
      <alignment horizontal="left" vertical="center" wrapText="1"/>
    </xf>
    <xf numFmtId="0" fontId="33" fillId="0" borderId="30" xfId="0" applyFont="1" applyBorder="1" applyAlignment="1">
      <alignment horizontal="left" vertical="center" wrapText="1"/>
    </xf>
    <xf numFmtId="0" fontId="27" fillId="0" borderId="35" xfId="0" applyFont="1" applyBorder="1" applyAlignment="1">
      <alignment horizontal="left" vertical="center" wrapText="1"/>
    </xf>
    <xf numFmtId="0" fontId="27" fillId="0" borderId="37" xfId="0" applyFont="1" applyBorder="1" applyAlignment="1">
      <alignment horizontal="left" vertical="center" wrapText="1"/>
    </xf>
    <xf numFmtId="0" fontId="33" fillId="0" borderId="38" xfId="0" applyFont="1" applyBorder="1" applyAlignment="1">
      <alignment horizontal="left" vertical="center" wrapText="1"/>
    </xf>
    <xf numFmtId="0" fontId="27" fillId="0" borderId="7" xfId="0" applyFont="1" applyBorder="1" applyAlignment="1">
      <alignment horizontal="left" vertical="center" wrapText="1"/>
    </xf>
    <xf numFmtId="0" fontId="27" fillId="0" borderId="12" xfId="0" applyFont="1" applyBorder="1" applyAlignment="1">
      <alignment horizontal="left" vertical="center" wrapText="1"/>
    </xf>
    <xf numFmtId="0" fontId="24" fillId="0" borderId="9" xfId="0" applyFont="1" applyBorder="1" applyAlignment="1">
      <alignment horizontal="left" vertical="center" wrapText="1"/>
    </xf>
    <xf numFmtId="0" fontId="24" fillId="0" borderId="14" xfId="0" applyFont="1" applyBorder="1" applyAlignment="1">
      <alignment horizontal="left" vertical="center" wrapText="1"/>
    </xf>
    <xf numFmtId="0" fontId="27" fillId="0" borderId="19" xfId="0" applyFont="1" applyBorder="1" applyAlignment="1">
      <alignment horizontal="left" vertical="center" wrapText="1"/>
    </xf>
    <xf numFmtId="0" fontId="22" fillId="7" borderId="41" xfId="0" applyFont="1" applyFill="1" applyBorder="1" applyAlignment="1">
      <alignment vertical="center" wrapText="1"/>
    </xf>
    <xf numFmtId="0" fontId="22" fillId="7" borderId="42" xfId="0" applyFont="1" applyFill="1" applyBorder="1" applyAlignment="1">
      <alignment vertical="center" wrapText="1"/>
    </xf>
    <xf numFmtId="0" fontId="9" fillId="16" borderId="28" xfId="0" applyFont="1" applyFill="1" applyBorder="1" applyAlignment="1">
      <alignment horizontal="center" vertical="center"/>
    </xf>
    <xf numFmtId="0" fontId="9" fillId="16" borderId="30" xfId="0" applyFont="1" applyFill="1" applyBorder="1" applyAlignment="1">
      <alignment horizontal="center" vertical="center"/>
    </xf>
    <xf numFmtId="0" fontId="5" fillId="13" borderId="4" xfId="0" applyFont="1" applyFill="1" applyBorder="1" applyAlignment="1">
      <alignment horizontal="center" vertical="center" wrapText="1"/>
    </xf>
    <xf numFmtId="0" fontId="5" fillId="13" borderId="5" xfId="0" applyFont="1" applyFill="1" applyBorder="1" applyAlignment="1">
      <alignment horizontal="center" vertical="center" wrapText="1"/>
    </xf>
    <xf numFmtId="0" fontId="5" fillId="13" borderId="6" xfId="0" applyFont="1" applyFill="1" applyBorder="1" applyAlignment="1">
      <alignment horizontal="center" vertical="center" wrapText="1"/>
    </xf>
    <xf numFmtId="0" fontId="5" fillId="13" borderId="34" xfId="0" applyFont="1" applyFill="1" applyBorder="1" applyAlignment="1">
      <alignment horizontal="center" vertical="center" wrapText="1"/>
    </xf>
    <xf numFmtId="0" fontId="5" fillId="13" borderId="43" xfId="0" applyFont="1" applyFill="1" applyBorder="1" applyAlignment="1">
      <alignment horizontal="center" vertical="center" wrapText="1"/>
    </xf>
    <xf numFmtId="0" fontId="5" fillId="13" borderId="44" xfId="0" applyFont="1" applyFill="1" applyBorder="1" applyAlignment="1">
      <alignment horizontal="center" vertical="center" wrapText="1"/>
    </xf>
    <xf numFmtId="0" fontId="10" fillId="15" borderId="2" xfId="0" applyFont="1" applyFill="1" applyBorder="1" applyAlignment="1">
      <alignment horizontal="center" vertical="center" wrapText="1"/>
    </xf>
    <xf numFmtId="0" fontId="10" fillId="15" borderId="45" xfId="0" applyFont="1" applyFill="1" applyBorder="1" applyAlignment="1">
      <alignment horizontal="center" vertical="center"/>
    </xf>
    <xf numFmtId="0" fontId="10" fillId="15" borderId="18" xfId="0" applyFont="1" applyFill="1" applyBorder="1" applyAlignment="1">
      <alignment horizontal="center" vertical="center"/>
    </xf>
    <xf numFmtId="0" fontId="9" fillId="15" borderId="39" xfId="0" applyFont="1" applyFill="1" applyBorder="1" applyAlignment="1">
      <alignment horizontal="center" vertical="center"/>
    </xf>
    <xf numFmtId="0" fontId="9" fillId="15" borderId="37" xfId="0" applyFont="1" applyFill="1" applyBorder="1" applyAlignment="1">
      <alignment horizontal="center" vertical="center"/>
    </xf>
    <xf numFmtId="0" fontId="9" fillId="15" borderId="19" xfId="0" applyFont="1" applyFill="1" applyBorder="1" applyAlignment="1">
      <alignment horizontal="center" vertical="center"/>
    </xf>
    <xf numFmtId="0" fontId="9" fillId="15" borderId="25" xfId="0" applyFont="1" applyFill="1" applyBorder="1" applyAlignment="1">
      <alignment horizontal="center" vertical="center"/>
    </xf>
    <xf numFmtId="0" fontId="9" fillId="15" borderId="48" xfId="0" applyFont="1" applyFill="1" applyBorder="1" applyAlignment="1">
      <alignment horizontal="center" vertical="center"/>
    </xf>
    <xf numFmtId="0" fontId="9" fillId="15" borderId="22" xfId="0" applyFont="1" applyFill="1" applyBorder="1" applyAlignment="1">
      <alignment horizontal="center" vertical="center"/>
    </xf>
    <xf numFmtId="0" fontId="9" fillId="3" borderId="4" xfId="0" applyFont="1" applyFill="1" applyBorder="1" applyAlignment="1">
      <alignment horizontal="center" vertical="center"/>
    </xf>
    <xf numFmtId="0" fontId="9" fillId="3" borderId="29" xfId="0" applyFont="1" applyFill="1" applyBorder="1" applyAlignment="1">
      <alignment horizontal="center" vertical="center"/>
    </xf>
    <xf numFmtId="0" fontId="9" fillId="16" borderId="4" xfId="0" applyFont="1" applyFill="1" applyBorder="1" applyAlignment="1">
      <alignment horizontal="center" vertical="center"/>
    </xf>
    <xf numFmtId="0" fontId="9" fillId="16" borderId="29" xfId="0" applyFont="1" applyFill="1" applyBorder="1" applyAlignment="1">
      <alignment horizontal="center" vertical="center"/>
    </xf>
    <xf numFmtId="0" fontId="3" fillId="3" borderId="29" xfId="0" applyFont="1" applyFill="1" applyBorder="1" applyAlignment="1">
      <alignment horizontal="center" vertical="center" wrapText="1"/>
    </xf>
    <xf numFmtId="0" fontId="3" fillId="3" borderId="0" xfId="0" applyFont="1" applyFill="1" applyAlignment="1">
      <alignment horizontal="center" vertical="center" wrapText="1"/>
    </xf>
    <xf numFmtId="0" fontId="3" fillId="3" borderId="23" xfId="0" applyFont="1" applyFill="1" applyBorder="1" applyAlignment="1">
      <alignment horizontal="center" vertical="center" wrapText="1"/>
    </xf>
    <xf numFmtId="0" fontId="37" fillId="2" borderId="4" xfId="0" applyFont="1" applyFill="1" applyBorder="1" applyAlignment="1">
      <alignment horizontal="center" wrapText="1"/>
    </xf>
    <xf numFmtId="0" fontId="37" fillId="2" borderId="5" xfId="0" applyFont="1" applyFill="1" applyBorder="1" applyAlignment="1">
      <alignment horizontal="center" wrapText="1"/>
    </xf>
    <xf numFmtId="0" fontId="37" fillId="2" borderId="6" xfId="0" applyFont="1" applyFill="1" applyBorder="1" applyAlignment="1">
      <alignment horizontal="center" wrapText="1"/>
    </xf>
    <xf numFmtId="0" fontId="37" fillId="2" borderId="4" xfId="0" applyFont="1" applyFill="1" applyBorder="1" applyAlignment="1">
      <alignment horizontal="center"/>
    </xf>
    <xf numFmtId="0" fontId="37" fillId="2" borderId="5" xfId="0" applyFont="1" applyFill="1" applyBorder="1" applyAlignment="1">
      <alignment horizontal="center"/>
    </xf>
    <xf numFmtId="0" fontId="37" fillId="2" borderId="6" xfId="0" applyFont="1" applyFill="1" applyBorder="1" applyAlignment="1">
      <alignment horizontal="center"/>
    </xf>
    <xf numFmtId="0" fontId="3" fillId="3" borderId="29" xfId="0" applyFont="1" applyFill="1" applyBorder="1" applyAlignment="1">
      <alignment horizontal="center" vertical="center"/>
    </xf>
    <xf numFmtId="0" fontId="3" fillId="3" borderId="0" xfId="0" applyFont="1" applyFill="1" applyAlignment="1">
      <alignment horizontal="center" vertical="center"/>
    </xf>
    <xf numFmtId="0" fontId="3" fillId="3" borderId="23" xfId="0" applyFont="1" applyFill="1" applyBorder="1" applyAlignment="1">
      <alignment horizontal="center" vertical="center"/>
    </xf>
  </cellXfs>
  <cellStyles count="2">
    <cellStyle name="Hyperlink" xfId="1" builtinId="8"/>
    <cellStyle name="Normal" xfId="0" builtinId="0"/>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2"/>
        <color theme="1"/>
        <name val="Calibri"/>
      </font>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strike val="0"/>
        <outline val="0"/>
        <shadow val="0"/>
        <u val="none"/>
        <vertAlign val="baseline"/>
        <sz val="12"/>
        <color theme="1"/>
        <name val="Calibri"/>
      </font>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font>
        <strike val="0"/>
        <outline val="0"/>
        <shadow val="0"/>
        <u val="none"/>
        <vertAlign val="baseline"/>
        <sz val="12"/>
        <color theme="1"/>
        <name val="Calibri"/>
      </font>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xdr:col>
      <xdr:colOff>142241</xdr:colOff>
      <xdr:row>1</xdr:row>
      <xdr:rowOff>2200910</xdr:rowOff>
    </xdr:from>
    <xdr:ext cx="4892252" cy="1704340"/>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5038091" y="2943860"/>
          <a:ext cx="4892252" cy="1704340"/>
        </a:xfrm>
        <a:prstGeom prst="rect">
          <a:avLst/>
        </a:prstGeom>
        <a:ln>
          <a:noFill/>
        </a:ln>
        <a:effectLst>
          <a:outerShdw blurRad="190500" algn="tl" rotWithShape="0">
            <a:srgbClr val="000000">
              <a:alpha val="70000"/>
            </a:srgbClr>
          </a:outerShdw>
        </a:effectLst>
      </xdr:spPr>
    </xdr:pic>
    <xdr:clientData/>
  </xdr:oneCellAnchor>
  <mc:AlternateContent xmlns:mc="http://schemas.openxmlformats.org/markup-compatibility/2006">
    <mc:Choice xmlns:a14="http://schemas.microsoft.com/office/drawing/2010/main" Requires="a14">
      <xdr:twoCellAnchor editAs="oneCell">
        <xdr:from>
          <xdr:col>1</xdr:col>
          <xdr:colOff>5753100</xdr:colOff>
          <xdr:row>2</xdr:row>
          <xdr:rowOff>228600</xdr:rowOff>
        </xdr:from>
        <xdr:to>
          <xdr:col>1</xdr:col>
          <xdr:colOff>6553200</xdr:colOff>
          <xdr:row>2</xdr:row>
          <xdr:rowOff>1051560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solidFill>
              <a:srgbClr val="FFFF00"/>
            </a:solidFill>
            <a:ln w="9525">
              <a:solidFill>
                <a:srgbClr val="000000"/>
              </a:solidFill>
              <a:miter lim="800000"/>
              <a:headEnd/>
              <a:tailEnd/>
            </a:ln>
          </xdr:spPr>
        </xdr:sp>
        <xdr:clientData/>
      </xdr:twoCellAnchor>
    </mc:Choice>
    <mc:Fallback/>
  </mc:AlternateContent>
  <xdr:oneCellAnchor>
    <xdr:from>
      <xdr:col>1</xdr:col>
      <xdr:colOff>5486400</xdr:colOff>
      <xdr:row>1</xdr:row>
      <xdr:rowOff>1568376</xdr:rowOff>
    </xdr:from>
    <xdr:ext cx="5543550" cy="3541127"/>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82250" y="2311326"/>
          <a:ext cx="5543550" cy="3541127"/>
        </a:xfrm>
        <a:prstGeom prst="rect">
          <a:avLst/>
        </a:prstGeom>
        <a:ln>
          <a:noFill/>
        </a:ln>
        <a:effectLst>
          <a:outerShdw blurRad="190500" algn="tl" rotWithShape="0">
            <a:srgbClr val="000000">
              <a:alpha val="70000"/>
            </a:srgbClr>
          </a:outerShdw>
        </a:effectLst>
      </xdr:spPr>
    </xdr:pic>
    <xdr:clientData/>
  </xdr:oneCellAnchor>
</xdr:wsDr>
</file>

<file path=xl/persons/person.xml><?xml version="1.0" encoding="utf-8"?>
<personList xmlns="http://schemas.microsoft.com/office/spreadsheetml/2018/threadedcomments" xmlns:x="http://schemas.openxmlformats.org/spreadsheetml/2006/main">
  <person displayName="Falikowski, Heather MMHA:EX" id="{B016C44A-F8A0-4D4A-B3BE-A55F6DD05527}" userId="S::Heather.Falikowski@gov.bc.ca::8f6dbcdc-dfff-48fd-9da2-db277da12b96"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1" displayName="Table1" ref="A3:E34" totalsRowShown="0" headerRowDxfId="17" dataDxfId="16">
  <autoFilter ref="A3:E34" xr:uid="{00000000-0009-0000-0100-000003000000}"/>
  <tableColumns count="5">
    <tableColumn id="1" xr3:uid="{00000000-0010-0000-0000-000001000000}" name="Indicators" dataDxfId="15"/>
    <tableColumn id="2" xr3:uid="{00000000-0010-0000-0000-000002000000}" name="Q1: April 1, 2023 to June 30, 2023" dataDxfId="14"/>
    <tableColumn id="3" xr3:uid="{00000000-0010-0000-0000-000003000000}" name="Q2: July 1, 2023 to Sept 30, 2023" dataDxfId="13"/>
    <tableColumn id="4" xr3:uid="{00000000-0010-0000-0000-000004000000}" name="Q3: Oct 1 2023 to Dec 31, 2023" dataDxfId="12"/>
    <tableColumn id="5" xr3:uid="{00000000-0010-0000-0000-000005000000}" name="Q4: Jan 1, 2024 to Mar 31, 2024" dataDxf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156" displayName="Table156" ref="A37:E68" totalsRowShown="0" headerRowDxfId="10" dataDxfId="9">
  <autoFilter ref="A37:E68" xr:uid="{00000000-0009-0000-0100-000005000000}"/>
  <tableColumns count="5">
    <tableColumn id="1" xr3:uid="{00000000-0010-0000-0100-000001000000}" name="Indicators" dataDxfId="8"/>
    <tableColumn id="2" xr3:uid="{00000000-0010-0000-0100-000002000000}" name="Q1: April 1, 2023 to June 30, 2023" dataDxfId="7"/>
    <tableColumn id="3" xr3:uid="{00000000-0010-0000-0100-000003000000}" name="Q2: July 1, 2023 to Sept 30, 2023" dataDxfId="6"/>
    <tableColumn id="4" xr3:uid="{00000000-0010-0000-0100-000004000000}" name="Q3: Oct 1 2023 to Dec 31, 2023" dataDxfId="5"/>
    <tableColumn id="5" xr3:uid="{00000000-0010-0000-0100-000005000000}" name="Q4: Jan 1, 2024 to Mar 31, 2024" dataDxfId="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1567" displayName="Table1567" ref="A3:E33" totalsRowShown="0">
  <autoFilter ref="A3:E33" xr:uid="{00000000-0009-0000-0100-000006000000}"/>
  <tableColumns count="5">
    <tableColumn id="1" xr3:uid="{00000000-0010-0000-0200-000001000000}" name="Indicators" dataDxfId="3"/>
    <tableColumn id="2" xr3:uid="{00000000-0010-0000-0200-000002000000}" name="Q1: April 1, 2023 to June 30, 2023"/>
    <tableColumn id="3" xr3:uid="{00000000-0010-0000-0200-000003000000}" name="Q2: July 1, 2023 to Sept 30, 2023"/>
    <tableColumn id="4" xr3:uid="{00000000-0010-0000-0200-000004000000}" name="Q3: Oct 1 2023 to Dec 31, 2023"/>
    <tableColumn id="5" xr3:uid="{00000000-0010-0000-0200-000005000000}" name="Q4: Jan 1, 2024 to Mar 31, 202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18" dT="2023-09-26T21:49:29.81" personId="{B016C44A-F8A0-4D4A-B3BE-A55F6DD05527}" id="{D74070AD-C7E0-3248-B66E-828913850EB8}">
    <text>HF To fill out this summary table below manually</text>
  </threadedComment>
</ThreadedComment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https://www.mathsisfun.com/median.html" TargetMode="External"/><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09"/>
  <sheetViews>
    <sheetView topLeftCell="B6" zoomScaleNormal="100" workbookViewId="0">
      <selection activeCell="B6" sqref="B6:E6"/>
    </sheetView>
  </sheetViews>
  <sheetFormatPr defaultColWidth="8.77734375" defaultRowHeight="14.4"/>
  <cols>
    <col min="1" max="1" width="21.44140625" customWidth="1"/>
    <col min="2" max="2" width="54" customWidth="1"/>
    <col min="3" max="3" width="40.44140625" customWidth="1"/>
    <col min="4" max="4" width="49" style="1" customWidth="1"/>
    <col min="5" max="5" width="54.33203125" style="13" customWidth="1"/>
    <col min="7" max="7" width="21.44140625" customWidth="1"/>
    <col min="8" max="8" width="44.109375" style="1" customWidth="1"/>
    <col min="10" max="10" width="21.44140625" customWidth="1"/>
    <col min="11" max="11" width="35.44140625" customWidth="1"/>
    <col min="13" max="13" width="21.44140625" customWidth="1"/>
    <col min="14" max="14" width="70.44140625" customWidth="1"/>
  </cols>
  <sheetData>
    <row r="1" spans="1:19" ht="31.8" thickBot="1">
      <c r="A1" s="162" t="s">
        <v>10</v>
      </c>
      <c r="B1" s="163"/>
      <c r="C1" s="163"/>
      <c r="D1" s="163"/>
      <c r="E1" s="164"/>
    </row>
    <row r="2" spans="1:19" ht="56.55" customHeight="1">
      <c r="A2" s="2" t="s">
        <v>11</v>
      </c>
      <c r="B2" s="165" t="s">
        <v>12</v>
      </c>
      <c r="C2" s="166"/>
      <c r="D2" s="166"/>
      <c r="E2" s="167"/>
    </row>
    <row r="3" spans="1:19" ht="56.55" customHeight="1">
      <c r="A3" s="3" t="s">
        <v>13</v>
      </c>
      <c r="B3" s="4" t="s">
        <v>14</v>
      </c>
      <c r="C3" s="4" t="s">
        <v>15</v>
      </c>
      <c r="D3" s="4" t="s">
        <v>16</v>
      </c>
      <c r="E3" s="5" t="s">
        <v>17</v>
      </c>
    </row>
    <row r="4" spans="1:19" ht="56.55" customHeight="1">
      <c r="A4" s="6" t="s">
        <v>18</v>
      </c>
      <c r="B4" s="7">
        <v>45107</v>
      </c>
      <c r="C4" s="7">
        <v>45198</v>
      </c>
      <c r="D4" s="7">
        <v>45289</v>
      </c>
      <c r="E4" s="8">
        <v>45380</v>
      </c>
    </row>
    <row r="5" spans="1:19" ht="56.55" customHeight="1">
      <c r="A5" s="9" t="s">
        <v>19</v>
      </c>
      <c r="B5" s="10">
        <v>45156</v>
      </c>
      <c r="C5" s="10">
        <v>45247</v>
      </c>
      <c r="D5" s="10">
        <v>45338</v>
      </c>
      <c r="E5" s="11">
        <v>45401</v>
      </c>
    </row>
    <row r="6" spans="1:19" ht="409.5" customHeight="1" thickBot="1">
      <c r="A6" s="12" t="s">
        <v>20</v>
      </c>
      <c r="B6" s="168" t="s">
        <v>21</v>
      </c>
      <c r="C6" s="168"/>
      <c r="D6" s="168"/>
      <c r="E6" s="169"/>
      <c r="H6"/>
    </row>
    <row r="7" spans="1:19" ht="32.549999999999997" customHeight="1">
      <c r="F7" s="14"/>
      <c r="I7" s="14"/>
      <c r="S7" s="14"/>
    </row>
    <row r="8" spans="1:19" ht="31.8" customHeight="1">
      <c r="F8" s="15"/>
      <c r="I8" s="14"/>
      <c r="S8" s="14"/>
    </row>
    <row r="9" spans="1:19" ht="19.8" customHeight="1">
      <c r="F9" s="14"/>
      <c r="I9" s="14"/>
      <c r="S9" s="14"/>
    </row>
    <row r="10" spans="1:19" ht="84" customHeight="1">
      <c r="F10" s="14"/>
      <c r="I10" s="14"/>
      <c r="S10" s="160"/>
    </row>
    <row r="11" spans="1:19" ht="29.55" customHeight="1">
      <c r="F11" s="161"/>
      <c r="I11" s="161"/>
      <c r="S11" s="160"/>
    </row>
    <row r="12" spans="1:19" ht="106.8" customHeight="1">
      <c r="F12" s="161"/>
      <c r="I12" s="161"/>
      <c r="S12" s="160"/>
    </row>
    <row r="13" spans="1:19">
      <c r="F13" s="161"/>
      <c r="I13" s="161"/>
      <c r="S13" s="160"/>
    </row>
    <row r="14" spans="1:19" ht="143.55000000000001" customHeight="1">
      <c r="F14" s="161"/>
      <c r="I14" s="161"/>
      <c r="S14" s="160"/>
    </row>
    <row r="15" spans="1:19">
      <c r="F15" s="161"/>
      <c r="I15" s="161"/>
      <c r="S15" s="160"/>
    </row>
    <row r="16" spans="1:19">
      <c r="F16" s="14"/>
      <c r="I16" s="161"/>
      <c r="S16" s="160"/>
    </row>
    <row r="17" spans="6:19" ht="97.5" customHeight="1">
      <c r="F17" s="14"/>
      <c r="I17" s="161"/>
      <c r="S17" s="160"/>
    </row>
    <row r="18" spans="6:19" ht="166.5" customHeight="1">
      <c r="F18" s="14"/>
      <c r="I18" s="161"/>
      <c r="S18" s="160"/>
    </row>
    <row r="19" spans="6:19" ht="108" customHeight="1">
      <c r="F19" s="14"/>
      <c r="I19" s="14"/>
      <c r="S19" s="14"/>
    </row>
    <row r="20" spans="6:19">
      <c r="F20" s="14"/>
      <c r="I20" s="14"/>
      <c r="S20" s="14"/>
    </row>
    <row r="21" spans="6:19">
      <c r="F21" s="14"/>
      <c r="I21" s="14"/>
      <c r="S21" s="14"/>
    </row>
    <row r="22" spans="6:19">
      <c r="F22" s="14"/>
      <c r="I22" s="14"/>
      <c r="S22" s="14"/>
    </row>
    <row r="23" spans="6:19">
      <c r="F23" s="14"/>
      <c r="I23" s="14"/>
      <c r="S23" s="14"/>
    </row>
    <row r="24" spans="6:19">
      <c r="F24" s="14"/>
      <c r="I24" s="14"/>
      <c r="S24" s="160"/>
    </row>
    <row r="25" spans="6:19">
      <c r="F25" s="14"/>
      <c r="I25" s="161"/>
      <c r="S25" s="160"/>
    </row>
    <row r="26" spans="6:19" ht="32.549999999999997" customHeight="1">
      <c r="F26" s="14"/>
      <c r="I26" s="161"/>
      <c r="S26" s="14"/>
    </row>
    <row r="27" spans="6:19">
      <c r="F27" s="14"/>
      <c r="I27" s="14"/>
      <c r="S27" s="14"/>
    </row>
    <row r="28" spans="6:19">
      <c r="F28" s="14"/>
      <c r="I28" s="14"/>
      <c r="S28" s="14"/>
    </row>
    <row r="29" spans="6:19" ht="100.5" customHeight="1" thickBot="1">
      <c r="F29" s="14"/>
      <c r="G29" s="16"/>
      <c r="H29" s="17"/>
      <c r="I29" s="14"/>
      <c r="S29" s="14"/>
    </row>
    <row r="30" spans="6:19" ht="16.5" customHeight="1">
      <c r="I30" s="14"/>
      <c r="S30" s="14"/>
    </row>
    <row r="31" spans="6:19" ht="31.5" customHeight="1">
      <c r="I31" s="14"/>
      <c r="S31" s="14"/>
    </row>
    <row r="32" spans="6:19" ht="16.5" customHeight="1">
      <c r="I32" s="14"/>
      <c r="S32" s="14"/>
    </row>
    <row r="33" spans="9:19" ht="16.5" customHeight="1">
      <c r="I33" s="14"/>
      <c r="S33" s="14"/>
    </row>
    <row r="34" spans="9:19" ht="16.5" customHeight="1">
      <c r="I34" s="14"/>
      <c r="S34" s="14"/>
    </row>
    <row r="35" spans="9:19" ht="16.5" customHeight="1">
      <c r="I35" s="14"/>
      <c r="S35" s="14"/>
    </row>
    <row r="36" spans="9:19" ht="57.75" customHeight="1">
      <c r="I36" s="14"/>
      <c r="S36" s="14"/>
    </row>
    <row r="37" spans="9:19" ht="82.5" customHeight="1">
      <c r="I37" s="14"/>
      <c r="S37" s="14"/>
    </row>
    <row r="38" spans="9:19" ht="16.5" customHeight="1">
      <c r="I38" s="14"/>
      <c r="S38" s="14"/>
    </row>
    <row r="39" spans="9:19" ht="36" customHeight="1">
      <c r="I39" s="14"/>
      <c r="S39" s="14"/>
    </row>
    <row r="40" spans="9:19" ht="39" customHeight="1">
      <c r="I40" s="14"/>
      <c r="S40" s="14"/>
    </row>
    <row r="41" spans="9:19" ht="73.8" customHeight="1">
      <c r="I41" s="14"/>
      <c r="S41" s="14"/>
    </row>
    <row r="42" spans="9:19" ht="16.5" customHeight="1">
      <c r="I42" s="14"/>
      <c r="S42" s="14"/>
    </row>
    <row r="43" spans="9:19" ht="79.8" customHeight="1">
      <c r="I43" s="14"/>
      <c r="S43" s="14"/>
    </row>
    <row r="44" spans="9:19" ht="54.75" customHeight="1">
      <c r="I44" s="14"/>
      <c r="S44" s="14"/>
    </row>
    <row r="45" spans="9:19" ht="61.5" customHeight="1">
      <c r="I45" s="14"/>
      <c r="S45" s="14"/>
    </row>
    <row r="46" spans="9:19" ht="51.75" customHeight="1">
      <c r="I46" s="14"/>
      <c r="S46" s="14"/>
    </row>
    <row r="47" spans="9:19" ht="51.75" customHeight="1">
      <c r="I47" s="14"/>
      <c r="S47" s="14"/>
    </row>
    <row r="48" spans="9:19" ht="52.5" customHeight="1">
      <c r="I48" s="14"/>
      <c r="S48" s="14"/>
    </row>
    <row r="49" spans="9:19" ht="67.8" customHeight="1">
      <c r="I49" s="14"/>
      <c r="S49" s="14"/>
    </row>
    <row r="50" spans="9:19">
      <c r="I50" s="14"/>
      <c r="S50" s="14"/>
    </row>
    <row r="51" spans="9:19" ht="79.8" customHeight="1">
      <c r="I51" s="14"/>
      <c r="S51" s="14"/>
    </row>
    <row r="52" spans="9:19" ht="94.8" customHeight="1">
      <c r="I52" s="14"/>
      <c r="S52" s="14"/>
    </row>
    <row r="53" spans="9:19">
      <c r="I53" s="14"/>
      <c r="S53" s="14"/>
    </row>
    <row r="54" spans="9:19" ht="52.5" customHeight="1">
      <c r="I54" s="14"/>
      <c r="S54" s="14"/>
    </row>
    <row r="55" spans="9:19">
      <c r="I55" s="14"/>
      <c r="S55" s="14"/>
    </row>
    <row r="56" spans="9:19">
      <c r="I56" s="14"/>
      <c r="S56" s="14"/>
    </row>
    <row r="57" spans="9:19" ht="35.549999999999997" customHeight="1">
      <c r="I57" s="14"/>
      <c r="S57" s="14"/>
    </row>
    <row r="58" spans="9:19" ht="22.5" customHeight="1">
      <c r="I58" s="14"/>
      <c r="S58" s="14"/>
    </row>
    <row r="59" spans="9:19">
      <c r="I59" s="14"/>
      <c r="S59" s="14"/>
    </row>
    <row r="60" spans="9:19" ht="88.5" customHeight="1">
      <c r="I60" s="14"/>
      <c r="S60" s="14"/>
    </row>
    <row r="61" spans="9:19">
      <c r="I61" s="14"/>
      <c r="S61" s="14"/>
    </row>
    <row r="62" spans="9:19" ht="28.8" customHeight="1">
      <c r="I62" s="14"/>
      <c r="S62" s="14"/>
    </row>
    <row r="63" spans="9:19">
      <c r="I63" s="14"/>
      <c r="S63" s="14"/>
    </row>
    <row r="64" spans="9:19">
      <c r="I64" s="14"/>
      <c r="S64" s="14"/>
    </row>
    <row r="65" spans="9:19">
      <c r="I65" s="14"/>
      <c r="S65" s="160"/>
    </row>
    <row r="66" spans="9:19">
      <c r="I66" s="14"/>
      <c r="S66" s="160"/>
    </row>
    <row r="67" spans="9:19">
      <c r="I67" s="14"/>
      <c r="S67" s="160"/>
    </row>
    <row r="68" spans="9:19">
      <c r="I68" s="160"/>
      <c r="S68" s="160"/>
    </row>
    <row r="69" spans="9:19">
      <c r="I69" s="160"/>
      <c r="S69" s="160"/>
    </row>
    <row r="70" spans="9:19">
      <c r="I70" s="160"/>
      <c r="S70" s="160"/>
    </row>
    <row r="71" spans="9:19">
      <c r="I71" s="160"/>
    </row>
    <row r="72" spans="9:19">
      <c r="I72" s="160"/>
    </row>
    <row r="73" spans="9:19">
      <c r="I73" s="160"/>
    </row>
    <row r="75" spans="9:19" ht="79.5" customHeight="1"/>
    <row r="76" spans="9:19" ht="97.8" customHeight="1"/>
    <row r="78" spans="9:19" ht="58.8" customHeight="1"/>
    <row r="80" spans="9:19" ht="97.5" customHeight="1"/>
    <row r="81" ht="34.5" customHeight="1"/>
    <row r="85" ht="37.799999999999997" customHeight="1"/>
    <row r="86" ht="84" customHeight="1"/>
    <row r="88" ht="40.5" customHeight="1"/>
    <row r="91" ht="64.5" customHeight="1"/>
    <row r="92" ht="90.75" customHeight="1"/>
    <row r="100" ht="39.75" customHeight="1"/>
    <row r="105" ht="82.8" customHeight="1"/>
    <row r="106" ht="73.5" customHeight="1"/>
    <row r="107" ht="78.75" customHeight="1"/>
    <row r="108" ht="109.5" customHeight="1"/>
    <row r="109" ht="82.5" customHeight="1"/>
  </sheetData>
  <mergeCells count="11">
    <mergeCell ref="S24:S25"/>
    <mergeCell ref="I25:I26"/>
    <mergeCell ref="S65:S70"/>
    <mergeCell ref="I68:I73"/>
    <mergeCell ref="A1:E1"/>
    <mergeCell ref="B2:E2"/>
    <mergeCell ref="B6:E6"/>
    <mergeCell ref="S10:S18"/>
    <mergeCell ref="F11:F12"/>
    <mergeCell ref="I11:I18"/>
    <mergeCell ref="F13:F1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2"/>
  <sheetViews>
    <sheetView topLeftCell="B2" zoomScaleNormal="100" workbookViewId="0">
      <selection activeCell="B3" sqref="B3"/>
    </sheetView>
  </sheetViews>
  <sheetFormatPr defaultColWidth="8.77734375" defaultRowHeight="14.4"/>
  <cols>
    <col min="1" max="1" width="73.44140625" customWidth="1"/>
    <col min="2" max="2" width="255.77734375" bestFit="1" customWidth="1"/>
  </cols>
  <sheetData>
    <row r="1" spans="1:2" ht="58.8" customHeight="1" thickBot="1">
      <c r="A1" s="170" t="s">
        <v>22</v>
      </c>
      <c r="B1" s="171"/>
    </row>
    <row r="2" spans="1:2" ht="409.5" customHeight="1" thickBot="1">
      <c r="A2" s="18" t="s">
        <v>23</v>
      </c>
      <c r="B2" s="19" t="s">
        <v>157</v>
      </c>
    </row>
    <row r="3" spans="1:2" ht="102" customHeight="1" thickBot="1">
      <c r="A3" s="20" t="s">
        <v>24</v>
      </c>
      <c r="B3" s="21" t="s">
        <v>25</v>
      </c>
    </row>
    <row r="4" spans="1:2" ht="26.4" thickBot="1">
      <c r="A4" s="172" t="s">
        <v>26</v>
      </c>
      <c r="B4" s="173"/>
    </row>
    <row r="5" spans="1:2" ht="30" thickBot="1">
      <c r="A5" s="22" t="s">
        <v>27</v>
      </c>
      <c r="B5" s="23" t="s">
        <v>28</v>
      </c>
    </row>
    <row r="6" spans="1:2">
      <c r="A6" s="174" t="s">
        <v>29</v>
      </c>
      <c r="B6" s="177" t="s">
        <v>30</v>
      </c>
    </row>
    <row r="7" spans="1:2">
      <c r="A7" s="175"/>
      <c r="B7" s="178"/>
    </row>
    <row r="8" spans="1:2">
      <c r="A8" s="175"/>
      <c r="B8" s="178"/>
    </row>
    <row r="9" spans="1:2" ht="15" thickBot="1">
      <c r="A9" s="176"/>
      <c r="B9" s="179"/>
    </row>
    <row r="10" spans="1:2">
      <c r="A10" s="174" t="s">
        <v>31</v>
      </c>
      <c r="B10" s="180" t="s">
        <v>32</v>
      </c>
    </row>
    <row r="11" spans="1:2">
      <c r="A11" s="175"/>
      <c r="B11" s="181"/>
    </row>
    <row r="12" spans="1:2">
      <c r="A12" s="175"/>
      <c r="B12" s="181"/>
    </row>
    <row r="13" spans="1:2">
      <c r="A13" s="175"/>
      <c r="B13" s="181"/>
    </row>
    <row r="14" spans="1:2" ht="15" thickBot="1">
      <c r="A14" s="176"/>
      <c r="B14" s="182"/>
    </row>
    <row r="15" spans="1:2" ht="39" customHeight="1">
      <c r="A15" s="174" t="s">
        <v>33</v>
      </c>
      <c r="B15" s="24" t="s">
        <v>34</v>
      </c>
    </row>
    <row r="16" spans="1:2" ht="42.75" customHeight="1" thickBot="1">
      <c r="A16" s="176"/>
      <c r="B16" s="25" t="s">
        <v>35</v>
      </c>
    </row>
    <row r="17" spans="1:2" ht="21.6" thickBot="1">
      <c r="A17" s="185" t="s">
        <v>36</v>
      </c>
      <c r="B17" s="186"/>
    </row>
    <row r="18" spans="1:2">
      <c r="A18" s="187" t="s">
        <v>37</v>
      </c>
      <c r="B18" s="190" t="s">
        <v>38</v>
      </c>
    </row>
    <row r="19" spans="1:2">
      <c r="A19" s="188"/>
      <c r="B19" s="191"/>
    </row>
    <row r="20" spans="1:2">
      <c r="A20" s="188"/>
      <c r="B20" s="191"/>
    </row>
    <row r="21" spans="1:2">
      <c r="A21" s="188"/>
      <c r="B21" s="191"/>
    </row>
    <row r="22" spans="1:2">
      <c r="A22" s="188"/>
      <c r="B22" s="191"/>
    </row>
    <row r="23" spans="1:2" ht="15" thickBot="1">
      <c r="A23" s="189"/>
      <c r="B23" s="192"/>
    </row>
    <row r="24" spans="1:2">
      <c r="A24" s="187" t="s">
        <v>39</v>
      </c>
      <c r="B24" s="190" t="s">
        <v>40</v>
      </c>
    </row>
    <row r="25" spans="1:2">
      <c r="A25" s="188"/>
      <c r="B25" s="191"/>
    </row>
    <row r="26" spans="1:2" ht="15" thickBot="1">
      <c r="A26" s="189"/>
      <c r="B26" s="192"/>
    </row>
    <row r="27" spans="1:2" ht="25.8">
      <c r="A27" s="172" t="s">
        <v>8</v>
      </c>
      <c r="B27" s="193"/>
    </row>
    <row r="28" spans="1:2" ht="25.8">
      <c r="A28" s="194" t="s">
        <v>41</v>
      </c>
      <c r="B28" s="194"/>
    </row>
    <row r="29" spans="1:2" ht="15.6">
      <c r="A29" s="29" t="s">
        <v>42</v>
      </c>
      <c r="B29" s="30" t="s">
        <v>28</v>
      </c>
    </row>
    <row r="30" spans="1:2" ht="21.6" thickBot="1">
      <c r="A30" s="195" t="s">
        <v>43</v>
      </c>
      <c r="B30" s="196"/>
    </row>
    <row r="31" spans="1:2" ht="15" thickBot="1">
      <c r="A31" s="31" t="s">
        <v>44</v>
      </c>
      <c r="B31" s="32" t="s">
        <v>45</v>
      </c>
    </row>
    <row r="32" spans="1:2" ht="15" thickBot="1">
      <c r="A32" s="33" t="s">
        <v>46</v>
      </c>
      <c r="B32" s="34" t="s">
        <v>47</v>
      </c>
    </row>
    <row r="33" spans="1:2">
      <c r="A33" s="197" t="s">
        <v>48</v>
      </c>
      <c r="B33" s="200" t="s">
        <v>49</v>
      </c>
    </row>
    <row r="34" spans="1:2" ht="1.5" customHeight="1">
      <c r="A34" s="198"/>
      <c r="B34" s="201"/>
    </row>
    <row r="35" spans="1:2">
      <c r="A35" s="198"/>
      <c r="B35" s="37" t="s">
        <v>50</v>
      </c>
    </row>
    <row r="36" spans="1:2" ht="15" thickBot="1">
      <c r="A36" s="199"/>
      <c r="B36" s="38" t="s">
        <v>51</v>
      </c>
    </row>
    <row r="37" spans="1:2" ht="15.6">
      <c r="A37" s="39" t="s">
        <v>52</v>
      </c>
      <c r="B37" s="40" t="s">
        <v>53</v>
      </c>
    </row>
    <row r="38" spans="1:2" ht="15.6">
      <c r="A38" s="41" t="s">
        <v>54</v>
      </c>
      <c r="B38" s="42" t="s">
        <v>55</v>
      </c>
    </row>
    <row r="39" spans="1:2" ht="22.5" customHeight="1">
      <c r="A39" s="43" t="s">
        <v>56</v>
      </c>
      <c r="B39" s="42" t="s">
        <v>57</v>
      </c>
    </row>
    <row r="40" spans="1:2" ht="17.55" customHeight="1" thickBot="1">
      <c r="A40" s="44" t="s">
        <v>58</v>
      </c>
      <c r="B40" s="45" t="s">
        <v>59</v>
      </c>
    </row>
    <row r="41" spans="1:2">
      <c r="A41" s="183" t="s">
        <v>60</v>
      </c>
      <c r="B41" s="47" t="s">
        <v>61</v>
      </c>
    </row>
    <row r="42" spans="1:2" ht="15" thickBot="1">
      <c r="A42" s="184"/>
      <c r="B42" s="49" t="s">
        <v>62</v>
      </c>
    </row>
    <row r="43" spans="1:2">
      <c r="A43" s="183" t="s">
        <v>1</v>
      </c>
      <c r="B43" s="47" t="s">
        <v>61</v>
      </c>
    </row>
    <row r="44" spans="1:2" ht="15" thickBot="1">
      <c r="A44" s="204"/>
      <c r="B44" s="36" t="s">
        <v>63</v>
      </c>
    </row>
    <row r="45" spans="1:2">
      <c r="A45" s="183" t="s">
        <v>64</v>
      </c>
      <c r="B45" s="35" t="s">
        <v>63</v>
      </c>
    </row>
    <row r="46" spans="1:2">
      <c r="A46" s="204"/>
      <c r="B46" s="36" t="s">
        <v>65</v>
      </c>
    </row>
    <row r="47" spans="1:2" ht="15" thickBot="1">
      <c r="A47" s="184"/>
      <c r="B47" s="51"/>
    </row>
    <row r="48" spans="1:2" ht="21.6" thickBot="1">
      <c r="A48" s="195" t="s">
        <v>66</v>
      </c>
      <c r="B48" s="196"/>
    </row>
    <row r="49" spans="1:2" ht="15" thickBot="1">
      <c r="A49" s="52" t="s">
        <v>67</v>
      </c>
      <c r="B49" s="53" t="s">
        <v>68</v>
      </c>
    </row>
    <row r="50" spans="1:2" ht="36" customHeight="1" thickBot="1">
      <c r="A50" s="54" t="s">
        <v>69</v>
      </c>
      <c r="B50" s="55" t="s">
        <v>70</v>
      </c>
    </row>
    <row r="51" spans="1:2">
      <c r="A51" s="205" t="s">
        <v>3</v>
      </c>
      <c r="B51" s="207" t="s">
        <v>71</v>
      </c>
    </row>
    <row r="52" spans="1:2" ht="31.8" customHeight="1" thickBot="1">
      <c r="A52" s="206"/>
      <c r="B52" s="208"/>
    </row>
    <row r="53" spans="1:2" ht="25.8">
      <c r="A53" s="209" t="s">
        <v>72</v>
      </c>
      <c r="B53" s="210"/>
    </row>
    <row r="54" spans="1:2" ht="25.8">
      <c r="A54" s="194" t="s">
        <v>73</v>
      </c>
      <c r="B54" s="194"/>
    </row>
    <row r="55" spans="1:2" ht="16.2" thickBot="1">
      <c r="A55" s="56" t="s">
        <v>74</v>
      </c>
      <c r="B55" s="57" t="s">
        <v>28</v>
      </c>
    </row>
    <row r="56" spans="1:2" ht="21.6" thickBot="1">
      <c r="A56" s="195" t="s">
        <v>75</v>
      </c>
      <c r="B56" s="196"/>
    </row>
    <row r="57" spans="1:2">
      <c r="A57" s="211" t="s">
        <v>76</v>
      </c>
      <c r="B57" s="26" t="s">
        <v>77</v>
      </c>
    </row>
    <row r="58" spans="1:2">
      <c r="A58" s="212"/>
      <c r="B58" s="58" t="s">
        <v>78</v>
      </c>
    </row>
    <row r="59" spans="1:2">
      <c r="A59" s="212"/>
      <c r="B59" s="59" t="s">
        <v>79</v>
      </c>
    </row>
    <row r="60" spans="1:2">
      <c r="A60" s="212"/>
      <c r="B60" s="59" t="s">
        <v>80</v>
      </c>
    </row>
    <row r="61" spans="1:2">
      <c r="A61" s="212"/>
      <c r="B61" s="59" t="s">
        <v>81</v>
      </c>
    </row>
    <row r="62" spans="1:2">
      <c r="A62" s="212"/>
      <c r="B62" s="59" t="s">
        <v>82</v>
      </c>
    </row>
    <row r="63" spans="1:2">
      <c r="A63" s="212"/>
      <c r="B63" s="59" t="s">
        <v>83</v>
      </c>
    </row>
    <row r="64" spans="1:2">
      <c r="A64" s="212"/>
      <c r="B64" s="59" t="s">
        <v>84</v>
      </c>
    </row>
    <row r="65" spans="1:2">
      <c r="A65" s="212"/>
      <c r="B65" s="27"/>
    </row>
    <row r="66" spans="1:2">
      <c r="A66" s="212"/>
      <c r="B66" s="58" t="s">
        <v>85</v>
      </c>
    </row>
    <row r="67" spans="1:2">
      <c r="A67" s="212"/>
      <c r="B67" s="59" t="s">
        <v>86</v>
      </c>
    </row>
    <row r="68" spans="1:2" ht="21.6" thickBot="1">
      <c r="A68" s="195" t="s">
        <v>87</v>
      </c>
      <c r="B68" s="196"/>
    </row>
    <row r="69" spans="1:2">
      <c r="A69" s="46" t="s">
        <v>88</v>
      </c>
      <c r="B69" s="60" t="s">
        <v>89</v>
      </c>
    </row>
    <row r="70" spans="1:2">
      <c r="A70" s="50" t="s">
        <v>90</v>
      </c>
      <c r="B70" s="213" t="s">
        <v>91</v>
      </c>
    </row>
    <row r="71" spans="1:2">
      <c r="A71" s="50" t="s">
        <v>92</v>
      </c>
      <c r="B71" s="213"/>
    </row>
    <row r="72" spans="1:2" ht="15" thickBot="1">
      <c r="A72" s="48" t="s">
        <v>93</v>
      </c>
      <c r="B72" s="61"/>
    </row>
    <row r="73" spans="1:2" ht="21.6" thickBot="1">
      <c r="A73" s="202" t="s">
        <v>94</v>
      </c>
      <c r="B73" s="203"/>
    </row>
    <row r="74" spans="1:2">
      <c r="A74" s="214" t="s">
        <v>95</v>
      </c>
      <c r="B74" s="63" t="s">
        <v>96</v>
      </c>
    </row>
    <row r="75" spans="1:2">
      <c r="A75" s="215"/>
      <c r="B75" s="65" t="s">
        <v>85</v>
      </c>
    </row>
    <row r="76" spans="1:2">
      <c r="A76" s="215"/>
      <c r="B76" s="216" t="s">
        <v>97</v>
      </c>
    </row>
    <row r="77" spans="1:2">
      <c r="A77" s="215"/>
      <c r="B77" s="216"/>
    </row>
    <row r="78" spans="1:2">
      <c r="A78" s="215"/>
      <c r="B78" s="216"/>
    </row>
    <row r="79" spans="1:2">
      <c r="A79" s="67" t="s">
        <v>98</v>
      </c>
      <c r="B79" s="68" t="s">
        <v>99</v>
      </c>
    </row>
    <row r="80" spans="1:2">
      <c r="A80" s="69" t="s">
        <v>100</v>
      </c>
      <c r="B80" s="65" t="s">
        <v>85</v>
      </c>
    </row>
    <row r="81" spans="1:2" ht="15" thickBot="1">
      <c r="A81" s="70" t="s">
        <v>101</v>
      </c>
      <c r="B81" s="71" t="s">
        <v>102</v>
      </c>
    </row>
    <row r="82" spans="1:2">
      <c r="A82" s="217" t="s">
        <v>103</v>
      </c>
      <c r="B82" s="219" t="s">
        <v>104</v>
      </c>
    </row>
    <row r="83" spans="1:2" ht="15" thickBot="1">
      <c r="A83" s="218"/>
      <c r="B83" s="220"/>
    </row>
    <row r="84" spans="1:2">
      <c r="A84" s="62" t="s">
        <v>105</v>
      </c>
      <c r="B84" s="72" t="s">
        <v>85</v>
      </c>
    </row>
    <row r="85" spans="1:2">
      <c r="A85" s="64" t="s">
        <v>106</v>
      </c>
      <c r="B85" s="66" t="s">
        <v>107</v>
      </c>
    </row>
    <row r="86" spans="1:2" ht="15" thickBot="1">
      <c r="A86" s="73" t="s">
        <v>108</v>
      </c>
      <c r="B86" s="74"/>
    </row>
    <row r="87" spans="1:2">
      <c r="A87" s="214" t="s">
        <v>6</v>
      </c>
      <c r="B87" s="72" t="s">
        <v>85</v>
      </c>
    </row>
    <row r="88" spans="1:2">
      <c r="A88" s="215"/>
      <c r="B88" s="66" t="s">
        <v>109</v>
      </c>
    </row>
    <row r="89" spans="1:2" ht="15" thickBot="1">
      <c r="A89" s="221"/>
      <c r="B89" s="74"/>
    </row>
    <row r="90" spans="1:2" ht="21.6" thickBot="1">
      <c r="A90" s="222" t="s">
        <v>110</v>
      </c>
      <c r="B90" s="223"/>
    </row>
    <row r="91" spans="1:2" ht="18">
      <c r="A91" s="183" t="s">
        <v>111</v>
      </c>
      <c r="B91" s="75" t="s">
        <v>112</v>
      </c>
    </row>
    <row r="92" spans="1:2">
      <c r="A92" s="204"/>
      <c r="B92" s="58" t="s">
        <v>113</v>
      </c>
    </row>
    <row r="93" spans="1:2" ht="15" thickBot="1">
      <c r="A93" s="184"/>
      <c r="B93" s="76" t="s">
        <v>114</v>
      </c>
    </row>
    <row r="94" spans="1:2">
      <c r="A94" s="183" t="s">
        <v>115</v>
      </c>
      <c r="B94" s="60" t="s">
        <v>113</v>
      </c>
    </row>
    <row r="95" spans="1:2">
      <c r="A95" s="204"/>
      <c r="B95" s="59" t="s">
        <v>116</v>
      </c>
    </row>
    <row r="96" spans="1:2">
      <c r="A96" s="204"/>
      <c r="B96" s="58" t="s">
        <v>85</v>
      </c>
    </row>
    <row r="97" spans="1:2" ht="15" thickBot="1">
      <c r="A97" s="204"/>
      <c r="B97" s="59" t="s">
        <v>117</v>
      </c>
    </row>
    <row r="98" spans="1:2">
      <c r="A98" s="46" t="s">
        <v>118</v>
      </c>
      <c r="B98" s="190" t="s">
        <v>119</v>
      </c>
    </row>
    <row r="99" spans="1:2">
      <c r="A99" s="27" t="s">
        <v>120</v>
      </c>
      <c r="B99" s="191"/>
    </row>
    <row r="100" spans="1:2" ht="28.8">
      <c r="A100" s="27" t="s">
        <v>121</v>
      </c>
      <c r="B100" s="191"/>
    </row>
    <row r="101" spans="1:2">
      <c r="A101" s="27" t="s">
        <v>122</v>
      </c>
      <c r="B101" s="191"/>
    </row>
    <row r="102" spans="1:2" ht="15" thickBot="1">
      <c r="A102" s="28" t="s">
        <v>123</v>
      </c>
      <c r="B102" s="192"/>
    </row>
  </sheetData>
  <mergeCells count="39">
    <mergeCell ref="A91:A93"/>
    <mergeCell ref="A94:A97"/>
    <mergeCell ref="B98:B102"/>
    <mergeCell ref="A74:A78"/>
    <mergeCell ref="B76:B78"/>
    <mergeCell ref="A82:A83"/>
    <mergeCell ref="B82:B83"/>
    <mergeCell ref="A87:A89"/>
    <mergeCell ref="A90:B90"/>
    <mergeCell ref="A73:B73"/>
    <mergeCell ref="A43:A44"/>
    <mergeCell ref="A45:A47"/>
    <mergeCell ref="A48:B48"/>
    <mergeCell ref="A51:A52"/>
    <mergeCell ref="B51:B52"/>
    <mergeCell ref="A53:B53"/>
    <mergeCell ref="A54:B54"/>
    <mergeCell ref="A56:B56"/>
    <mergeCell ref="A57:A67"/>
    <mergeCell ref="A68:B68"/>
    <mergeCell ref="B70:B71"/>
    <mergeCell ref="A41:A42"/>
    <mergeCell ref="A15:A16"/>
    <mergeCell ref="A17:B17"/>
    <mergeCell ref="A18:A23"/>
    <mergeCell ref="B18:B23"/>
    <mergeCell ref="A24:A26"/>
    <mergeCell ref="B24:B26"/>
    <mergeCell ref="A27:B27"/>
    <mergeCell ref="A28:B28"/>
    <mergeCell ref="A30:B30"/>
    <mergeCell ref="A33:A36"/>
    <mergeCell ref="B33:B34"/>
    <mergeCell ref="A1:B1"/>
    <mergeCell ref="A4:B4"/>
    <mergeCell ref="A6:A9"/>
    <mergeCell ref="B6:B9"/>
    <mergeCell ref="A10:A14"/>
    <mergeCell ref="B10:B14"/>
  </mergeCells>
  <hyperlinks>
    <hyperlink ref="B2" r:id="rId1" display="https://www.mathsisfun.com/median.html" xr:uid="{00000000-0004-0000-0100-000000000000}"/>
    <hyperlink ref="A4" location="_ftn1" display="_ftn1" xr:uid="{00000000-0004-0000-0100-000001000000}"/>
  </hyperlinks>
  <pageMargins left="0.7" right="0.7" top="0.75" bottom="0.75" header="0.3" footer="0.3"/>
  <drawing r:id="rId2"/>
  <legacyDrawing r:id="rId3"/>
  <oleObjects>
    <mc:AlternateContent xmlns:mc="http://schemas.openxmlformats.org/markup-compatibility/2006">
      <mc:Choice Requires="x14">
        <oleObject progId="Acrobat Document" dvAspect="DVASPECT_ICON" shapeId="2049" r:id="rId4">
          <objectPr defaultSize="0" autoPict="0" r:id="rId5">
            <anchor moveWithCells="1">
              <from>
                <xdr:col>1</xdr:col>
                <xdr:colOff>5753100</xdr:colOff>
                <xdr:row>2</xdr:row>
                <xdr:rowOff>228600</xdr:rowOff>
              </from>
              <to>
                <xdr:col>1</xdr:col>
                <xdr:colOff>6553200</xdr:colOff>
                <xdr:row>2</xdr:row>
                <xdr:rowOff>1051560</xdr:rowOff>
              </to>
            </anchor>
          </objectPr>
        </oleObject>
      </mc:Choice>
      <mc:Fallback>
        <oleObject progId="Acrobat Document" dvAspect="DVASPECT_ICON" shapeId="2049"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C7F29-7A28-6E49-A756-D937F435CB7E}">
  <dimension ref="A1:Q148"/>
  <sheetViews>
    <sheetView tabSelected="1" topLeftCell="A3" zoomScale="110" zoomScaleNormal="110" workbookViewId="0">
      <selection activeCell="A6" sqref="A6:G31"/>
    </sheetView>
  </sheetViews>
  <sheetFormatPr defaultColWidth="8.77734375" defaultRowHeight="14.4"/>
  <cols>
    <col min="1" max="1" width="47.109375" customWidth="1"/>
    <col min="2" max="2" width="22.33203125" customWidth="1"/>
    <col min="3" max="3" width="15.109375" customWidth="1"/>
    <col min="4" max="4" width="16.6640625" customWidth="1"/>
    <col min="5" max="5" width="13.44140625" customWidth="1"/>
    <col min="6" max="6" width="14.33203125" customWidth="1"/>
    <col min="7" max="7" width="12.109375" customWidth="1"/>
    <col min="8" max="8" width="26.109375" customWidth="1"/>
  </cols>
  <sheetData>
    <row r="1" spans="1:16" ht="14.55" customHeight="1">
      <c r="A1" s="226" t="s">
        <v>177</v>
      </c>
      <c r="B1" s="227"/>
      <c r="C1" s="227"/>
      <c r="D1" s="227"/>
      <c r="E1" s="227"/>
      <c r="F1" s="227"/>
      <c r="G1" s="227"/>
      <c r="H1" s="228"/>
    </row>
    <row r="2" spans="1:16" ht="33.450000000000003" customHeight="1" thickBot="1">
      <c r="A2" s="229"/>
      <c r="B2" s="230"/>
      <c r="C2" s="230"/>
      <c r="D2" s="230"/>
      <c r="E2" s="230"/>
      <c r="F2" s="230"/>
      <c r="G2" s="230"/>
      <c r="H2" s="231"/>
    </row>
    <row r="3" spans="1:16" ht="124.8" customHeight="1" thickBot="1">
      <c r="B3" s="110" t="s">
        <v>178</v>
      </c>
      <c r="C3" s="111" t="s">
        <v>129</v>
      </c>
      <c r="D3" s="111" t="s">
        <v>179</v>
      </c>
      <c r="E3" s="111" t="s">
        <v>0</v>
      </c>
      <c r="F3" s="111" t="s">
        <v>1</v>
      </c>
      <c r="G3" s="111" t="s">
        <v>2</v>
      </c>
      <c r="H3" s="111" t="s">
        <v>180</v>
      </c>
    </row>
    <row r="4" spans="1:16">
      <c r="A4" s="112" t="s">
        <v>181</v>
      </c>
      <c r="B4" s="113"/>
      <c r="C4" s="114"/>
      <c r="D4" s="114"/>
      <c r="E4" s="114"/>
      <c r="F4" s="114"/>
      <c r="G4" s="114"/>
      <c r="H4" s="114"/>
      <c r="J4" s="115" t="s">
        <v>182</v>
      </c>
    </row>
    <row r="5" spans="1:16">
      <c r="A5" s="116" t="s">
        <v>183</v>
      </c>
      <c r="B5" s="117"/>
      <c r="C5" s="118"/>
      <c r="D5" s="118"/>
      <c r="E5" s="118"/>
      <c r="F5" s="118"/>
      <c r="G5" s="118"/>
      <c r="H5" s="118"/>
      <c r="J5" t="s">
        <v>184</v>
      </c>
    </row>
    <row r="6" spans="1:16">
      <c r="A6" s="119" t="str">
        <f>'Adult SU Treatment Beds'!H4</f>
        <v>Phoenix</v>
      </c>
      <c r="B6" s="119">
        <f>'Adult SU Treatment Beds'!I4</f>
        <v>42</v>
      </c>
      <c r="C6" s="119">
        <f>'Adult SU Treatment Beds'!J4</f>
        <v>2592</v>
      </c>
      <c r="D6" s="119">
        <f>'Adult SU Treatment Beds'!K4</f>
        <v>0.56999999999999995</v>
      </c>
      <c r="E6" s="119">
        <f>'Adult SU Treatment Beds'!L4</f>
        <v>26.5</v>
      </c>
      <c r="F6" s="119">
        <f>'Adult SU Treatment Beds'!M4</f>
        <v>1</v>
      </c>
      <c r="G6" s="119">
        <f>'Adult SU Treatment Beds'!N4</f>
        <v>27</v>
      </c>
      <c r="H6" s="119"/>
      <c r="J6" t="s">
        <v>185</v>
      </c>
    </row>
    <row r="7" spans="1:16">
      <c r="A7" s="119" t="str">
        <f>'Adult SU Treatment Beds'!H5</f>
        <v>Elizabeth Fry</v>
      </c>
      <c r="B7" s="119">
        <f>'Adult SU Treatment Beds'!I5</f>
        <v>8</v>
      </c>
      <c r="C7" s="119">
        <f>'Adult SU Treatment Beds'!J5</f>
        <v>392</v>
      </c>
      <c r="D7" s="119">
        <f>'Adult SU Treatment Beds'!K5</f>
        <v>0.35899999999999999</v>
      </c>
      <c r="E7" s="119">
        <f>'Adult SU Treatment Beds'!L5</f>
        <v>18</v>
      </c>
      <c r="F7" s="119">
        <f>'Adult SU Treatment Beds'!M5</f>
        <v>1</v>
      </c>
      <c r="G7" s="119">
        <f>'Adult SU Treatment Beds'!N5</f>
        <v>17</v>
      </c>
      <c r="H7" s="121"/>
      <c r="J7" t="s">
        <v>186</v>
      </c>
    </row>
    <row r="8" spans="1:16">
      <c r="A8" s="119" t="e">
        <f>'Adult SU Treatment Beds'!H6</f>
        <v>#VALUE!</v>
      </c>
      <c r="B8" s="119">
        <f>'Adult SU Treatment Beds'!I6</f>
        <v>0</v>
      </c>
      <c r="C8" s="119">
        <f>'Adult SU Treatment Beds'!J6</f>
        <v>0</v>
      </c>
      <c r="D8" s="119">
        <f>'Adult SU Treatment Beds'!K6</f>
        <v>0</v>
      </c>
      <c r="E8" s="119">
        <f>'Adult SU Treatment Beds'!L6</f>
        <v>0</v>
      </c>
      <c r="F8" s="119">
        <f>'Adult SU Treatment Beds'!M6</f>
        <v>0</v>
      </c>
      <c r="G8" s="119">
        <f>'Adult SU Treatment Beds'!N6</f>
        <v>0</v>
      </c>
      <c r="H8" s="121"/>
      <c r="J8" t="s">
        <v>187</v>
      </c>
    </row>
    <row r="9" spans="1:16" ht="15" thickBot="1">
      <c r="A9" s="119" t="e">
        <f>'Adult SU Treatment Beds'!H7</f>
        <v>#VALUE!</v>
      </c>
      <c r="B9" s="119">
        <f>'Adult SU Treatment Beds'!I7</f>
        <v>0</v>
      </c>
      <c r="C9" s="119">
        <f>'Adult SU Treatment Beds'!J7</f>
        <v>0</v>
      </c>
      <c r="D9" s="119">
        <f>'Adult SU Treatment Beds'!K7</f>
        <v>0</v>
      </c>
      <c r="E9" s="119">
        <f>'Adult SU Treatment Beds'!L7</f>
        <v>0</v>
      </c>
      <c r="F9" s="119">
        <f>'Adult SU Treatment Beds'!M7</f>
        <v>0</v>
      </c>
      <c r="G9" s="119">
        <f>'Adult SU Treatment Beds'!N7</f>
        <v>0</v>
      </c>
      <c r="H9" s="122"/>
      <c r="J9" t="s">
        <v>188</v>
      </c>
    </row>
    <row r="10" spans="1:16">
      <c r="A10" s="119" t="e">
        <f>'Adult SU Treatment Beds'!H8</f>
        <v>#VALUE!</v>
      </c>
      <c r="B10" s="119">
        <f>'Adult SU Treatment Beds'!I8</f>
        <v>0</v>
      </c>
      <c r="C10" s="119">
        <f>'Adult SU Treatment Beds'!J8</f>
        <v>0</v>
      </c>
      <c r="D10" s="119">
        <f>'Adult SU Treatment Beds'!K8</f>
        <v>0</v>
      </c>
      <c r="E10" s="119">
        <f>'Adult SU Treatment Beds'!L8</f>
        <v>0</v>
      </c>
      <c r="F10" s="119">
        <f>'Adult SU Treatment Beds'!M8</f>
        <v>0</v>
      </c>
      <c r="G10" s="119">
        <f>'Adult SU Treatment Beds'!N8</f>
        <v>0</v>
      </c>
      <c r="H10" s="121"/>
      <c r="J10" t="s">
        <v>189</v>
      </c>
      <c r="P10">
        <v>1</v>
      </c>
    </row>
    <row r="11" spans="1:16">
      <c r="A11" s="119" t="e">
        <f>'Adult SU Treatment Beds'!H9</f>
        <v>#VALUE!</v>
      </c>
      <c r="B11" s="119">
        <f>'Adult SU Treatment Beds'!I9</f>
        <v>0</v>
      </c>
      <c r="C11" s="119">
        <f>'Adult SU Treatment Beds'!J9</f>
        <v>0</v>
      </c>
      <c r="D11" s="119">
        <f>'Adult SU Treatment Beds'!K9</f>
        <v>0</v>
      </c>
      <c r="E11" s="119">
        <f>'Adult SU Treatment Beds'!L9</f>
        <v>0</v>
      </c>
      <c r="F11" s="119">
        <f>'Adult SU Treatment Beds'!M9</f>
        <v>0</v>
      </c>
      <c r="G11" s="119">
        <f>'Adult SU Treatment Beds'!N9</f>
        <v>0</v>
      </c>
      <c r="H11" s="121"/>
      <c r="J11" t="s">
        <v>190</v>
      </c>
      <c r="P11" s="123" t="e">
        <f>--SUBSTITUTE(P5, "*", "")</f>
        <v>#VALUE!</v>
      </c>
    </row>
    <row r="12" spans="1:16">
      <c r="A12" s="119" t="e">
        <f>'Adult SU Treatment Beds'!H10</f>
        <v>#VALUE!</v>
      </c>
      <c r="B12" s="119">
        <f>'Adult SU Treatment Beds'!I10</f>
        <v>0</v>
      </c>
      <c r="C12" s="119">
        <f>'Adult SU Treatment Beds'!J10</f>
        <v>0</v>
      </c>
      <c r="D12" s="119">
        <f>'Adult SU Treatment Beds'!K10</f>
        <v>0</v>
      </c>
      <c r="E12" s="119">
        <f>'Adult SU Treatment Beds'!L10</f>
        <v>0</v>
      </c>
      <c r="F12" s="119">
        <f>'Adult SU Treatment Beds'!M10</f>
        <v>0</v>
      </c>
      <c r="G12" s="119">
        <f>'Adult SU Treatment Beds'!N10</f>
        <v>0</v>
      </c>
      <c r="H12" s="121"/>
      <c r="J12" t="s">
        <v>191</v>
      </c>
      <c r="P12" t="e">
        <f>SUM(P10:P11)</f>
        <v>#VALUE!</v>
      </c>
    </row>
    <row r="13" spans="1:16">
      <c r="A13" s="119" t="e">
        <f>'Adult SU Treatment Beds'!H11</f>
        <v>#VALUE!</v>
      </c>
      <c r="B13" s="119">
        <f>'Adult SU Treatment Beds'!I11</f>
        <v>0</v>
      </c>
      <c r="C13" s="119">
        <f>'Adult SU Treatment Beds'!J11</f>
        <v>0</v>
      </c>
      <c r="D13" s="119">
        <f>'Adult SU Treatment Beds'!K11</f>
        <v>0</v>
      </c>
      <c r="E13" s="119">
        <f>'Adult SU Treatment Beds'!L11</f>
        <v>0</v>
      </c>
      <c r="F13" s="119">
        <f>'Adult SU Treatment Beds'!M11</f>
        <v>0</v>
      </c>
      <c r="G13" s="119">
        <f>'Adult SU Treatment Beds'!N11</f>
        <v>0</v>
      </c>
      <c r="H13" s="121"/>
    </row>
    <row r="14" spans="1:16">
      <c r="A14" s="119" t="e">
        <f>'Adult SU Treatment Beds'!H12</f>
        <v>#VALUE!</v>
      </c>
      <c r="B14" s="119">
        <f>'Adult SU Treatment Beds'!I12</f>
        <v>0</v>
      </c>
      <c r="C14" s="119">
        <f>'Adult SU Treatment Beds'!J12</f>
        <v>0</v>
      </c>
      <c r="D14" s="119">
        <f>'Adult SU Treatment Beds'!K12</f>
        <v>0</v>
      </c>
      <c r="E14" s="119">
        <f>'Adult SU Treatment Beds'!L12</f>
        <v>0</v>
      </c>
      <c r="F14" s="119">
        <f>'Adult SU Treatment Beds'!M12</f>
        <v>0</v>
      </c>
      <c r="G14" s="119">
        <f>'Adult SU Treatment Beds'!N12</f>
        <v>0</v>
      </c>
      <c r="H14" s="121"/>
    </row>
    <row r="15" spans="1:16">
      <c r="A15" s="119" t="e">
        <f>'Adult SU Treatment Beds'!H13</f>
        <v>#VALUE!</v>
      </c>
      <c r="B15" s="119">
        <f>'Adult SU Treatment Beds'!I13</f>
        <v>0</v>
      </c>
      <c r="C15" s="119">
        <f>'Adult SU Treatment Beds'!J13</f>
        <v>0</v>
      </c>
      <c r="D15" s="119">
        <f>'Adult SU Treatment Beds'!K13</f>
        <v>0</v>
      </c>
      <c r="E15" s="119">
        <f>'Adult SU Treatment Beds'!L13</f>
        <v>0</v>
      </c>
      <c r="F15" s="119">
        <f>'Adult SU Treatment Beds'!M13</f>
        <v>0</v>
      </c>
      <c r="G15" s="119">
        <f>'Adult SU Treatment Beds'!N13</f>
        <v>0</v>
      </c>
      <c r="H15" s="121"/>
    </row>
    <row r="16" spans="1:16">
      <c r="A16" s="119" t="e">
        <f>'Adult SU Treatment Beds'!H14</f>
        <v>#VALUE!</v>
      </c>
      <c r="B16" s="119">
        <f>'Adult SU Treatment Beds'!I14</f>
        <v>0</v>
      </c>
      <c r="C16" s="119">
        <f>'Adult SU Treatment Beds'!J14</f>
        <v>0</v>
      </c>
      <c r="D16" s="119">
        <f>'Adult SU Treatment Beds'!K14</f>
        <v>0</v>
      </c>
      <c r="E16" s="119">
        <f>'Adult SU Treatment Beds'!L14</f>
        <v>0</v>
      </c>
      <c r="F16" s="119">
        <f>'Adult SU Treatment Beds'!M14</f>
        <v>0</v>
      </c>
      <c r="G16" s="119">
        <f>'Adult SU Treatment Beds'!N14</f>
        <v>0</v>
      </c>
      <c r="H16" s="121"/>
    </row>
    <row r="17" spans="1:17">
      <c r="A17" s="119" t="e">
        <f>'Adult SU Treatment Beds'!H15</f>
        <v>#VALUE!</v>
      </c>
      <c r="B17" s="119">
        <f>'Adult SU Treatment Beds'!I15</f>
        <v>0</v>
      </c>
      <c r="C17" s="119">
        <f>'Adult SU Treatment Beds'!J15</f>
        <v>0</v>
      </c>
      <c r="D17" s="119">
        <f>'Adult SU Treatment Beds'!K15</f>
        <v>0</v>
      </c>
      <c r="E17" s="119">
        <f>'Adult SU Treatment Beds'!L15</f>
        <v>0</v>
      </c>
      <c r="F17" s="119">
        <f>'Adult SU Treatment Beds'!M15</f>
        <v>0</v>
      </c>
      <c r="G17" s="119">
        <f>'Adult SU Treatment Beds'!N15</f>
        <v>0</v>
      </c>
      <c r="H17" s="121"/>
      <c r="P17">
        <v>1</v>
      </c>
      <c r="Q17">
        <v>1</v>
      </c>
    </row>
    <row r="18" spans="1:17">
      <c r="A18" s="119" t="e">
        <f>'Adult SU Treatment Beds'!H16</f>
        <v>#VALUE!</v>
      </c>
      <c r="B18" s="119">
        <f>'Adult SU Treatment Beds'!I16</f>
        <v>0</v>
      </c>
      <c r="C18" s="119">
        <f>'Adult SU Treatment Beds'!J16</f>
        <v>0</v>
      </c>
      <c r="D18" s="119">
        <f>'Adult SU Treatment Beds'!K16</f>
        <v>0</v>
      </c>
      <c r="E18" s="119">
        <f>'Adult SU Treatment Beds'!L16</f>
        <v>0</v>
      </c>
      <c r="F18" s="119">
        <f>'Adult SU Treatment Beds'!M16</f>
        <v>0</v>
      </c>
      <c r="G18" s="119">
        <f>'Adult SU Treatment Beds'!N16</f>
        <v>0</v>
      </c>
      <c r="H18" s="121"/>
    </row>
    <row r="19" spans="1:17">
      <c r="A19" s="119" t="e">
        <f>'Adult SU Treatment Beds'!H17</f>
        <v>#VALUE!</v>
      </c>
      <c r="B19" s="119">
        <f>'Adult SU Treatment Beds'!I17</f>
        <v>0</v>
      </c>
      <c r="C19" s="119">
        <f>'Adult SU Treatment Beds'!J17</f>
        <v>0</v>
      </c>
      <c r="D19" s="119">
        <f>'Adult SU Treatment Beds'!K17</f>
        <v>0</v>
      </c>
      <c r="E19" s="119">
        <f>'Adult SU Treatment Beds'!L17</f>
        <v>0</v>
      </c>
      <c r="F19" s="119">
        <f>'Adult SU Treatment Beds'!M17</f>
        <v>0</v>
      </c>
      <c r="G19" s="119">
        <f>'Adult SU Treatment Beds'!N17</f>
        <v>0</v>
      </c>
      <c r="H19" s="121"/>
    </row>
    <row r="20" spans="1:17">
      <c r="A20" s="119" t="e">
        <f>'Adult SU Treatment Beds'!H18</f>
        <v>#VALUE!</v>
      </c>
      <c r="B20" s="119">
        <f>'Adult SU Treatment Beds'!I18</f>
        <v>0</v>
      </c>
      <c r="C20" s="119">
        <f>'Adult SU Treatment Beds'!J18</f>
        <v>0</v>
      </c>
      <c r="D20" s="119">
        <f>'Adult SU Treatment Beds'!K18</f>
        <v>0</v>
      </c>
      <c r="E20" s="119">
        <f>'Adult SU Treatment Beds'!L18</f>
        <v>0</v>
      </c>
      <c r="F20" s="119">
        <f>'Adult SU Treatment Beds'!M18</f>
        <v>0</v>
      </c>
      <c r="G20" s="119">
        <f>'Adult SU Treatment Beds'!N18</f>
        <v>0</v>
      </c>
      <c r="H20" s="121"/>
    </row>
    <row r="21" spans="1:17">
      <c r="A21" s="119" t="e">
        <f>'Adult SU Treatment Beds'!H19</f>
        <v>#VALUE!</v>
      </c>
      <c r="B21" s="119">
        <f>'Adult SU Treatment Beds'!I19</f>
        <v>0</v>
      </c>
      <c r="C21" s="119">
        <f>'Adult SU Treatment Beds'!J19</f>
        <v>0</v>
      </c>
      <c r="D21" s="119">
        <f>'Adult SU Treatment Beds'!K19</f>
        <v>0</v>
      </c>
      <c r="E21" s="119">
        <f>'Adult SU Treatment Beds'!L19</f>
        <v>0</v>
      </c>
      <c r="F21" s="119">
        <f>'Adult SU Treatment Beds'!M19</f>
        <v>0</v>
      </c>
      <c r="G21" s="119">
        <f>'Adult SU Treatment Beds'!N19</f>
        <v>0</v>
      </c>
      <c r="H21" s="121"/>
      <c r="J21" t="s">
        <v>189</v>
      </c>
    </row>
    <row r="22" spans="1:17">
      <c r="A22" s="119" t="e">
        <f>'Adult SU Treatment Beds'!H20</f>
        <v>#VALUE!</v>
      </c>
      <c r="B22" s="119">
        <f>'Adult SU Treatment Beds'!I20</f>
        <v>0</v>
      </c>
      <c r="C22" s="119">
        <f>'Adult SU Treatment Beds'!J20</f>
        <v>0</v>
      </c>
      <c r="D22" s="119">
        <f>'Adult SU Treatment Beds'!K20</f>
        <v>0</v>
      </c>
      <c r="E22" s="119">
        <f>'Adult SU Treatment Beds'!L20</f>
        <v>0</v>
      </c>
      <c r="F22" s="119">
        <f>'Adult SU Treatment Beds'!M20</f>
        <v>0</v>
      </c>
      <c r="G22" s="119">
        <f>'Adult SU Treatment Beds'!N20</f>
        <v>0</v>
      </c>
      <c r="H22" s="121"/>
      <c r="J22" t="s">
        <v>190</v>
      </c>
    </row>
    <row r="23" spans="1:17">
      <c r="A23" s="119" t="e">
        <f>'Adult SU Treatment Beds'!H21</f>
        <v>#VALUE!</v>
      </c>
      <c r="B23" s="119">
        <f>'Adult SU Treatment Beds'!I21</f>
        <v>0</v>
      </c>
      <c r="C23" s="119">
        <f>'Adult SU Treatment Beds'!J21</f>
        <v>0</v>
      </c>
      <c r="D23" s="119">
        <f>'Adult SU Treatment Beds'!K21</f>
        <v>0</v>
      </c>
      <c r="E23" s="119">
        <f>'Adult SU Treatment Beds'!L21</f>
        <v>0</v>
      </c>
      <c r="F23" s="119">
        <f>'Adult SU Treatment Beds'!M21</f>
        <v>0</v>
      </c>
      <c r="G23" s="119">
        <f>'Adult SU Treatment Beds'!N21</f>
        <v>0</v>
      </c>
      <c r="H23" s="121"/>
      <c r="J23" t="s">
        <v>191</v>
      </c>
    </row>
    <row r="24" spans="1:17">
      <c r="A24" s="119" t="e">
        <f>'Adult SU Treatment Beds'!H22</f>
        <v>#VALUE!</v>
      </c>
      <c r="B24" s="119">
        <f>'Adult SU Treatment Beds'!I22</f>
        <v>0</v>
      </c>
      <c r="C24" s="119">
        <f>'Adult SU Treatment Beds'!J22</f>
        <v>0</v>
      </c>
      <c r="D24" s="119">
        <f>'Adult SU Treatment Beds'!K22</f>
        <v>0</v>
      </c>
      <c r="E24" s="119">
        <f>'Adult SU Treatment Beds'!L22</f>
        <v>0</v>
      </c>
      <c r="F24" s="119">
        <f>'Adult SU Treatment Beds'!M22</f>
        <v>0</v>
      </c>
      <c r="G24" s="119">
        <f>'Adult SU Treatment Beds'!N22</f>
        <v>0</v>
      </c>
      <c r="H24" s="121"/>
    </row>
    <row r="25" spans="1:17">
      <c r="A25" s="119" t="e">
        <f>'Adult SU Treatment Beds'!H23</f>
        <v>#VALUE!</v>
      </c>
      <c r="B25" s="119">
        <f>'Adult SU Treatment Beds'!I23</f>
        <v>0</v>
      </c>
      <c r="C25" s="119">
        <f>'Adult SU Treatment Beds'!J23</f>
        <v>0</v>
      </c>
      <c r="D25" s="119">
        <f>'Adult SU Treatment Beds'!K23</f>
        <v>0</v>
      </c>
      <c r="E25" s="119">
        <f>'Adult SU Treatment Beds'!L23</f>
        <v>0</v>
      </c>
      <c r="F25" s="119">
        <f>'Adult SU Treatment Beds'!M23</f>
        <v>0</v>
      </c>
      <c r="G25" s="119">
        <f>'Adult SU Treatment Beds'!N23</f>
        <v>0</v>
      </c>
      <c r="H25" s="121"/>
    </row>
    <row r="26" spans="1:17">
      <c r="A26" s="119" t="e">
        <f>'Adult SU Treatment Beds'!H24</f>
        <v>#VALUE!</v>
      </c>
      <c r="B26" s="119">
        <f>'Adult SU Treatment Beds'!I24</f>
        <v>0</v>
      </c>
      <c r="C26" s="119">
        <f>'Adult SU Treatment Beds'!J24</f>
        <v>0</v>
      </c>
      <c r="D26" s="119">
        <f>'Adult SU Treatment Beds'!K24</f>
        <v>0</v>
      </c>
      <c r="E26" s="119">
        <f>'Adult SU Treatment Beds'!L24</f>
        <v>0</v>
      </c>
      <c r="F26" s="119">
        <f>'Adult SU Treatment Beds'!M24</f>
        <v>0</v>
      </c>
      <c r="G26" s="119">
        <f>'Adult SU Treatment Beds'!N24</f>
        <v>0</v>
      </c>
      <c r="H26" s="121"/>
    </row>
    <row r="27" spans="1:17">
      <c r="A27" s="119" t="e">
        <f>'Adult SU Treatment Beds'!H25</f>
        <v>#VALUE!</v>
      </c>
      <c r="B27" s="119">
        <f>'Adult SU Treatment Beds'!I25</f>
        <v>0</v>
      </c>
      <c r="C27" s="119">
        <f>'Adult SU Treatment Beds'!J25</f>
        <v>0</v>
      </c>
      <c r="D27" s="119">
        <f>'Adult SU Treatment Beds'!K25</f>
        <v>0</v>
      </c>
      <c r="E27" s="119">
        <f>'Adult SU Treatment Beds'!L25</f>
        <v>0</v>
      </c>
      <c r="F27" s="119">
        <f>'Adult SU Treatment Beds'!M25</f>
        <v>0</v>
      </c>
      <c r="G27" s="119">
        <f>'Adult SU Treatment Beds'!N25</f>
        <v>0</v>
      </c>
      <c r="H27" s="121"/>
    </row>
    <row r="28" spans="1:17">
      <c r="A28" s="119" t="e">
        <f>'Adult SU Treatment Beds'!H26</f>
        <v>#VALUE!</v>
      </c>
      <c r="B28" s="119">
        <f>'Adult SU Treatment Beds'!I26</f>
        <v>0</v>
      </c>
      <c r="C28" s="119">
        <f>'Adult SU Treatment Beds'!J26</f>
        <v>0</v>
      </c>
      <c r="D28" s="119">
        <f>'Adult SU Treatment Beds'!K26</f>
        <v>0</v>
      </c>
      <c r="E28" s="119">
        <f>'Adult SU Treatment Beds'!L26</f>
        <v>0</v>
      </c>
      <c r="F28" s="119">
        <f>'Adult SU Treatment Beds'!M26</f>
        <v>0</v>
      </c>
      <c r="G28" s="119">
        <f>'Adult SU Treatment Beds'!N26</f>
        <v>0</v>
      </c>
      <c r="H28" s="121"/>
    </row>
    <row r="29" spans="1:17">
      <c r="A29" s="119" t="e">
        <f>'Adult SU Treatment Beds'!H27</f>
        <v>#VALUE!</v>
      </c>
      <c r="B29" s="119">
        <f>'Adult SU Treatment Beds'!I27</f>
        <v>0</v>
      </c>
      <c r="C29" s="119">
        <f>'Adult SU Treatment Beds'!J27</f>
        <v>0</v>
      </c>
      <c r="D29" s="119">
        <f>'Adult SU Treatment Beds'!K27</f>
        <v>0</v>
      </c>
      <c r="E29" s="119">
        <f>'Adult SU Treatment Beds'!L27</f>
        <v>0</v>
      </c>
      <c r="F29" s="119">
        <f>'Adult SU Treatment Beds'!M27</f>
        <v>0</v>
      </c>
      <c r="G29" s="119">
        <f>'Adult SU Treatment Beds'!N27</f>
        <v>0</v>
      </c>
      <c r="H29" s="121"/>
    </row>
    <row r="30" spans="1:17">
      <c r="A30" s="119" t="e">
        <f>'Adult SU Treatment Beds'!H28</f>
        <v>#VALUE!</v>
      </c>
      <c r="B30" s="119">
        <f>'Adult SU Treatment Beds'!I28</f>
        <v>0</v>
      </c>
      <c r="C30" s="119">
        <f>'Adult SU Treatment Beds'!J28</f>
        <v>0</v>
      </c>
      <c r="D30" s="119">
        <f>'Adult SU Treatment Beds'!K28</f>
        <v>0</v>
      </c>
      <c r="E30" s="119">
        <f>'Adult SU Treatment Beds'!L28</f>
        <v>0</v>
      </c>
      <c r="F30" s="119">
        <f>'Adult SU Treatment Beds'!M28</f>
        <v>0</v>
      </c>
      <c r="G30" s="119">
        <f>'Adult SU Treatment Beds'!N28</f>
        <v>0</v>
      </c>
      <c r="H30" s="121"/>
    </row>
    <row r="31" spans="1:17" ht="15" thickBot="1">
      <c r="A31" s="119" t="e">
        <f>'Adult SU Treatment Beds'!H29</f>
        <v>#VALUE!</v>
      </c>
      <c r="B31" s="119">
        <f>'Adult SU Treatment Beds'!I29</f>
        <v>0</v>
      </c>
      <c r="C31" s="119">
        <f>'Adult SU Treatment Beds'!J29</f>
        <v>0</v>
      </c>
      <c r="D31" s="119">
        <f>'Adult SU Treatment Beds'!K29</f>
        <v>0</v>
      </c>
      <c r="E31" s="119">
        <f>'Adult SU Treatment Beds'!L29</f>
        <v>0</v>
      </c>
      <c r="F31" s="119">
        <f>'Adult SU Treatment Beds'!M29</f>
        <v>0</v>
      </c>
      <c r="G31" s="119">
        <f>'Adult SU Treatment Beds'!N29</f>
        <v>0</v>
      </c>
      <c r="H31" s="121"/>
    </row>
    <row r="32" spans="1:17">
      <c r="A32" s="124" t="s">
        <v>192</v>
      </c>
      <c r="B32" s="125">
        <f>SUM(B6:B31)</f>
        <v>50</v>
      </c>
      <c r="C32" s="125">
        <f>SUM(C6:C31)</f>
        <v>2984</v>
      </c>
      <c r="D32" s="126" cm="1">
        <f t="array" ref="D32">MEDIAN(IF(D6:D31&lt;&gt;0, D6:D31))</f>
        <v>0.46449999999999997</v>
      </c>
      <c r="E32" s="127" cm="1">
        <f t="array" ref="E32">MEDIAN(IF(E6:E31&lt;&gt;0, E6:E31))</f>
        <v>22.25</v>
      </c>
      <c r="F32" s="127" cm="1">
        <f t="array" ref="F32">MEDIAN(IF(F6:F31&lt;&gt;0, F6:F31))</f>
        <v>1</v>
      </c>
      <c r="G32" s="127" cm="1">
        <f t="array" ref="G32">MEDIAN(IF(G6:G31&lt;&gt;0, G6:G31))</f>
        <v>22</v>
      </c>
      <c r="H32" s="128"/>
    </row>
    <row r="33" spans="1:8">
      <c r="A33" s="116" t="s">
        <v>193</v>
      </c>
      <c r="B33" s="117"/>
      <c r="C33" s="118"/>
      <c r="D33" s="118"/>
      <c r="E33" s="118"/>
      <c r="F33" s="118"/>
      <c r="G33" s="118"/>
      <c r="H33" s="118"/>
    </row>
    <row r="34" spans="1:8">
      <c r="A34" s="129"/>
      <c r="B34" s="120"/>
      <c r="C34" s="120"/>
      <c r="D34" s="120"/>
      <c r="E34" s="120"/>
      <c r="F34" s="120"/>
      <c r="G34" s="120"/>
      <c r="H34" s="119"/>
    </row>
    <row r="35" spans="1:8">
      <c r="A35" s="129"/>
      <c r="B35" s="120"/>
      <c r="C35" s="120"/>
      <c r="D35" s="120"/>
      <c r="E35" s="120"/>
      <c r="F35" s="120"/>
      <c r="G35" s="120"/>
      <c r="H35" s="119"/>
    </row>
    <row r="36" spans="1:8">
      <c r="A36" s="129"/>
      <c r="B36" s="120"/>
      <c r="C36" s="120"/>
      <c r="D36" s="120"/>
      <c r="E36" s="120"/>
      <c r="F36" s="120"/>
      <c r="G36" s="120"/>
      <c r="H36" s="119"/>
    </row>
    <row r="37" spans="1:8">
      <c r="A37" s="129"/>
      <c r="B37" s="120"/>
      <c r="C37" s="120"/>
      <c r="D37" s="120"/>
      <c r="E37" s="120"/>
      <c r="F37" s="120"/>
      <c r="G37" s="120"/>
      <c r="H37" s="119"/>
    </row>
    <row r="38" spans="1:8">
      <c r="A38" s="129"/>
      <c r="B38" s="120"/>
      <c r="C38" s="120"/>
      <c r="D38" s="120"/>
      <c r="E38" s="120"/>
      <c r="F38" s="120"/>
      <c r="G38" s="120"/>
      <c r="H38" s="119"/>
    </row>
    <row r="39" spans="1:8">
      <c r="A39" s="129"/>
      <c r="B39" s="120"/>
      <c r="C39" s="120"/>
      <c r="D39" s="120"/>
      <c r="E39" s="120"/>
      <c r="F39" s="120"/>
      <c r="G39" s="120"/>
      <c r="H39" s="119"/>
    </row>
    <row r="40" spans="1:8">
      <c r="A40" s="129"/>
      <c r="B40" s="120"/>
      <c r="C40" s="120"/>
      <c r="D40" s="120"/>
      <c r="E40" s="120"/>
      <c r="F40" s="120"/>
      <c r="G40" s="120"/>
      <c r="H40" s="119"/>
    </row>
    <row r="41" spans="1:8">
      <c r="A41" s="129"/>
      <c r="B41" s="120"/>
      <c r="C41" s="120"/>
      <c r="D41" s="120"/>
      <c r="E41" s="120"/>
      <c r="F41" s="120"/>
      <c r="G41" s="120"/>
      <c r="H41" s="119"/>
    </row>
    <row r="42" spans="1:8">
      <c r="A42" s="129"/>
      <c r="B42" s="120"/>
      <c r="C42" s="120"/>
      <c r="D42" s="120"/>
      <c r="E42" s="120"/>
      <c r="F42" s="120"/>
      <c r="G42" s="120"/>
      <c r="H42" s="119"/>
    </row>
    <row r="43" spans="1:8">
      <c r="A43" s="129"/>
      <c r="B43" s="120"/>
      <c r="C43" s="120"/>
      <c r="D43" s="120"/>
      <c r="E43" s="120"/>
      <c r="F43" s="120"/>
      <c r="G43" s="120"/>
      <c r="H43" s="119"/>
    </row>
    <row r="44" spans="1:8">
      <c r="A44" s="129"/>
      <c r="B44" s="120"/>
      <c r="C44" s="120"/>
      <c r="D44" s="120"/>
      <c r="E44" s="120"/>
      <c r="F44" s="120"/>
      <c r="G44" s="120"/>
      <c r="H44" s="119"/>
    </row>
    <row r="45" spans="1:8">
      <c r="A45" s="129"/>
      <c r="B45" s="120"/>
      <c r="C45" s="120"/>
      <c r="D45" s="120"/>
      <c r="E45" s="120"/>
      <c r="F45" s="120"/>
      <c r="G45" s="120"/>
      <c r="H45" s="119"/>
    </row>
    <row r="46" spans="1:8">
      <c r="A46" s="129"/>
      <c r="B46" s="120"/>
      <c r="C46" s="120"/>
      <c r="D46" s="120"/>
      <c r="E46" s="120"/>
      <c r="F46" s="120"/>
      <c r="G46" s="120"/>
      <c r="H46" s="119"/>
    </row>
    <row r="47" spans="1:8">
      <c r="A47" s="129"/>
      <c r="B47" s="120"/>
      <c r="C47" s="120"/>
      <c r="D47" s="120"/>
      <c r="E47" s="120"/>
      <c r="F47" s="120"/>
      <c r="G47" s="120"/>
      <c r="H47" s="119"/>
    </row>
    <row r="48" spans="1:8">
      <c r="A48" s="129"/>
      <c r="B48" s="120"/>
      <c r="C48" s="120"/>
      <c r="D48" s="120"/>
      <c r="E48" s="120"/>
      <c r="F48" s="120"/>
      <c r="G48" s="120"/>
      <c r="H48" s="119"/>
    </row>
    <row r="49" spans="1:8">
      <c r="A49" s="129"/>
      <c r="B49" s="120"/>
      <c r="C49" s="120"/>
      <c r="D49" s="120"/>
      <c r="E49" s="120"/>
      <c r="F49" s="120"/>
      <c r="G49" s="120"/>
      <c r="H49" s="119"/>
    </row>
    <row r="50" spans="1:8">
      <c r="A50" s="129"/>
      <c r="B50" s="120"/>
      <c r="C50" s="120"/>
      <c r="D50" s="120"/>
      <c r="E50" s="120"/>
      <c r="F50" s="120"/>
      <c r="G50" s="120"/>
      <c r="H50" s="121"/>
    </row>
    <row r="51" spans="1:8">
      <c r="A51" s="129"/>
      <c r="B51" s="120"/>
      <c r="C51" s="120"/>
      <c r="D51" s="120"/>
      <c r="E51" s="120"/>
      <c r="F51" s="120"/>
      <c r="G51" s="120"/>
      <c r="H51" s="121"/>
    </row>
    <row r="52" spans="1:8">
      <c r="A52" s="129"/>
      <c r="B52" s="120"/>
      <c r="C52" s="120"/>
      <c r="D52" s="120"/>
      <c r="E52" s="120"/>
      <c r="F52" s="120"/>
      <c r="G52" s="120"/>
      <c r="H52" s="121"/>
    </row>
    <row r="53" spans="1:8">
      <c r="A53" s="129"/>
      <c r="B53" s="120"/>
      <c r="C53" s="120"/>
      <c r="D53" s="120"/>
      <c r="E53" s="120"/>
      <c r="F53" s="120"/>
      <c r="G53" s="120"/>
      <c r="H53" s="121"/>
    </row>
    <row r="54" spans="1:8">
      <c r="A54" s="129"/>
      <c r="B54" s="120"/>
      <c r="C54" s="120"/>
      <c r="D54" s="120"/>
      <c r="E54" s="120"/>
      <c r="F54" s="120"/>
      <c r="G54" s="120"/>
      <c r="H54" s="121"/>
    </row>
    <row r="55" spans="1:8">
      <c r="A55" s="129"/>
      <c r="B55" s="120"/>
      <c r="C55" s="120"/>
      <c r="D55" s="120"/>
      <c r="E55" s="120"/>
      <c r="F55" s="120"/>
      <c r="G55" s="120"/>
      <c r="H55" s="121"/>
    </row>
    <row r="56" spans="1:8" ht="15" thickBot="1">
      <c r="A56" s="129"/>
      <c r="B56" s="120"/>
      <c r="C56" s="120"/>
      <c r="D56" s="120"/>
      <c r="E56" s="120"/>
      <c r="F56" s="120"/>
      <c r="G56" s="120"/>
      <c r="H56" s="122"/>
    </row>
    <row r="57" spans="1:8">
      <c r="A57" s="129"/>
      <c r="B57" s="120"/>
      <c r="C57" s="120"/>
      <c r="D57" s="120"/>
      <c r="E57" s="120"/>
      <c r="F57" s="120"/>
      <c r="G57" s="120"/>
      <c r="H57" s="121"/>
    </row>
    <row r="58" spans="1:8">
      <c r="A58" s="129"/>
      <c r="B58" s="120"/>
      <c r="C58" s="120"/>
      <c r="D58" s="120"/>
      <c r="E58" s="120"/>
      <c r="F58" s="120"/>
      <c r="G58" s="120"/>
      <c r="H58" s="121"/>
    </row>
    <row r="59" spans="1:8" ht="15" thickBot="1">
      <c r="A59" s="129"/>
      <c r="B59" s="120"/>
      <c r="C59" s="120"/>
      <c r="D59" s="120"/>
      <c r="E59" s="120"/>
      <c r="F59" s="120"/>
      <c r="G59" s="120"/>
      <c r="H59" s="121"/>
    </row>
    <row r="60" spans="1:8">
      <c r="A60" s="124" t="s">
        <v>192</v>
      </c>
      <c r="B60" s="125">
        <f>SUM(B34:B59)</f>
        <v>0</v>
      </c>
      <c r="C60" s="125">
        <f>SUM(C34:C59)</f>
        <v>0</v>
      </c>
      <c r="D60" s="126" t="e" cm="1">
        <f t="array" ref="D60">MEDIAN(IF(D34:D59&lt;&gt;0, D34:D59))</f>
        <v>#NUM!</v>
      </c>
      <c r="E60" s="127" t="e" cm="1">
        <f t="array" ref="E60">MEDIAN(IF(E34:E59&lt;&gt;0, E34:E59))</f>
        <v>#NUM!</v>
      </c>
      <c r="F60" s="127" t="e" cm="1">
        <f t="array" ref="F60">MEDIAN(IF(F34:F59&lt;&gt;0, F34:F59))</f>
        <v>#NUM!</v>
      </c>
      <c r="G60" s="127" t="e" cm="1">
        <f t="array" ref="G60">MEDIAN(IF(G34:G59&lt;&gt;0, G34:G59))</f>
        <v>#NUM!</v>
      </c>
      <c r="H60" s="128"/>
    </row>
    <row r="61" spans="1:8">
      <c r="A61" s="116" t="s">
        <v>194</v>
      </c>
      <c r="B61" s="117"/>
      <c r="C61" s="118"/>
      <c r="D61" s="118"/>
      <c r="E61" s="118"/>
      <c r="F61" s="118"/>
      <c r="G61" s="118"/>
      <c r="H61" s="118"/>
    </row>
    <row r="62" spans="1:8">
      <c r="A62" s="129"/>
      <c r="B62" s="120"/>
      <c r="C62" s="120"/>
      <c r="D62" s="120"/>
      <c r="E62" s="120"/>
      <c r="F62" s="120"/>
      <c r="G62" s="120"/>
      <c r="H62" s="119"/>
    </row>
    <row r="63" spans="1:8">
      <c r="A63" s="129"/>
      <c r="B63" s="120"/>
      <c r="C63" s="120"/>
      <c r="D63" s="120"/>
      <c r="E63" s="120"/>
      <c r="F63" s="120"/>
      <c r="G63" s="120"/>
      <c r="H63" s="119"/>
    </row>
    <row r="64" spans="1:8">
      <c r="A64" s="129"/>
      <c r="B64" s="120"/>
      <c r="C64" s="120"/>
      <c r="D64" s="120"/>
      <c r="E64" s="120"/>
      <c r="F64" s="120"/>
      <c r="G64" s="120"/>
      <c r="H64" s="119"/>
    </row>
    <row r="65" spans="1:8">
      <c r="A65" s="129"/>
      <c r="B65" s="120"/>
      <c r="C65" s="120"/>
      <c r="D65" s="120"/>
      <c r="E65" s="120"/>
      <c r="F65" s="120"/>
      <c r="G65" s="120"/>
      <c r="H65" s="119"/>
    </row>
    <row r="66" spans="1:8">
      <c r="A66" s="129"/>
      <c r="B66" s="120"/>
      <c r="C66" s="120"/>
      <c r="D66" s="120"/>
      <c r="E66" s="120"/>
      <c r="F66" s="120"/>
      <c r="G66" s="120"/>
      <c r="H66" s="119"/>
    </row>
    <row r="67" spans="1:8" ht="15" thickBot="1">
      <c r="A67" s="129"/>
      <c r="B67" s="120"/>
      <c r="C67" s="120"/>
      <c r="D67" s="120"/>
      <c r="E67" s="120"/>
      <c r="F67" s="120"/>
      <c r="G67" s="120"/>
      <c r="H67" s="130"/>
    </row>
    <row r="68" spans="1:8">
      <c r="A68" s="129"/>
      <c r="B68" s="120"/>
      <c r="C68" s="120"/>
      <c r="D68" s="120"/>
      <c r="E68" s="120"/>
      <c r="F68" s="120"/>
      <c r="G68" s="120"/>
      <c r="H68" s="119"/>
    </row>
    <row r="69" spans="1:8">
      <c r="A69" s="129"/>
      <c r="B69" s="120"/>
      <c r="C69" s="120"/>
      <c r="D69" s="120"/>
      <c r="E69" s="120"/>
      <c r="F69" s="120"/>
      <c r="G69" s="120"/>
      <c r="H69" s="119"/>
    </row>
    <row r="70" spans="1:8">
      <c r="A70" s="129"/>
      <c r="B70" s="120"/>
      <c r="C70" s="120"/>
      <c r="D70" s="120"/>
      <c r="E70" s="120"/>
      <c r="F70" s="120"/>
      <c r="G70" s="120"/>
      <c r="H70" s="119"/>
    </row>
    <row r="71" spans="1:8">
      <c r="A71" s="129"/>
      <c r="B71" s="120"/>
      <c r="C71" s="120"/>
      <c r="D71" s="120"/>
      <c r="E71" s="120"/>
      <c r="F71" s="120"/>
      <c r="G71" s="120"/>
      <c r="H71" s="119"/>
    </row>
    <row r="72" spans="1:8">
      <c r="A72" s="129"/>
      <c r="B72" s="120"/>
      <c r="C72" s="120"/>
      <c r="D72" s="120"/>
      <c r="E72" s="120"/>
      <c r="F72" s="120"/>
      <c r="G72" s="120"/>
      <c r="H72" s="119"/>
    </row>
    <row r="73" spans="1:8">
      <c r="A73" s="129"/>
      <c r="B73" s="120"/>
      <c r="C73" s="120"/>
      <c r="D73" s="120"/>
      <c r="E73" s="120"/>
      <c r="F73" s="120"/>
      <c r="G73" s="120"/>
      <c r="H73" s="119"/>
    </row>
    <row r="74" spans="1:8">
      <c r="A74" s="129"/>
      <c r="B74" s="120"/>
      <c r="C74" s="120"/>
      <c r="D74" s="120"/>
      <c r="E74" s="120"/>
      <c r="F74" s="120"/>
      <c r="G74" s="120"/>
      <c r="H74" s="119"/>
    </row>
    <row r="75" spans="1:8">
      <c r="A75" s="129"/>
      <c r="B75" s="120"/>
      <c r="C75" s="120"/>
      <c r="D75" s="120"/>
      <c r="E75" s="120"/>
      <c r="F75" s="120"/>
      <c r="G75" s="120"/>
      <c r="H75" s="119"/>
    </row>
    <row r="76" spans="1:8">
      <c r="A76" s="129"/>
      <c r="B76" s="120"/>
      <c r="C76" s="120"/>
      <c r="D76" s="120"/>
      <c r="E76" s="120"/>
      <c r="F76" s="120"/>
      <c r="G76" s="120"/>
      <c r="H76" s="119"/>
    </row>
    <row r="77" spans="1:8">
      <c r="A77" s="129"/>
      <c r="B77" s="120"/>
      <c r="C77" s="120"/>
      <c r="D77" s="120"/>
      <c r="E77" s="120"/>
      <c r="F77" s="120"/>
      <c r="G77" s="120"/>
      <c r="H77" s="119"/>
    </row>
    <row r="78" spans="1:8">
      <c r="A78" s="129"/>
      <c r="B78" s="120"/>
      <c r="C78" s="120"/>
      <c r="D78" s="120"/>
      <c r="E78" s="120"/>
      <c r="F78" s="120"/>
      <c r="G78" s="120"/>
      <c r="H78" s="119"/>
    </row>
    <row r="79" spans="1:8">
      <c r="A79" s="129"/>
      <c r="B79" s="120"/>
      <c r="C79" s="120"/>
      <c r="D79" s="120"/>
      <c r="E79" s="120"/>
      <c r="F79" s="120"/>
      <c r="G79" s="120"/>
      <c r="H79" s="119"/>
    </row>
    <row r="80" spans="1:8">
      <c r="A80" s="129"/>
      <c r="B80" s="120"/>
      <c r="C80" s="120"/>
      <c r="D80" s="120"/>
      <c r="E80" s="120"/>
      <c r="F80" s="120"/>
      <c r="G80" s="120"/>
      <c r="H80" s="119"/>
    </row>
    <row r="81" spans="1:8">
      <c r="A81" s="129"/>
      <c r="B81" s="120"/>
      <c r="C81" s="120"/>
      <c r="D81" s="120"/>
      <c r="E81" s="120"/>
      <c r="F81" s="120"/>
      <c r="G81" s="120"/>
      <c r="H81" s="119"/>
    </row>
    <row r="82" spans="1:8" ht="18" customHeight="1">
      <c r="A82" s="129"/>
      <c r="B82" s="120"/>
      <c r="C82" s="120"/>
      <c r="D82" s="120"/>
      <c r="E82" s="120"/>
      <c r="F82" s="120"/>
      <c r="G82" s="120"/>
      <c r="H82" s="119"/>
    </row>
    <row r="83" spans="1:8" ht="18" customHeight="1">
      <c r="A83" s="129"/>
      <c r="B83" s="120"/>
      <c r="C83" s="120"/>
      <c r="D83" s="120"/>
      <c r="E83" s="120"/>
      <c r="F83" s="120"/>
      <c r="G83" s="120"/>
      <c r="H83" s="119"/>
    </row>
    <row r="84" spans="1:8" ht="18" customHeight="1">
      <c r="A84" s="129"/>
      <c r="B84" s="120"/>
      <c r="C84" s="120"/>
      <c r="D84" s="120"/>
      <c r="E84" s="120"/>
      <c r="F84" s="120"/>
      <c r="G84" s="120"/>
      <c r="H84" s="119"/>
    </row>
    <row r="85" spans="1:8">
      <c r="A85" s="129"/>
      <c r="B85" s="120"/>
      <c r="C85" s="120"/>
      <c r="D85" s="120"/>
      <c r="E85" s="120"/>
      <c r="F85" s="120"/>
      <c r="G85" s="120"/>
      <c r="H85" s="119"/>
    </row>
    <row r="86" spans="1:8">
      <c r="A86" s="129"/>
      <c r="B86" s="120"/>
      <c r="C86" s="120"/>
      <c r="D86" s="120"/>
      <c r="E86" s="120"/>
      <c r="F86" s="120"/>
      <c r="G86" s="120"/>
      <c r="H86" s="119"/>
    </row>
    <row r="87" spans="1:8" ht="15" thickBot="1">
      <c r="A87" s="129"/>
      <c r="B87" s="120"/>
      <c r="C87" s="120"/>
      <c r="D87" s="120"/>
      <c r="E87" s="120"/>
      <c r="F87" s="120"/>
      <c r="G87" s="120"/>
      <c r="H87" s="119"/>
    </row>
    <row r="88" spans="1:8">
      <c r="A88" s="124" t="s">
        <v>192</v>
      </c>
      <c r="B88" s="125">
        <f>SUM(B62:B87)</f>
        <v>0</v>
      </c>
      <c r="C88" s="125">
        <f>SUM(C62:C87)</f>
        <v>0</v>
      </c>
      <c r="D88" s="126" t="e" cm="1">
        <f t="array" ref="D88">MEDIAN(IF(D62:D87&lt;&gt;0, D62:D87))</f>
        <v>#NUM!</v>
      </c>
      <c r="E88" s="127" t="e" cm="1">
        <f t="array" ref="E88">MEDIAN(IF(E62:E87&lt;&gt;0, E62:E87))</f>
        <v>#NUM!</v>
      </c>
      <c r="F88" s="127" t="e" cm="1">
        <f t="array" ref="F88">MEDIAN(IF(F62:F87&lt;&gt;0, F62:F87))</f>
        <v>#NUM!</v>
      </c>
      <c r="G88" s="127" t="e" cm="1">
        <f t="array" ref="G88">MEDIAN(IF(G62:G87&lt;&gt;0, G62:G87))</f>
        <v>#NUM!</v>
      </c>
      <c r="H88" s="128"/>
    </row>
    <row r="89" spans="1:8">
      <c r="A89" s="116" t="s">
        <v>195</v>
      </c>
      <c r="B89" s="117"/>
      <c r="C89" s="118"/>
      <c r="D89" s="118"/>
      <c r="E89" s="118"/>
      <c r="F89" s="118"/>
      <c r="G89" s="118"/>
      <c r="H89" s="118"/>
    </row>
    <row r="90" spans="1:8">
      <c r="A90" s="129"/>
      <c r="B90" s="120"/>
      <c r="C90" s="120"/>
      <c r="D90" s="120"/>
      <c r="E90" s="120"/>
      <c r="F90" s="120"/>
      <c r="G90" s="120"/>
      <c r="H90" s="119"/>
    </row>
    <row r="91" spans="1:8">
      <c r="A91" s="129"/>
      <c r="B91" s="120"/>
      <c r="C91" s="120"/>
      <c r="D91" s="120"/>
      <c r="E91" s="120"/>
      <c r="F91" s="120"/>
      <c r="G91" s="120"/>
      <c r="H91" s="119"/>
    </row>
    <row r="92" spans="1:8">
      <c r="A92" s="129"/>
      <c r="B92" s="120"/>
      <c r="C92" s="120"/>
      <c r="D92" s="120"/>
      <c r="E92" s="120"/>
      <c r="F92" s="120"/>
      <c r="G92" s="120"/>
      <c r="H92" s="121"/>
    </row>
    <row r="93" spans="1:8">
      <c r="A93" s="129"/>
      <c r="B93" s="120"/>
      <c r="C93" s="120"/>
      <c r="D93" s="120"/>
      <c r="E93" s="120"/>
      <c r="F93" s="120"/>
      <c r="G93" s="120"/>
      <c r="H93" s="121"/>
    </row>
    <row r="94" spans="1:8" ht="15" thickBot="1">
      <c r="A94" s="129"/>
      <c r="B94" s="120"/>
      <c r="C94" s="120"/>
      <c r="D94" s="120"/>
      <c r="E94" s="120"/>
      <c r="F94" s="120"/>
      <c r="G94" s="120"/>
      <c r="H94" s="122"/>
    </row>
    <row r="95" spans="1:8">
      <c r="A95" s="129"/>
      <c r="B95" s="120"/>
      <c r="C95" s="120"/>
      <c r="D95" s="120"/>
      <c r="E95" s="120"/>
      <c r="F95" s="120"/>
      <c r="G95" s="120"/>
      <c r="H95" s="121"/>
    </row>
    <row r="96" spans="1:8">
      <c r="A96" s="129"/>
      <c r="B96" s="120"/>
      <c r="C96" s="120"/>
      <c r="D96" s="120"/>
      <c r="E96" s="120"/>
      <c r="F96" s="120"/>
      <c r="G96" s="120"/>
      <c r="H96" s="121"/>
    </row>
    <row r="97" spans="1:8">
      <c r="A97" s="129"/>
      <c r="B97" s="120"/>
      <c r="C97" s="120"/>
      <c r="D97" s="120"/>
      <c r="E97" s="120"/>
      <c r="F97" s="120"/>
      <c r="G97" s="120"/>
      <c r="H97" s="121"/>
    </row>
    <row r="98" spans="1:8">
      <c r="A98" s="129"/>
      <c r="B98" s="120"/>
      <c r="C98" s="120"/>
      <c r="D98" s="120"/>
      <c r="E98" s="120"/>
      <c r="F98" s="120"/>
      <c r="G98" s="120"/>
      <c r="H98" s="121"/>
    </row>
    <row r="99" spans="1:8">
      <c r="A99" s="129"/>
      <c r="B99" s="120"/>
      <c r="C99" s="120"/>
      <c r="D99" s="120"/>
      <c r="E99" s="120"/>
      <c r="F99" s="120"/>
      <c r="G99" s="120"/>
      <c r="H99" s="121"/>
    </row>
    <row r="100" spans="1:8">
      <c r="A100" s="129"/>
      <c r="B100" s="120"/>
      <c r="C100" s="120"/>
      <c r="D100" s="120"/>
      <c r="E100" s="120"/>
      <c r="F100" s="120"/>
      <c r="G100" s="120"/>
      <c r="H100" s="121"/>
    </row>
    <row r="101" spans="1:8">
      <c r="A101" s="129"/>
      <c r="B101" s="120"/>
      <c r="C101" s="120"/>
      <c r="D101" s="120"/>
      <c r="E101" s="120"/>
      <c r="F101" s="120"/>
      <c r="G101" s="120"/>
      <c r="H101" s="121"/>
    </row>
    <row r="102" spans="1:8">
      <c r="A102" s="129"/>
      <c r="B102" s="120"/>
      <c r="C102" s="120"/>
      <c r="D102" s="120"/>
      <c r="E102" s="120"/>
      <c r="F102" s="120"/>
      <c r="G102" s="120"/>
      <c r="H102" s="121"/>
    </row>
    <row r="103" spans="1:8">
      <c r="A103" s="129"/>
      <c r="B103" s="120"/>
      <c r="C103" s="120"/>
      <c r="D103" s="120"/>
      <c r="E103" s="120"/>
      <c r="F103" s="120"/>
      <c r="G103" s="120"/>
      <c r="H103" s="121"/>
    </row>
    <row r="104" spans="1:8">
      <c r="A104" s="129"/>
      <c r="B104" s="120"/>
      <c r="C104" s="120"/>
      <c r="D104" s="120"/>
      <c r="E104" s="120"/>
      <c r="F104" s="120"/>
      <c r="G104" s="120"/>
      <c r="H104" s="121"/>
    </row>
    <row r="105" spans="1:8">
      <c r="A105" s="129"/>
      <c r="B105" s="120"/>
      <c r="C105" s="120"/>
      <c r="D105" s="120"/>
      <c r="E105" s="120"/>
      <c r="F105" s="120"/>
      <c r="G105" s="120"/>
      <c r="H105" s="121"/>
    </row>
    <row r="106" spans="1:8">
      <c r="A106" s="129"/>
      <c r="B106" s="120"/>
      <c r="C106" s="120"/>
      <c r="D106" s="120"/>
      <c r="E106" s="120"/>
      <c r="F106" s="120"/>
      <c r="G106" s="120"/>
      <c r="H106" s="121"/>
    </row>
    <row r="107" spans="1:8">
      <c r="A107" s="129"/>
      <c r="B107" s="120"/>
      <c r="C107" s="120"/>
      <c r="D107" s="120"/>
      <c r="E107" s="120"/>
      <c r="F107" s="120"/>
      <c r="G107" s="120"/>
      <c r="H107" s="121"/>
    </row>
    <row r="108" spans="1:8">
      <c r="A108" s="129"/>
      <c r="B108" s="120"/>
      <c r="C108" s="120"/>
      <c r="D108" s="120"/>
      <c r="E108" s="120"/>
      <c r="F108" s="120"/>
      <c r="G108" s="120"/>
      <c r="H108" s="121"/>
    </row>
    <row r="109" spans="1:8">
      <c r="A109" s="129"/>
      <c r="B109" s="120"/>
      <c r="C109" s="120"/>
      <c r="D109" s="120"/>
      <c r="E109" s="120"/>
      <c r="F109" s="120"/>
      <c r="G109" s="120"/>
      <c r="H109" s="121"/>
    </row>
    <row r="110" spans="1:8">
      <c r="A110" s="129"/>
      <c r="B110" s="120"/>
      <c r="C110" s="120"/>
      <c r="D110" s="120"/>
      <c r="E110" s="120"/>
      <c r="F110" s="120"/>
      <c r="G110" s="120"/>
      <c r="H110" s="121"/>
    </row>
    <row r="111" spans="1:8">
      <c r="A111" s="129"/>
      <c r="B111" s="120"/>
      <c r="C111" s="120"/>
      <c r="D111" s="120"/>
      <c r="E111" s="120"/>
      <c r="F111" s="120"/>
      <c r="G111" s="120"/>
      <c r="H111" s="121"/>
    </row>
    <row r="112" spans="1:8">
      <c r="A112" s="129"/>
      <c r="B112" s="120"/>
      <c r="C112" s="120"/>
      <c r="D112" s="120"/>
      <c r="E112" s="120"/>
      <c r="F112" s="120"/>
      <c r="G112" s="120"/>
      <c r="H112" s="121"/>
    </row>
    <row r="113" spans="1:8">
      <c r="A113" s="129"/>
      <c r="B113" s="120"/>
      <c r="C113" s="120"/>
      <c r="D113" s="120"/>
      <c r="E113" s="120"/>
      <c r="F113" s="120"/>
      <c r="G113" s="120"/>
      <c r="H113" s="121"/>
    </row>
    <row r="114" spans="1:8">
      <c r="A114" s="129"/>
      <c r="B114" s="120"/>
      <c r="C114" s="120"/>
      <c r="D114" s="120"/>
      <c r="E114" s="120"/>
      <c r="F114" s="120"/>
      <c r="G114" s="120"/>
      <c r="H114" s="121"/>
    </row>
    <row r="115" spans="1:8" ht="15" thickBot="1">
      <c r="A115" s="129"/>
      <c r="B115" s="120"/>
      <c r="C115" s="120"/>
      <c r="D115" s="120"/>
      <c r="E115" s="120"/>
      <c r="F115" s="120"/>
      <c r="G115" s="120"/>
      <c r="H115" s="121"/>
    </row>
    <row r="116" spans="1:8" ht="15" thickBot="1">
      <c r="A116" s="131" t="s">
        <v>192</v>
      </c>
      <c r="B116" s="132">
        <f>SUM(B90:B115)</f>
        <v>0</v>
      </c>
      <c r="C116" s="132">
        <f>SUM(C90:C115)</f>
        <v>0</v>
      </c>
      <c r="D116" s="126" t="e" cm="1">
        <f t="array" ref="D116">MEDIAN(IF(D90:D115&lt;&gt;0, D90:D115))</f>
        <v>#NUM!</v>
      </c>
      <c r="E116" s="127" t="e" cm="1">
        <f t="array" ref="E116">MEDIAN(IF(E90:E115&lt;&gt;0, E90:E115))</f>
        <v>#NUM!</v>
      </c>
      <c r="F116" s="127" t="e" cm="1">
        <f t="array" ref="F116">MEDIAN(IF(F90:F115&lt;&gt;0, F90:F115))</f>
        <v>#NUM!</v>
      </c>
      <c r="G116" s="127" t="e" cm="1">
        <f t="array" ref="G116">MEDIAN(IF(G90:G115&lt;&gt;0, G90:G115))</f>
        <v>#NUM!</v>
      </c>
      <c r="H116" s="133"/>
    </row>
    <row r="117" spans="1:8" ht="15" thickBot="1">
      <c r="B117" s="115"/>
    </row>
    <row r="118" spans="1:8" ht="21.6" thickBot="1">
      <c r="A118" s="232" t="s">
        <v>196</v>
      </c>
      <c r="B118" s="233"/>
      <c r="C118" s="234"/>
      <c r="D118" t="s">
        <v>197</v>
      </c>
    </row>
    <row r="119" spans="1:8">
      <c r="A119" s="235" t="s">
        <v>198</v>
      </c>
      <c r="B119" s="134" t="s">
        <v>199</v>
      </c>
      <c r="C119" s="135"/>
    </row>
    <row r="120" spans="1:8">
      <c r="A120" s="236"/>
      <c r="B120" s="134" t="s">
        <v>200</v>
      </c>
      <c r="C120" s="136">
        <f>C129+C134+C139+C144</f>
        <v>2984</v>
      </c>
    </row>
    <row r="121" spans="1:8">
      <c r="A121" s="236"/>
      <c r="B121" s="134" t="s">
        <v>201</v>
      </c>
      <c r="C121" s="135"/>
      <c r="D121" s="137"/>
    </row>
    <row r="122" spans="1:8" ht="15" thickBot="1">
      <c r="A122" s="237"/>
      <c r="B122" s="138" t="s">
        <v>202</v>
      </c>
      <c r="C122" s="139"/>
    </row>
    <row r="123" spans="1:8" ht="15" thickBot="1">
      <c r="A123" s="140"/>
      <c r="C123" s="81"/>
    </row>
    <row r="124" spans="1:8">
      <c r="A124" s="238" t="s">
        <v>203</v>
      </c>
      <c r="B124" s="141" t="s">
        <v>204</v>
      </c>
      <c r="C124" s="142">
        <f>B32</f>
        <v>50</v>
      </c>
    </row>
    <row r="125" spans="1:8">
      <c r="A125" s="239"/>
      <c r="B125" s="141" t="s">
        <v>205</v>
      </c>
      <c r="C125" s="142">
        <f>B60</f>
        <v>0</v>
      </c>
    </row>
    <row r="126" spans="1:8">
      <c r="A126" s="239"/>
      <c r="B126" s="141" t="s">
        <v>206</v>
      </c>
      <c r="C126" s="142">
        <f>B88</f>
        <v>0</v>
      </c>
    </row>
    <row r="127" spans="1:8" ht="15" thickBot="1">
      <c r="A127" s="240"/>
      <c r="B127" s="141" t="s">
        <v>207</v>
      </c>
      <c r="C127" s="142">
        <f>B116</f>
        <v>0</v>
      </c>
    </row>
    <row r="128" spans="1:8" ht="15" thickBot="1">
      <c r="A128" s="140"/>
      <c r="C128" s="81"/>
    </row>
    <row r="129" spans="1:3">
      <c r="A129" s="241" t="s">
        <v>208</v>
      </c>
      <c r="B129" s="143" t="s">
        <v>209</v>
      </c>
      <c r="C129" s="144">
        <f>C32</f>
        <v>2984</v>
      </c>
    </row>
    <row r="130" spans="1:3">
      <c r="A130" s="242"/>
      <c r="B130" s="145" t="s">
        <v>210</v>
      </c>
      <c r="C130" s="146">
        <f>D32</f>
        <v>0.46449999999999997</v>
      </c>
    </row>
    <row r="131" spans="1:3">
      <c r="A131" s="242"/>
      <c r="B131" s="145" t="s">
        <v>211</v>
      </c>
      <c r="C131" s="147"/>
    </row>
    <row r="132" spans="1:3" ht="18.600000000000001" thickBot="1">
      <c r="A132" s="148"/>
      <c r="B132" s="149" t="s">
        <v>212</v>
      </c>
      <c r="C132" s="150"/>
    </row>
    <row r="133" spans="1:3" ht="15" thickBot="1">
      <c r="A133" s="140"/>
      <c r="C133" s="81"/>
    </row>
    <row r="134" spans="1:3">
      <c r="A134" s="243" t="s">
        <v>213</v>
      </c>
      <c r="B134" s="151" t="s">
        <v>214</v>
      </c>
      <c r="C134" s="152">
        <f>C60</f>
        <v>0</v>
      </c>
    </row>
    <row r="135" spans="1:3">
      <c r="A135" s="244"/>
      <c r="B135" s="151" t="s">
        <v>215</v>
      </c>
      <c r="C135" s="153" t="e">
        <f>D60</f>
        <v>#NUM!</v>
      </c>
    </row>
    <row r="136" spans="1:3">
      <c r="A136" s="244"/>
      <c r="B136" s="151" t="s">
        <v>216</v>
      </c>
      <c r="C136" s="154"/>
    </row>
    <row r="137" spans="1:3" ht="18.600000000000001" thickBot="1">
      <c r="A137" s="155"/>
      <c r="B137" s="151" t="s">
        <v>217</v>
      </c>
      <c r="C137" s="154"/>
    </row>
    <row r="138" spans="1:3" ht="15" thickBot="1">
      <c r="A138" s="140"/>
      <c r="C138" s="81"/>
    </row>
    <row r="139" spans="1:3">
      <c r="A139" s="224" t="s">
        <v>218</v>
      </c>
      <c r="B139" s="156" t="s">
        <v>219</v>
      </c>
      <c r="C139" s="152">
        <f>C88</f>
        <v>0</v>
      </c>
    </row>
    <row r="140" spans="1:3">
      <c r="A140" s="225"/>
      <c r="B140" s="156" t="s">
        <v>220</v>
      </c>
      <c r="C140" s="153" t="e">
        <f>D88</f>
        <v>#NUM!</v>
      </c>
    </row>
    <row r="141" spans="1:3">
      <c r="A141" s="225"/>
      <c r="B141" s="156" t="s">
        <v>221</v>
      </c>
      <c r="C141" s="154"/>
    </row>
    <row r="142" spans="1:3" ht="18.600000000000001" thickBot="1">
      <c r="A142" s="155"/>
      <c r="B142" s="151" t="s">
        <v>222</v>
      </c>
      <c r="C142" s="154"/>
    </row>
    <row r="143" spans="1:3" ht="15" thickBot="1">
      <c r="A143" s="140"/>
      <c r="C143" s="81"/>
    </row>
    <row r="144" spans="1:3">
      <c r="A144" s="224" t="s">
        <v>223</v>
      </c>
      <c r="B144" s="156" t="s">
        <v>224</v>
      </c>
      <c r="C144" s="152">
        <f>C116</f>
        <v>0</v>
      </c>
    </row>
    <row r="145" spans="1:3">
      <c r="A145" s="225"/>
      <c r="B145" s="156" t="s">
        <v>225</v>
      </c>
      <c r="C145" s="153" t="e">
        <f>D116</f>
        <v>#NUM!</v>
      </c>
    </row>
    <row r="146" spans="1:3">
      <c r="A146" s="225"/>
      <c r="B146" s="156" t="s">
        <v>226</v>
      </c>
      <c r="C146" s="154"/>
    </row>
    <row r="147" spans="1:3" ht="29.4" thickBot="1">
      <c r="A147" s="157"/>
      <c r="B147" s="158" t="s">
        <v>227</v>
      </c>
      <c r="C147" s="159"/>
    </row>
    <row r="148" spans="1:3">
      <c r="A148" s="140"/>
    </row>
  </sheetData>
  <mergeCells count="8">
    <mergeCell ref="A139:A141"/>
    <mergeCell ref="A144:A146"/>
    <mergeCell ref="A1:H2"/>
    <mergeCell ref="A118:C118"/>
    <mergeCell ref="A119:A122"/>
    <mergeCell ref="A124:A127"/>
    <mergeCell ref="A129:A131"/>
    <mergeCell ref="A134:A136"/>
  </mergeCells>
  <conditionalFormatting sqref="A6:G116">
    <cfRule type="beginsWith" dxfId="2" priority="2" operator="beginsWith" text="*">
      <formula>LEFT(A6,LEN("*"))="*"</formula>
    </cfRule>
    <cfRule type="endsWith" dxfId="1" priority="3" operator="endsWith" text="*">
      <formula>RIGHT(A6,LEN("*"))="*"</formula>
    </cfRule>
  </conditionalFormatting>
  <conditionalFormatting sqref="B5:G31 B33:G59 B61:G115">
    <cfRule type="expression" dxfId="0" priority="1">
      <formula>AND(B5=0, B5&lt;&gt;"")</formula>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8"/>
  <sheetViews>
    <sheetView zoomScale="78" zoomScaleNormal="78" workbookViewId="0">
      <selection activeCell="B9" sqref="B9"/>
    </sheetView>
  </sheetViews>
  <sheetFormatPr defaultColWidth="8.77734375" defaultRowHeight="14.4"/>
  <cols>
    <col min="1" max="1" width="79.44140625" style="1" customWidth="1"/>
    <col min="2" max="2" width="52.77734375" style="1" customWidth="1"/>
    <col min="3" max="3" width="57.33203125" style="1" customWidth="1"/>
    <col min="4" max="4" width="54.33203125" style="1" customWidth="1"/>
    <col min="5" max="5" width="49" style="1" customWidth="1"/>
    <col min="7" max="14" width="22.77734375" customWidth="1"/>
  </cols>
  <sheetData>
    <row r="1" spans="1:14">
      <c r="A1" s="248"/>
      <c r="B1" s="249"/>
      <c r="C1" s="249"/>
      <c r="D1" s="249"/>
      <c r="E1" s="250"/>
    </row>
    <row r="2" spans="1:14" ht="28.8">
      <c r="A2" s="245" t="s">
        <v>145</v>
      </c>
      <c r="B2" s="246"/>
      <c r="C2" s="246"/>
      <c r="D2" s="246"/>
      <c r="E2" s="247"/>
      <c r="G2" s="105"/>
      <c r="H2" s="105"/>
      <c r="I2" s="106" t="str">
        <f t="shared" ref="I2:N2" si="0">IF(COUNTIF($H$4:$H$23, "*") = COUNTIF($A:$E, I3), "Normal", "VERIFICATION NEEDED")</f>
        <v>Normal</v>
      </c>
      <c r="J2" s="106" t="str">
        <f t="shared" si="0"/>
        <v>Normal</v>
      </c>
      <c r="K2" s="106" t="str">
        <f t="shared" si="0"/>
        <v>Normal</v>
      </c>
      <c r="L2" s="106" t="str">
        <f t="shared" si="0"/>
        <v>Normal</v>
      </c>
      <c r="M2" s="106" t="str">
        <f t="shared" si="0"/>
        <v>Normal</v>
      </c>
      <c r="N2" s="106" t="str">
        <f t="shared" si="0"/>
        <v>Normal</v>
      </c>
    </row>
    <row r="3" spans="1:14" ht="43.2">
      <c r="A3" s="77" t="s">
        <v>124</v>
      </c>
      <c r="B3" s="78" t="s">
        <v>125</v>
      </c>
      <c r="C3" s="78" t="s">
        <v>126</v>
      </c>
      <c r="D3" s="78" t="s">
        <v>127</v>
      </c>
      <c r="E3" s="92" t="s">
        <v>128</v>
      </c>
      <c r="G3" s="107" t="s">
        <v>175</v>
      </c>
      <c r="H3" s="107" t="s">
        <v>176</v>
      </c>
      <c r="I3" s="108" t="str">
        <f>A6</f>
        <v>Total # of unique clients served</v>
      </c>
      <c r="J3" s="108" t="str">
        <f>A7</f>
        <v>Total Bed Days</v>
      </c>
      <c r="K3" s="108" t="str">
        <f>A8</f>
        <v>Occupancy Rate (%)</v>
      </c>
      <c r="L3" s="108" t="str">
        <f>A17</f>
        <v>Median # of days between client referral and service initiation</v>
      </c>
      <c r="M3" s="108" t="str">
        <f>A18</f>
        <v>Median # of days between client referral and waitlist</v>
      </c>
      <c r="N3" s="108" t="str">
        <f>A19</f>
        <v>Median # of days between waitlist and service initiation</v>
      </c>
    </row>
    <row r="4" spans="1:14" ht="15.6">
      <c r="A4" s="83" t="s">
        <v>146</v>
      </c>
      <c r="B4" s="78"/>
      <c r="C4" s="78"/>
      <c r="D4" s="78"/>
      <c r="E4" s="92"/>
      <c r="G4" s="105" t="str" cm="1">
        <f t="array" ref="G4:G5">TRANSPOSE(_xlfn.TEXTSPLIT(_xlfn.TEXTJOIN("%%", TRUE, IF((A:A="Indicator")+(A:A="Indicators"), INDEX(A:A, ROW(A:A)-1), "")), "%%"))</f>
        <v>Phoenix (38 beds)</v>
      </c>
      <c r="H4" s="109" t="str">
        <f t="shared" ref="H4:H8" si="1">LEFT(G4, FIND(" (", G4) - 1)</f>
        <v>Phoenix</v>
      </c>
      <c r="I4" s="105" cm="1">
        <f t="array" ref="I4:I5">_xlfn._xlws.FILTER($B$2:$B$1000, $A$2:$A$1000=I3)</f>
        <v>42</v>
      </c>
      <c r="J4" s="105" cm="1">
        <f t="array" ref="J4:J5">_xlfn._xlws.FILTER($B$2:$B$1000, $A$2:$A$1000=J3)</f>
        <v>2592</v>
      </c>
      <c r="K4" s="105" cm="1">
        <f t="array" ref="K4:K5">_xlfn._xlws.FILTER($B$2:$B$1000, $A$2:$A$1000=K3)</f>
        <v>0.56999999999999995</v>
      </c>
      <c r="L4" s="105" cm="1">
        <f t="array" ref="L4:L5">_xlfn._xlws.FILTER($B$2:$B$1000, $A$2:$A$1000=L3)</f>
        <v>26.5</v>
      </c>
      <c r="M4" s="105" cm="1">
        <f t="array" ref="M4:M5">_xlfn._xlws.FILTER($B$2:$B$1000, $A$2:$A$1000=M3)</f>
        <v>1</v>
      </c>
      <c r="N4" s="105" cm="1">
        <f t="array" ref="N4:N5">_xlfn._xlws.FILTER($B$2:$B$1000, $A$2:$A$1000=N3)</f>
        <v>27</v>
      </c>
    </row>
    <row r="5" spans="1:14" ht="15.6">
      <c r="A5" s="83" t="s">
        <v>147</v>
      </c>
      <c r="E5" s="84"/>
      <c r="G5" s="105" t="str">
        <v>Elizabeth Fry (12 beds)</v>
      </c>
      <c r="H5" s="105" t="str">
        <f t="shared" si="1"/>
        <v>Elizabeth Fry</v>
      </c>
      <c r="I5" s="105">
        <v>8</v>
      </c>
      <c r="J5" s="105">
        <v>392</v>
      </c>
      <c r="K5" s="105">
        <v>0.35899999999999999</v>
      </c>
      <c r="L5" s="105">
        <v>18</v>
      </c>
      <c r="M5" s="105">
        <v>1</v>
      </c>
      <c r="N5" s="105">
        <v>17</v>
      </c>
    </row>
    <row r="6" spans="1:14" ht="15.6">
      <c r="A6" s="83" t="s">
        <v>148</v>
      </c>
      <c r="B6" s="1">
        <v>42</v>
      </c>
      <c r="E6" s="84"/>
      <c r="G6" s="105"/>
      <c r="H6" s="105" t="e">
        <f t="shared" si="1"/>
        <v>#VALUE!</v>
      </c>
      <c r="I6" s="105"/>
      <c r="J6" s="105"/>
      <c r="K6" s="105"/>
      <c r="L6" s="105"/>
      <c r="M6" s="105"/>
      <c r="N6" s="105"/>
    </row>
    <row r="7" spans="1:14" ht="15.6">
      <c r="A7" s="83" t="s">
        <v>129</v>
      </c>
      <c r="B7" s="1">
        <v>2592</v>
      </c>
      <c r="E7" s="84"/>
      <c r="G7" s="105"/>
      <c r="H7" s="105" t="e">
        <f t="shared" si="1"/>
        <v>#VALUE!</v>
      </c>
      <c r="I7" s="105"/>
      <c r="J7" s="105"/>
      <c r="K7" s="105"/>
      <c r="L7" s="105"/>
      <c r="M7" s="105"/>
      <c r="N7" s="105"/>
    </row>
    <row r="8" spans="1:14" ht="15.6">
      <c r="A8" s="83" t="s">
        <v>130</v>
      </c>
      <c r="B8" s="94">
        <v>0.56999999999999995</v>
      </c>
      <c r="E8" s="84"/>
      <c r="G8" s="105"/>
      <c r="H8" s="105" t="e">
        <f t="shared" si="1"/>
        <v>#VALUE!</v>
      </c>
      <c r="I8" s="105"/>
      <c r="J8" s="105"/>
      <c r="K8" s="105"/>
      <c r="L8" s="105"/>
      <c r="M8" s="105"/>
      <c r="N8" s="105"/>
    </row>
    <row r="9" spans="1:14" ht="15.6">
      <c r="A9" s="82" t="s">
        <v>131</v>
      </c>
      <c r="B9" s="93">
        <v>0.44400000000000001</v>
      </c>
      <c r="E9" s="84"/>
      <c r="G9" s="105"/>
      <c r="H9" s="105" t="e">
        <f>LEFT(G9, FIND(" (", G9) - 1)</f>
        <v>#VALUE!</v>
      </c>
      <c r="I9" s="105"/>
      <c r="J9" s="105"/>
      <c r="K9" s="105"/>
      <c r="L9" s="105"/>
      <c r="M9" s="105"/>
      <c r="N9" s="105"/>
    </row>
    <row r="10" spans="1:14" ht="15.6">
      <c r="A10" s="82" t="s">
        <v>132</v>
      </c>
      <c r="B10" s="93">
        <v>0.55559999999999998</v>
      </c>
      <c r="E10" s="84"/>
      <c r="G10" s="105"/>
      <c r="H10" s="105" t="e">
        <f t="shared" ref="H10:H29" si="2">LEFT(G10, FIND(" (", G10) - 1)</f>
        <v>#VALUE!</v>
      </c>
      <c r="I10" s="105"/>
      <c r="J10" s="105"/>
      <c r="K10" s="105"/>
      <c r="L10" s="105"/>
      <c r="M10" s="105"/>
      <c r="N10" s="105"/>
    </row>
    <row r="11" spans="1:14" ht="15.6">
      <c r="A11" s="82" t="s">
        <v>133</v>
      </c>
      <c r="B11" s="94">
        <v>0</v>
      </c>
      <c r="E11" s="84"/>
      <c r="G11" s="105"/>
      <c r="H11" s="105" t="e">
        <f t="shared" si="2"/>
        <v>#VALUE!</v>
      </c>
      <c r="I11" s="105"/>
      <c r="J11" s="105"/>
      <c r="K11" s="105"/>
      <c r="L11" s="105"/>
      <c r="M11" s="105"/>
      <c r="N11" s="105"/>
    </row>
    <row r="12" spans="1:14" ht="15.6">
      <c r="A12" s="82" t="s">
        <v>134</v>
      </c>
      <c r="B12" s="1">
        <v>16</v>
      </c>
      <c r="E12" s="84"/>
      <c r="G12" s="105"/>
      <c r="H12" s="105" t="e">
        <f t="shared" si="2"/>
        <v>#VALUE!</v>
      </c>
      <c r="I12" s="105"/>
      <c r="J12" s="105"/>
      <c r="K12" s="105"/>
      <c r="L12" s="105"/>
      <c r="M12" s="105"/>
      <c r="N12" s="105"/>
    </row>
    <row r="13" spans="1:14" ht="15.6">
      <c r="A13" s="82" t="s">
        <v>135</v>
      </c>
      <c r="B13" s="1">
        <v>10</v>
      </c>
      <c r="E13" s="84"/>
      <c r="G13" s="105"/>
      <c r="H13" s="105" t="e">
        <f t="shared" si="2"/>
        <v>#VALUE!</v>
      </c>
      <c r="I13" s="105"/>
      <c r="J13" s="105"/>
      <c r="K13" s="105"/>
      <c r="L13" s="105"/>
      <c r="M13" s="105"/>
      <c r="N13" s="105"/>
    </row>
    <row r="14" spans="1:14" ht="15.6">
      <c r="A14" s="82" t="s">
        <v>136</v>
      </c>
      <c r="B14" s="1">
        <v>6</v>
      </c>
      <c r="E14" s="84"/>
      <c r="G14" s="105"/>
      <c r="H14" s="105" t="e">
        <f t="shared" si="2"/>
        <v>#VALUE!</v>
      </c>
      <c r="I14" s="105"/>
      <c r="J14" s="105"/>
      <c r="K14" s="105"/>
      <c r="L14" s="105"/>
      <c r="M14" s="105"/>
      <c r="N14" s="105"/>
    </row>
    <row r="15" spans="1:14" ht="15.6">
      <c r="A15" s="82" t="s">
        <v>137</v>
      </c>
      <c r="B15" s="1">
        <v>0</v>
      </c>
      <c r="E15" s="84"/>
      <c r="G15" s="105"/>
      <c r="H15" s="105" t="e">
        <f t="shared" si="2"/>
        <v>#VALUE!</v>
      </c>
      <c r="I15" s="105"/>
      <c r="J15" s="105"/>
      <c r="K15" s="105"/>
      <c r="L15" s="105"/>
      <c r="M15" s="105"/>
      <c r="N15" s="105"/>
    </row>
    <row r="16" spans="1:14" ht="15.6">
      <c r="A16" s="82" t="s">
        <v>138</v>
      </c>
      <c r="B16" s="1">
        <v>0</v>
      </c>
      <c r="E16" s="84"/>
      <c r="G16" s="105"/>
      <c r="H16" s="105" t="e">
        <f t="shared" si="2"/>
        <v>#VALUE!</v>
      </c>
      <c r="I16" s="105"/>
      <c r="J16" s="105"/>
      <c r="K16" s="105"/>
      <c r="L16" s="105"/>
      <c r="M16" s="105"/>
      <c r="N16" s="105"/>
    </row>
    <row r="17" spans="1:14" ht="15.6">
      <c r="A17" s="83" t="s">
        <v>0</v>
      </c>
      <c r="B17" s="1">
        <v>26.5</v>
      </c>
      <c r="E17" s="84"/>
      <c r="G17" s="105"/>
      <c r="H17" s="105" t="e">
        <f t="shared" si="2"/>
        <v>#VALUE!</v>
      </c>
      <c r="I17" s="105"/>
      <c r="J17" s="105"/>
      <c r="K17" s="105"/>
      <c r="L17" s="105"/>
      <c r="M17" s="105"/>
      <c r="N17" s="105"/>
    </row>
    <row r="18" spans="1:14" ht="15.6">
      <c r="A18" s="83" t="s">
        <v>1</v>
      </c>
      <c r="B18" s="1">
        <v>1</v>
      </c>
      <c r="E18" s="84"/>
      <c r="G18" s="105"/>
      <c r="H18" s="105" t="e">
        <f t="shared" si="2"/>
        <v>#VALUE!</v>
      </c>
      <c r="I18" s="105"/>
      <c r="J18" s="105"/>
      <c r="K18" s="105"/>
      <c r="L18" s="105"/>
      <c r="M18" s="105"/>
      <c r="N18" s="105"/>
    </row>
    <row r="19" spans="1:14" ht="15.6">
      <c r="A19" s="83" t="s">
        <v>2</v>
      </c>
      <c r="B19" s="1">
        <v>27</v>
      </c>
      <c r="E19" s="84"/>
      <c r="G19" s="105"/>
      <c r="H19" s="105" t="e">
        <f t="shared" si="2"/>
        <v>#VALUE!</v>
      </c>
      <c r="I19" s="105"/>
      <c r="J19" s="105"/>
      <c r="K19" s="105"/>
      <c r="L19" s="105"/>
      <c r="M19" s="105"/>
      <c r="N19" s="105"/>
    </row>
    <row r="20" spans="1:14" ht="31.2">
      <c r="A20" s="83" t="s">
        <v>139</v>
      </c>
      <c r="E20" s="84"/>
      <c r="G20" s="105"/>
      <c r="H20" s="105" t="e">
        <f t="shared" si="2"/>
        <v>#VALUE!</v>
      </c>
      <c r="I20" s="105"/>
      <c r="J20" s="105"/>
      <c r="K20" s="105"/>
      <c r="L20" s="105"/>
      <c r="M20" s="105"/>
      <c r="N20" s="105"/>
    </row>
    <row r="21" spans="1:14" ht="15.6">
      <c r="A21" s="83" t="s">
        <v>149</v>
      </c>
      <c r="E21" s="84"/>
      <c r="G21" s="105"/>
      <c r="H21" s="105" t="e">
        <f t="shared" si="2"/>
        <v>#VALUE!</v>
      </c>
      <c r="I21" s="105"/>
      <c r="J21" s="105"/>
      <c r="K21" s="105"/>
      <c r="L21" s="105"/>
      <c r="M21" s="105"/>
      <c r="N21" s="105"/>
    </row>
    <row r="22" spans="1:14" ht="31.2">
      <c r="A22" s="83" t="s">
        <v>150</v>
      </c>
      <c r="E22" s="84"/>
      <c r="G22" s="105"/>
      <c r="H22" s="105" t="e">
        <f t="shared" si="2"/>
        <v>#VALUE!</v>
      </c>
      <c r="I22" s="105"/>
      <c r="J22" s="105"/>
      <c r="K22" s="105"/>
      <c r="L22" s="105"/>
      <c r="M22" s="105"/>
      <c r="N22" s="105"/>
    </row>
    <row r="23" spans="1:14" ht="31.2">
      <c r="A23" s="83" t="s">
        <v>151</v>
      </c>
      <c r="E23" s="84"/>
      <c r="G23" s="105"/>
      <c r="H23" s="105" t="e">
        <f t="shared" si="2"/>
        <v>#VALUE!</v>
      </c>
      <c r="I23" s="105"/>
      <c r="J23" s="105"/>
      <c r="K23" s="105"/>
      <c r="L23" s="105"/>
      <c r="M23" s="105"/>
      <c r="N23" s="105"/>
    </row>
    <row r="24" spans="1:14" ht="15.6">
      <c r="A24" s="83" t="s">
        <v>152</v>
      </c>
      <c r="B24" s="94">
        <v>0.61</v>
      </c>
      <c r="E24" s="84"/>
      <c r="G24" s="105"/>
      <c r="H24" s="105" t="e">
        <f t="shared" si="2"/>
        <v>#VALUE!</v>
      </c>
      <c r="I24" s="105"/>
      <c r="J24" s="105"/>
      <c r="K24" s="105"/>
      <c r="L24" s="105"/>
      <c r="M24" s="105"/>
      <c r="N24" s="105"/>
    </row>
    <row r="25" spans="1:14" ht="46.8">
      <c r="A25" s="91" t="s">
        <v>154</v>
      </c>
      <c r="B25" s="95">
        <v>1</v>
      </c>
      <c r="C25" s="96"/>
      <c r="D25" s="96"/>
      <c r="E25" s="97"/>
      <c r="G25" s="105"/>
      <c r="H25" s="105" t="e">
        <f t="shared" si="2"/>
        <v>#VALUE!</v>
      </c>
      <c r="I25" s="105"/>
      <c r="J25" s="105"/>
      <c r="K25" s="105"/>
      <c r="L25" s="105"/>
      <c r="M25" s="105"/>
      <c r="N25" s="105"/>
    </row>
    <row r="26" spans="1:14" ht="43.2">
      <c r="A26" s="83" t="s">
        <v>95</v>
      </c>
      <c r="B26" s="1" t="s">
        <v>161</v>
      </c>
      <c r="E26" s="84"/>
      <c r="G26" s="105"/>
      <c r="H26" s="105" t="e">
        <f t="shared" si="2"/>
        <v>#VALUE!</v>
      </c>
      <c r="I26" s="105"/>
      <c r="J26" s="105"/>
      <c r="K26" s="105"/>
      <c r="L26" s="105"/>
      <c r="M26" s="105"/>
      <c r="N26" s="105"/>
    </row>
    <row r="27" spans="1:14" ht="27" customHeight="1">
      <c r="A27" s="83" t="s">
        <v>6</v>
      </c>
      <c r="B27" s="1">
        <v>3</v>
      </c>
      <c r="E27" s="84"/>
      <c r="G27" s="105"/>
      <c r="H27" s="105" t="e">
        <f t="shared" si="2"/>
        <v>#VALUE!</v>
      </c>
      <c r="I27" s="105"/>
      <c r="J27" s="105"/>
      <c r="K27" s="105"/>
      <c r="L27" s="105"/>
      <c r="M27" s="105"/>
      <c r="N27" s="105"/>
    </row>
    <row r="28" spans="1:14" ht="31.2">
      <c r="A28" s="83" t="s">
        <v>153</v>
      </c>
      <c r="B28" s="93">
        <v>1</v>
      </c>
      <c r="E28" s="84"/>
      <c r="G28" s="105"/>
      <c r="H28" s="105" t="e">
        <f t="shared" si="2"/>
        <v>#VALUE!</v>
      </c>
      <c r="I28" s="105"/>
      <c r="J28" s="105"/>
      <c r="K28" s="105"/>
      <c r="L28" s="105"/>
      <c r="M28" s="105"/>
      <c r="N28" s="105"/>
    </row>
    <row r="29" spans="1:14" ht="187.2">
      <c r="A29" s="90" t="s">
        <v>158</v>
      </c>
      <c r="B29" s="98" t="s">
        <v>165</v>
      </c>
      <c r="C29" s="99"/>
      <c r="D29" s="99"/>
      <c r="E29" s="100"/>
      <c r="G29" s="105"/>
      <c r="H29" s="105" t="e">
        <f t="shared" si="2"/>
        <v>#VALUE!</v>
      </c>
      <c r="I29" s="105"/>
      <c r="J29" s="105"/>
      <c r="K29" s="105"/>
      <c r="L29" s="105"/>
      <c r="M29" s="105"/>
      <c r="N29" s="105"/>
    </row>
    <row r="30" spans="1:14" ht="72">
      <c r="A30" s="91" t="s">
        <v>140</v>
      </c>
      <c r="B30" s="1" t="s">
        <v>172</v>
      </c>
      <c r="E30" s="84"/>
    </row>
    <row r="31" spans="1:14" ht="316.8">
      <c r="A31" s="83" t="s">
        <v>141</v>
      </c>
      <c r="B31" s="101" t="s">
        <v>166</v>
      </c>
      <c r="E31" s="84"/>
    </row>
    <row r="32" spans="1:14" ht="158.4">
      <c r="A32" s="91" t="s">
        <v>142</v>
      </c>
      <c r="B32" s="1" t="s">
        <v>164</v>
      </c>
      <c r="E32" s="84"/>
    </row>
    <row r="33" spans="1:5" ht="72">
      <c r="A33" s="83" t="s">
        <v>143</v>
      </c>
      <c r="B33" s="101" t="s">
        <v>163</v>
      </c>
      <c r="E33" s="84"/>
    </row>
    <row r="34" spans="1:5" ht="173.4" thickBot="1">
      <c r="A34" s="89" t="s">
        <v>144</v>
      </c>
      <c r="B34" s="102" t="s">
        <v>171</v>
      </c>
      <c r="C34" s="103"/>
      <c r="D34" s="103"/>
      <c r="E34" s="104"/>
    </row>
    <row r="35" spans="1:5">
      <c r="A35" s="248"/>
      <c r="B35" s="249"/>
      <c r="C35" s="249"/>
      <c r="D35" s="249"/>
      <c r="E35" s="250"/>
    </row>
    <row r="36" spans="1:5" ht="28.8">
      <c r="A36" s="245" t="s">
        <v>155</v>
      </c>
      <c r="B36" s="246"/>
      <c r="C36" s="246"/>
      <c r="D36" s="246"/>
      <c r="E36" s="247"/>
    </row>
    <row r="37" spans="1:5">
      <c r="A37" s="77" t="s">
        <v>124</v>
      </c>
      <c r="B37" s="78" t="s">
        <v>125</v>
      </c>
      <c r="C37" s="78" t="s">
        <v>126</v>
      </c>
      <c r="D37" s="78" t="s">
        <v>127</v>
      </c>
      <c r="E37" s="92" t="s">
        <v>128</v>
      </c>
    </row>
    <row r="38" spans="1:5" ht="15.6">
      <c r="A38" s="83" t="s">
        <v>146</v>
      </c>
      <c r="B38" s="78"/>
      <c r="C38" s="78"/>
      <c r="D38" s="78"/>
      <c r="E38" s="92"/>
    </row>
    <row r="39" spans="1:5" ht="15.6">
      <c r="A39" s="83" t="s">
        <v>147</v>
      </c>
      <c r="E39" s="84"/>
    </row>
    <row r="40" spans="1:5" ht="15.6">
      <c r="A40" s="83" t="s">
        <v>148</v>
      </c>
      <c r="B40" s="1">
        <v>8</v>
      </c>
      <c r="E40" s="84"/>
    </row>
    <row r="41" spans="1:5" ht="15.6">
      <c r="A41" s="83" t="s">
        <v>129</v>
      </c>
      <c r="B41" s="1">
        <v>392</v>
      </c>
      <c r="E41" s="84"/>
    </row>
    <row r="42" spans="1:5" ht="15.6">
      <c r="A42" s="83" t="s">
        <v>130</v>
      </c>
      <c r="B42" s="93">
        <v>0.35899999999999999</v>
      </c>
      <c r="E42" s="84"/>
    </row>
    <row r="43" spans="1:5" ht="15.6">
      <c r="A43" s="82" t="s">
        <v>131</v>
      </c>
      <c r="B43" s="1">
        <v>8</v>
      </c>
      <c r="E43" s="84"/>
    </row>
    <row r="44" spans="1:5" ht="15.6">
      <c r="A44" s="82" t="s">
        <v>132</v>
      </c>
      <c r="B44" s="1">
        <v>0</v>
      </c>
      <c r="E44" s="84"/>
    </row>
    <row r="45" spans="1:5" ht="15.6">
      <c r="A45" s="82" t="s">
        <v>133</v>
      </c>
      <c r="B45" s="1">
        <v>0</v>
      </c>
      <c r="E45" s="84"/>
    </row>
    <row r="46" spans="1:5" ht="15.6">
      <c r="A46" s="82" t="s">
        <v>134</v>
      </c>
      <c r="B46" s="1">
        <v>3</v>
      </c>
      <c r="E46" s="84"/>
    </row>
    <row r="47" spans="1:5" ht="15.6">
      <c r="A47" s="82" t="s">
        <v>135</v>
      </c>
      <c r="B47" s="1">
        <v>2</v>
      </c>
      <c r="E47" s="84"/>
    </row>
    <row r="48" spans="1:5" ht="15.6">
      <c r="A48" s="82" t="s">
        <v>136</v>
      </c>
      <c r="B48" s="1">
        <v>1</v>
      </c>
      <c r="E48" s="84"/>
    </row>
    <row r="49" spans="1:5" ht="15.6">
      <c r="A49" s="82" t="s">
        <v>137</v>
      </c>
      <c r="B49" s="1">
        <v>0</v>
      </c>
      <c r="E49" s="84"/>
    </row>
    <row r="50" spans="1:5" ht="15.6">
      <c r="A50" s="82" t="s">
        <v>138</v>
      </c>
      <c r="B50" s="1">
        <v>0</v>
      </c>
      <c r="E50" s="84"/>
    </row>
    <row r="51" spans="1:5" ht="15.6">
      <c r="A51" s="83" t="s">
        <v>0</v>
      </c>
      <c r="B51" s="1">
        <v>18</v>
      </c>
      <c r="E51" s="84"/>
    </row>
    <row r="52" spans="1:5" ht="15.6">
      <c r="A52" s="83" t="s">
        <v>1</v>
      </c>
      <c r="B52" s="1">
        <v>1</v>
      </c>
      <c r="E52" s="84"/>
    </row>
    <row r="53" spans="1:5" ht="15.6">
      <c r="A53" s="83" t="s">
        <v>2</v>
      </c>
      <c r="B53" s="1">
        <v>17</v>
      </c>
      <c r="E53" s="84"/>
    </row>
    <row r="54" spans="1:5" ht="31.2">
      <c r="A54" s="83" t="s">
        <v>139</v>
      </c>
      <c r="E54" s="84"/>
    </row>
    <row r="55" spans="1:5" ht="15.6">
      <c r="A55" s="83" t="s">
        <v>149</v>
      </c>
      <c r="E55" s="84"/>
    </row>
    <row r="56" spans="1:5" ht="31.2">
      <c r="A56" s="83" t="s">
        <v>150</v>
      </c>
      <c r="E56" s="84"/>
    </row>
    <row r="57" spans="1:5" ht="31.2">
      <c r="A57" s="83" t="s">
        <v>151</v>
      </c>
      <c r="E57" s="84"/>
    </row>
    <row r="58" spans="1:5" ht="15.6">
      <c r="A58" s="83" t="s">
        <v>152</v>
      </c>
      <c r="B58" s="94">
        <v>0.8</v>
      </c>
      <c r="E58" s="84"/>
    </row>
    <row r="59" spans="1:5" ht="46.8">
      <c r="A59" s="91" t="s">
        <v>154</v>
      </c>
      <c r="B59" s="95">
        <v>1</v>
      </c>
      <c r="C59" s="96"/>
      <c r="D59" s="96"/>
      <c r="E59" s="97"/>
    </row>
    <row r="60" spans="1:5" ht="43.2">
      <c r="A60" s="83" t="s">
        <v>95</v>
      </c>
      <c r="B60" s="1" t="s">
        <v>162</v>
      </c>
      <c r="E60" s="84"/>
    </row>
    <row r="61" spans="1:5" ht="15.6">
      <c r="A61" s="83" t="s">
        <v>6</v>
      </c>
      <c r="B61" s="1">
        <v>0</v>
      </c>
      <c r="E61" s="84"/>
    </row>
    <row r="62" spans="1:5" ht="31.2">
      <c r="A62" s="83" t="s">
        <v>153</v>
      </c>
      <c r="B62" s="93">
        <v>0.83299999999999996</v>
      </c>
      <c r="E62" s="84"/>
    </row>
    <row r="63" spans="1:5" ht="216">
      <c r="A63" s="90" t="s">
        <v>158</v>
      </c>
      <c r="B63" s="98" t="s">
        <v>173</v>
      </c>
      <c r="C63" s="99"/>
      <c r="D63" s="99"/>
      <c r="E63" s="100"/>
    </row>
    <row r="64" spans="1:5" ht="72">
      <c r="A64" s="91" t="s">
        <v>140</v>
      </c>
      <c r="B64" s="101" t="s">
        <v>167</v>
      </c>
      <c r="E64" s="84"/>
    </row>
    <row r="65" spans="1:5" ht="259.2">
      <c r="A65" s="83" t="s">
        <v>141</v>
      </c>
      <c r="B65" s="101" t="s">
        <v>168</v>
      </c>
      <c r="E65" s="84"/>
    </row>
    <row r="66" spans="1:5" ht="115.2">
      <c r="A66" s="91" t="s">
        <v>142</v>
      </c>
      <c r="B66" s="1" t="s">
        <v>169</v>
      </c>
      <c r="E66" s="84"/>
    </row>
    <row r="67" spans="1:5" ht="158.4">
      <c r="A67" s="83" t="s">
        <v>143</v>
      </c>
      <c r="B67" s="101" t="s">
        <v>174</v>
      </c>
      <c r="E67" s="84"/>
    </row>
    <row r="68" spans="1:5" ht="173.4" thickBot="1">
      <c r="A68" s="89" t="s">
        <v>144</v>
      </c>
      <c r="B68" s="103" t="s">
        <v>170</v>
      </c>
      <c r="C68" s="103"/>
      <c r="D68" s="103"/>
      <c r="E68" s="104"/>
    </row>
  </sheetData>
  <mergeCells count="4">
    <mergeCell ref="A36:E36"/>
    <mergeCell ref="A1:E1"/>
    <mergeCell ref="A2:E2"/>
    <mergeCell ref="A35:E35"/>
  </mergeCells>
  <pageMargins left="0.7" right="0.7" top="0.75" bottom="0.75" header="0.3" footer="0.3"/>
  <pageSetup orientation="portrait" r:id="rId1"/>
  <tableParts count="2">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3"/>
  <sheetViews>
    <sheetView zoomScaleNormal="100" workbookViewId="0">
      <selection activeCell="A28" sqref="A28"/>
    </sheetView>
  </sheetViews>
  <sheetFormatPr defaultColWidth="8.77734375" defaultRowHeight="14.4"/>
  <cols>
    <col min="1" max="1" width="70" customWidth="1"/>
    <col min="2" max="2" width="30" customWidth="1"/>
    <col min="3" max="3" width="31.6640625" customWidth="1"/>
    <col min="4" max="4" width="30.44140625" customWidth="1"/>
    <col min="5" max="5" width="32.33203125" customWidth="1"/>
  </cols>
  <sheetData>
    <row r="1" spans="1:5">
      <c r="A1" s="251"/>
      <c r="B1" s="252"/>
      <c r="C1" s="252"/>
      <c r="D1" s="252"/>
      <c r="E1" s="253"/>
    </row>
    <row r="2" spans="1:5" ht="28.8">
      <c r="A2" s="254" t="s">
        <v>9</v>
      </c>
      <c r="B2" s="255"/>
      <c r="C2" s="255"/>
      <c r="D2" s="255"/>
      <c r="E2" s="256"/>
    </row>
    <row r="3" spans="1:5">
      <c r="A3" s="77" t="s">
        <v>124</v>
      </c>
      <c r="B3" s="78" t="s">
        <v>125</v>
      </c>
      <c r="C3" s="79" t="s">
        <v>126</v>
      </c>
      <c r="D3" s="79" t="s">
        <v>127</v>
      </c>
      <c r="E3" s="80" t="s">
        <v>128</v>
      </c>
    </row>
    <row r="4" spans="1:5" ht="15.6">
      <c r="A4" s="83" t="s">
        <v>146</v>
      </c>
      <c r="B4" s="78"/>
      <c r="C4" s="79"/>
      <c r="D4" s="79"/>
      <c r="E4" s="80"/>
    </row>
    <row r="5" spans="1:5" ht="15.6">
      <c r="A5" s="83" t="s">
        <v>147</v>
      </c>
      <c r="B5" s="1"/>
      <c r="E5" s="81"/>
    </row>
    <row r="6" spans="1:5" ht="15.6">
      <c r="A6" s="83" t="s">
        <v>148</v>
      </c>
      <c r="E6" s="81"/>
    </row>
    <row r="7" spans="1:5" ht="28.8">
      <c r="A7" s="77" t="s">
        <v>159</v>
      </c>
      <c r="E7" s="81"/>
    </row>
    <row r="8" spans="1:5" ht="28.8">
      <c r="A8" s="77" t="s">
        <v>160</v>
      </c>
      <c r="E8" s="81"/>
    </row>
    <row r="9" spans="1:5" ht="15.6">
      <c r="A9" s="82" t="s">
        <v>131</v>
      </c>
      <c r="E9" s="81"/>
    </row>
    <row r="10" spans="1:5" ht="15.6">
      <c r="A10" s="82" t="s">
        <v>132</v>
      </c>
      <c r="E10" s="81"/>
    </row>
    <row r="11" spans="1:5" ht="15.6">
      <c r="A11" s="82" t="s">
        <v>133</v>
      </c>
      <c r="E11" s="81"/>
    </row>
    <row r="12" spans="1:5" ht="15.6">
      <c r="A12" s="82" t="s">
        <v>134</v>
      </c>
      <c r="E12" s="81"/>
    </row>
    <row r="13" spans="1:5" ht="15.6">
      <c r="A13" s="82" t="s">
        <v>135</v>
      </c>
      <c r="E13" s="81"/>
    </row>
    <row r="14" spans="1:5" ht="15.6">
      <c r="A14" s="82" t="s">
        <v>136</v>
      </c>
      <c r="E14" s="81"/>
    </row>
    <row r="15" spans="1:5" ht="15.6">
      <c r="A15" s="82" t="s">
        <v>137</v>
      </c>
      <c r="E15" s="81"/>
    </row>
    <row r="16" spans="1:5" ht="31.2">
      <c r="A16" s="82" t="s">
        <v>138</v>
      </c>
      <c r="E16" s="81"/>
    </row>
    <row r="17" spans="1:5" ht="15.6">
      <c r="A17" s="83" t="s">
        <v>0</v>
      </c>
      <c r="E17" s="81"/>
    </row>
    <row r="18" spans="1:5" ht="15.6">
      <c r="A18" s="83" t="s">
        <v>1</v>
      </c>
      <c r="E18" s="81"/>
    </row>
    <row r="19" spans="1:5" ht="15.6">
      <c r="A19" s="83" t="s">
        <v>2</v>
      </c>
      <c r="E19" s="81"/>
    </row>
    <row r="20" spans="1:5" ht="15.6">
      <c r="A20" s="83" t="s">
        <v>156</v>
      </c>
      <c r="E20" s="81"/>
    </row>
    <row r="21" spans="1:5" ht="62.4">
      <c r="A21" s="83" t="s">
        <v>154</v>
      </c>
      <c r="E21" s="81"/>
    </row>
    <row r="22" spans="1:5" ht="46.8">
      <c r="A22" s="83" t="s">
        <v>4</v>
      </c>
      <c r="E22" s="81"/>
    </row>
    <row r="23" spans="1:5" ht="15.6">
      <c r="A23" s="83" t="s">
        <v>5</v>
      </c>
      <c r="E23" s="81"/>
    </row>
    <row r="24" spans="1:5" ht="15.6">
      <c r="A24" s="83" t="s">
        <v>95</v>
      </c>
      <c r="E24" s="81"/>
    </row>
    <row r="25" spans="1:5" ht="15.6">
      <c r="A25" s="83" t="s">
        <v>7</v>
      </c>
      <c r="E25" s="81"/>
    </row>
    <row r="26" spans="1:5" ht="31.2">
      <c r="A26" s="83" t="s">
        <v>6</v>
      </c>
      <c r="E26" s="81"/>
    </row>
    <row r="27" spans="1:5" ht="31.2">
      <c r="A27" s="83" t="s">
        <v>153</v>
      </c>
      <c r="E27" s="81"/>
    </row>
    <row r="28" spans="1:5" ht="28.8">
      <c r="A28" s="90" t="s">
        <v>158</v>
      </c>
      <c r="B28" s="85"/>
      <c r="C28" s="85"/>
      <c r="D28" s="85"/>
      <c r="E28" s="86"/>
    </row>
    <row r="29" spans="1:5" ht="62.4">
      <c r="A29" s="83" t="s">
        <v>140</v>
      </c>
      <c r="E29" s="81"/>
    </row>
    <row r="30" spans="1:5" ht="31.2">
      <c r="A30" s="83" t="s">
        <v>141</v>
      </c>
      <c r="E30" s="81"/>
    </row>
    <row r="31" spans="1:5" ht="46.8">
      <c r="A31" s="83" t="s">
        <v>142</v>
      </c>
      <c r="E31" s="81"/>
    </row>
    <row r="32" spans="1:5" ht="31.2">
      <c r="A32" s="83" t="s">
        <v>143</v>
      </c>
      <c r="E32" s="81"/>
    </row>
    <row r="33" spans="1:5" ht="31.8" thickBot="1">
      <c r="A33" s="89" t="s">
        <v>144</v>
      </c>
      <c r="B33" s="87"/>
      <c r="C33" s="87"/>
      <c r="D33" s="87"/>
      <c r="E33" s="88"/>
    </row>
  </sheetData>
  <mergeCells count="2">
    <mergeCell ref="A1:E1"/>
    <mergeCell ref="A2:E2"/>
  </mergeCell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Instructions</vt:lpstr>
      <vt:lpstr>Definitions</vt:lpstr>
      <vt:lpstr>RESULTS SUMMARY</vt:lpstr>
      <vt:lpstr>Adult SU Treatment Beds</vt:lpstr>
      <vt:lpstr>Community Transition Teams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Robbins, Christine EDUC:EX</dc:creator>
  <cp:lastModifiedBy>Chan, Irwin MMHA:EX</cp:lastModifiedBy>
  <dcterms:created xsi:type="dcterms:W3CDTF">2023-06-27T19:57:57Z</dcterms:created>
  <dcterms:modified xsi:type="dcterms:W3CDTF">2023-10-26T21:04:58Z</dcterms:modified>
</cp:coreProperties>
</file>