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PHSA\"/>
    </mc:Choice>
  </mc:AlternateContent>
  <xr:revisionPtr revIDLastSave="0" documentId="13_ncr:1_{DF1196B6-8331-4C08-AC5F-B390F4046E60}" xr6:coauthVersionLast="47" xr6:coauthVersionMax="47" xr10:uidLastSave="{00000000-0000-0000-0000-000000000000}"/>
  <bookViews>
    <workbookView xWindow="-108" yWindow="-108" windowWidth="41496" windowHeight="16896" activeTab="3" xr2:uid="{00000000-000D-0000-FFFF-FFFF00000000}"/>
  </bookViews>
  <sheets>
    <sheet name="Instructions" sheetId="3" r:id="rId1"/>
    <sheet name="Definitions" sheetId="4" r:id="rId2"/>
    <sheet name="RESULTS SUMMARY" sheetId="8" r:id="rId3"/>
    <sheet name="Adult SU Treatment Beds" sheetId="5" r:id="rId4"/>
    <sheet name="Community Transition Teams" sheetId="7" r:id="rId5"/>
  </sheets>
  <definedNames>
    <definedName name="_xlnm._FilterDatabase" localSheetId="2" hidden="1">'RESULTS SUMMARY'!$A$3:$H$116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8" l="1"/>
  <c r="B7" i="8"/>
  <c r="C7" i="8"/>
  <c r="D7" i="8"/>
  <c r="D32" i="8" s="1" a="1"/>
  <c r="D32" i="8" s="1"/>
  <c r="C130" i="8" s="1"/>
  <c r="E7" i="8"/>
  <c r="F7" i="8"/>
  <c r="G7" i="8"/>
  <c r="A8" i="8"/>
  <c r="B8" i="8"/>
  <c r="C8" i="8"/>
  <c r="D8" i="8"/>
  <c r="E8" i="8"/>
  <c r="F8" i="8"/>
  <c r="G8" i="8"/>
  <c r="A9" i="8"/>
  <c r="B9" i="8"/>
  <c r="B32" i="8" s="1"/>
  <c r="C124" i="8" s="1"/>
  <c r="C9" i="8"/>
  <c r="D9" i="8"/>
  <c r="E9" i="8"/>
  <c r="F9" i="8"/>
  <c r="G9" i="8"/>
  <c r="A10" i="8"/>
  <c r="B10" i="8"/>
  <c r="C10" i="8"/>
  <c r="C32" i="8" s="1"/>
  <c r="C129" i="8" s="1"/>
  <c r="D10" i="8"/>
  <c r="E10" i="8"/>
  <c r="F10" i="8"/>
  <c r="G10" i="8"/>
  <c r="A11" i="8"/>
  <c r="B11" i="8"/>
  <c r="C11" i="8"/>
  <c r="D11" i="8"/>
  <c r="E11" i="8"/>
  <c r="F11" i="8"/>
  <c r="G11" i="8"/>
  <c r="A12" i="8"/>
  <c r="B12" i="8"/>
  <c r="C12" i="8"/>
  <c r="D12" i="8"/>
  <c r="E12" i="8"/>
  <c r="E32" i="8" s="1" a="1"/>
  <c r="E32" i="8" s="1"/>
  <c r="F12" i="8"/>
  <c r="G12" i="8"/>
  <c r="A13" i="8"/>
  <c r="B13" i="8"/>
  <c r="C13" i="8"/>
  <c r="D13" i="8"/>
  <c r="E13" i="8"/>
  <c r="F13" i="8"/>
  <c r="G13" i="8"/>
  <c r="A14" i="8"/>
  <c r="B14" i="8"/>
  <c r="C14" i="8"/>
  <c r="D14" i="8"/>
  <c r="E14" i="8"/>
  <c r="F14" i="8"/>
  <c r="G14" i="8"/>
  <c r="A15" i="8"/>
  <c r="B15" i="8"/>
  <c r="C15" i="8"/>
  <c r="D15" i="8"/>
  <c r="E15" i="8"/>
  <c r="F15" i="8"/>
  <c r="G15" i="8"/>
  <c r="A16" i="8"/>
  <c r="B16" i="8"/>
  <c r="C16" i="8"/>
  <c r="D16" i="8"/>
  <c r="E16" i="8"/>
  <c r="F16" i="8"/>
  <c r="G16" i="8"/>
  <c r="A17" i="8"/>
  <c r="B17" i="8"/>
  <c r="C17" i="8"/>
  <c r="D17" i="8"/>
  <c r="E17" i="8"/>
  <c r="F17" i="8"/>
  <c r="G17" i="8"/>
  <c r="A18" i="8"/>
  <c r="B18" i="8"/>
  <c r="C18" i="8"/>
  <c r="D18" i="8"/>
  <c r="E18" i="8"/>
  <c r="F18" i="8"/>
  <c r="G18" i="8"/>
  <c r="A19" i="8"/>
  <c r="B19" i="8"/>
  <c r="C19" i="8"/>
  <c r="D19" i="8"/>
  <c r="E19" i="8"/>
  <c r="F19" i="8"/>
  <c r="G19" i="8"/>
  <c r="A20" i="8"/>
  <c r="B20" i="8"/>
  <c r="C20" i="8"/>
  <c r="D20" i="8"/>
  <c r="E20" i="8"/>
  <c r="F20" i="8"/>
  <c r="G20" i="8"/>
  <c r="A21" i="8"/>
  <c r="B21" i="8"/>
  <c r="C21" i="8"/>
  <c r="D21" i="8"/>
  <c r="E21" i="8"/>
  <c r="F21" i="8"/>
  <c r="G21" i="8"/>
  <c r="A22" i="8"/>
  <c r="B22" i="8"/>
  <c r="C22" i="8"/>
  <c r="D22" i="8"/>
  <c r="E22" i="8"/>
  <c r="F22" i="8"/>
  <c r="G22" i="8"/>
  <c r="A23" i="8"/>
  <c r="B23" i="8"/>
  <c r="C23" i="8"/>
  <c r="D23" i="8"/>
  <c r="E23" i="8"/>
  <c r="F23" i="8"/>
  <c r="G23" i="8"/>
  <c r="A24" i="8"/>
  <c r="B24" i="8"/>
  <c r="C24" i="8"/>
  <c r="D24" i="8"/>
  <c r="E24" i="8"/>
  <c r="F24" i="8"/>
  <c r="G24" i="8"/>
  <c r="A25" i="8"/>
  <c r="B25" i="8"/>
  <c r="C25" i="8"/>
  <c r="D25" i="8"/>
  <c r="E25" i="8"/>
  <c r="F25" i="8"/>
  <c r="G25" i="8"/>
  <c r="A26" i="8"/>
  <c r="B26" i="8"/>
  <c r="C26" i="8"/>
  <c r="D26" i="8"/>
  <c r="E26" i="8"/>
  <c r="F26" i="8"/>
  <c r="G26" i="8"/>
  <c r="A27" i="8"/>
  <c r="B27" i="8"/>
  <c r="C27" i="8"/>
  <c r="D27" i="8"/>
  <c r="E27" i="8"/>
  <c r="F27" i="8"/>
  <c r="G27" i="8"/>
  <c r="A28" i="8"/>
  <c r="B28" i="8"/>
  <c r="C28" i="8"/>
  <c r="D28" i="8"/>
  <c r="E28" i="8"/>
  <c r="F28" i="8"/>
  <c r="G28" i="8"/>
  <c r="A29" i="8"/>
  <c r="B29" i="8"/>
  <c r="C29" i="8"/>
  <c r="D29" i="8"/>
  <c r="E29" i="8"/>
  <c r="F29" i="8"/>
  <c r="G29" i="8"/>
  <c r="A30" i="8"/>
  <c r="B30" i="8"/>
  <c r="C30" i="8"/>
  <c r="D30" i="8"/>
  <c r="E30" i="8"/>
  <c r="F30" i="8"/>
  <c r="G30" i="8"/>
  <c r="A31" i="8"/>
  <c r="B31" i="8"/>
  <c r="C31" i="8"/>
  <c r="D31" i="8"/>
  <c r="E31" i="8"/>
  <c r="F31" i="8"/>
  <c r="G31" i="8"/>
  <c r="B6" i="8"/>
  <c r="C6" i="8"/>
  <c r="D6" i="8"/>
  <c r="E6" i="8"/>
  <c r="F6" i="8"/>
  <c r="G6" i="8"/>
  <c r="A6" i="8"/>
  <c r="D116" i="8" a="1"/>
  <c r="D116" i="8" s="1"/>
  <c r="C145" i="8" s="1"/>
  <c r="C116" i="8"/>
  <c r="C144" i="8" s="1"/>
  <c r="G116" i="8" a="1"/>
  <c r="G116" i="8" s="1"/>
  <c r="F116" i="8" a="1"/>
  <c r="F116" i="8" s="1"/>
  <c r="E116" i="8" a="1"/>
  <c r="E116" i="8" s="1"/>
  <c r="B116" i="8"/>
  <c r="C127" i="8" s="1"/>
  <c r="D88" i="8" a="1"/>
  <c r="D88" i="8" s="1"/>
  <c r="C140" i="8" s="1"/>
  <c r="C88" i="8"/>
  <c r="C139" i="8" s="1"/>
  <c r="G88" i="8" a="1"/>
  <c r="G88" i="8" s="1"/>
  <c r="F88" i="8" a="1"/>
  <c r="F88" i="8" s="1"/>
  <c r="E88" i="8" a="1"/>
  <c r="E88" i="8" s="1"/>
  <c r="B88" i="8"/>
  <c r="C126" i="8" s="1"/>
  <c r="D60" i="8" a="1"/>
  <c r="D60" i="8" s="1"/>
  <c r="C135" i="8" s="1"/>
  <c r="C60" i="8"/>
  <c r="C134" i="8" s="1"/>
  <c r="G60" i="8" a="1"/>
  <c r="G60" i="8" s="1"/>
  <c r="F60" i="8" a="1"/>
  <c r="F60" i="8" s="1"/>
  <c r="E60" i="8" a="1"/>
  <c r="E60" i="8" s="1"/>
  <c r="B60" i="8"/>
  <c r="C125" i="8" s="1"/>
  <c r="P11" i="8"/>
  <c r="P12" i="8" s="1"/>
  <c r="H29" i="5"/>
  <c r="H28" i="5"/>
  <c r="H27" i="5"/>
  <c r="H26" i="5"/>
  <c r="H25" i="5"/>
  <c r="H24" i="5"/>
  <c r="H23" i="5"/>
  <c r="H22" i="5"/>
  <c r="H21" i="5"/>
  <c r="H20" i="5"/>
  <c r="H19" i="5"/>
  <c r="H18" i="5"/>
  <c r="H17" i="5"/>
  <c r="H16" i="5"/>
  <c r="H15" i="5"/>
  <c r="H14" i="5"/>
  <c r="H13" i="5"/>
  <c r="H12" i="5"/>
  <c r="H11" i="5"/>
  <c r="H10" i="5"/>
  <c r="H9" i="5"/>
  <c r="H8" i="5"/>
  <c r="M4" i="5" a="1"/>
  <c r="M4" i="5" s="1"/>
  <c r="L4" i="5" a="1"/>
  <c r="L4" i="5" s="1"/>
  <c r="K4" i="5" a="1"/>
  <c r="K4" i="5" s="1"/>
  <c r="I4" i="5" a="1"/>
  <c r="I4" i="5" s="1"/>
  <c r="G4" i="5" a="1"/>
  <c r="N3" i="5"/>
  <c r="N4" i="5" s="1" a="1"/>
  <c r="N4" i="5" s="1"/>
  <c r="M3" i="5"/>
  <c r="L3" i="5"/>
  <c r="K3" i="5"/>
  <c r="J3" i="5"/>
  <c r="J4" i="5" s="1" a="1"/>
  <c r="J4" i="5" s="1"/>
  <c r="I3" i="5"/>
  <c r="G32" i="8" l="1" a="1"/>
  <c r="G32" i="8" s="1"/>
  <c r="F32" i="8" a="1"/>
  <c r="F32" i="8" s="1"/>
  <c r="C120" i="8"/>
  <c r="H5" i="5"/>
  <c r="H6" i="5"/>
  <c r="H7" i="5"/>
  <c r="G4" i="5"/>
  <c r="H4" i="5" s="1"/>
  <c r="L2" i="5" l="1"/>
  <c r="N2" i="5"/>
  <c r="M2" i="5"/>
  <c r="J2" i="5"/>
  <c r="I2" i="5"/>
  <c r="K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tc={D74070AD-C7E0-3248-B66E-828913850EB8}</author>
  </authors>
  <commentList>
    <comment ref="D118" authorId="0" shapeId="0" xr:uid="{D74070AD-C7E0-3248-B66E-828913850EB8}">
      <text>
        <t>[Threaded comment]
Your version of Excel allows you to read this threaded comment; however, any edits to it will get removed if the file is opened in a newer version of Excel. Learn more: https://go.microsoft.com/fwlink/?linkid=870924
Comment:
    HF To fill out this summary table below manually</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<sst xmlns="http://schemas.openxmlformats.org/spreadsheetml/2006/main" count="316" uniqueCount="228">
  <si>
    <t>Median # of days between client referral and service initiation</t>
  </si>
  <si>
    <t>Median # of days between client referral and waitlist</t>
  </si>
  <si>
    <t>Median # of days between waitlist and service initiation</t>
  </si>
  <si>
    <t>Gender of clients served (%)</t>
  </si>
  <si>
    <t>Percentage of clients on OAT:
- at release from custody / at discharge
- at discharge from CTT</t>
  </si>
  <si>
    <t>Percentage of clients who decline service</t>
  </si>
  <si>
    <t>Total number of clients who are asked to leave or transferred based on service fit</t>
  </si>
  <si>
    <t xml:space="preserve">Percentage of clients retained until goals achieved </t>
  </si>
  <si>
    <t>Section A Measures</t>
  </si>
  <si>
    <t>Community Transition Teams</t>
  </si>
  <si>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</si>
  <si>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</si>
  <si>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</si>
  <si>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</si>
  <si>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</si>
  <si>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</si>
  <si>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</si>
  <si>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</si>
  <si>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</si>
  <si>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</si>
  <si>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</si>
  <si>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</si>
  <si>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</si>
  <si>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</si>
  <si>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</si>
  <si>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</si>
  <si>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</si>
  <si>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</si>
  <si>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</si>
  <si>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</si>
  <si>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</si>
  <si>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</si>
  <si>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</si>
  <si>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</si>
  <si>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</si>
  <si>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</si>
  <si>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</si>
  <si>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</si>
  <si>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</si>
  <si>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</si>
  <si>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</si>
  <si>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</si>
  <si>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</si>
  <si>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</si>
  <si>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</si>
  <si>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</si>
  <si>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</si>
  <si>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</si>
  <si>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</si>
  <si>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</si>
  <si>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</si>
  <si>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</si>
  <si>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</si>
  <si>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</si>
  <si>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</si>
  <si>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</si>
  <si>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</si>
  <si>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</si>
  <si>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</si>
  <si>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</si>
  <si>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</si>
  <si>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</si>
  <si>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</si>
  <si>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</si>
  <si>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</si>
  <si>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</si>
  <si>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</si>
  <si>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</si>
  <si>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</si>
  <si>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</si>
  <si>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</si>
  <si>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</si>
  <si>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</si>
  <si>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</si>
  <si>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</si>
  <si>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</si>
  <si>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</si>
  <si>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</si>
  <si>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</si>
  <si>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</si>
  <si>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</si>
  <si>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</si>
  <si>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</si>
  <si>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</si>
  <si>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</si>
  <si>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</si>
  <si>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</si>
  <si>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</si>
  <si>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</si>
  <si>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</si>
  <si>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</si>
  <si>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</si>
  <si>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</si>
  <si>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</si>
  <si>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</si>
  <si>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</si>
  <si>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</si>
  <si>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</si>
  <si>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</si>
  <si>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</si>
  <si>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</si>
  <si>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</si>
  <si>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</si>
  <si>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</si>
  <si>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</si>
  <si>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</si>
  <si>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</si>
  <si>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</si>
  <si>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</si>
  <si>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</si>
  <si>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</si>
  <si>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</si>
  <si>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</si>
  <si>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</si>
  <si>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</si>
  <si>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</si>
  <si>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</si>
  <si>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</si>
  <si>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</si>
  <si>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</si>
  <si>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</si>
  <si>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</si>
  <si>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</si>
  <si>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</si>
  <si>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Indicators</t>
  </si>
  <si>
    <t>Q1: April 1, 2023 to June 30, 2023</t>
  </si>
  <si>
    <t>Q2: July 1, 2023 to Sept 30, 2023</t>
  </si>
  <si>
    <t>Q3: Oct 1 2023 to Dec 31, 2023</t>
  </si>
  <si>
    <t>Q4: Jan 1, 2024 to Mar 31, 2024</t>
  </si>
  <si>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</si>
  <si>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</si>
  <si>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</si>
  <si>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</si>
  <si>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</si>
  <si>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</si>
  <si>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</si>
  <si>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</si>
  <si>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</si>
  <si>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</si>
  <si>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</si>
  <si>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</si>
  <si>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</si>
  <si>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</si>
  <si>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</si>
  <si>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</si>
  <si>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t>Phoenix (38 beds)</t>
  </si>
  <si>
    <t>List service location (facilities) or communities served</t>
  </si>
  <si>
    <r>
      <rPr>
        <b/>
        <sz val="12"/>
        <color theme="1"/>
        <rFont val="Calibri"/>
        <family val="2"/>
        <scheme val="minor"/>
      </rPr>
      <t xml:space="preserve">Optional - </t>
    </r>
    <r>
      <rPr>
        <sz val="12"/>
        <color theme="1"/>
        <rFont val="Calibri"/>
        <family val="2"/>
        <scheme val="minor"/>
      </rPr>
      <t>Total # clients served</t>
    </r>
  </si>
  <si>
    <r>
      <t xml:space="preserve">Total # of </t>
    </r>
    <r>
      <rPr>
        <b/>
        <sz val="12"/>
        <color theme="1"/>
        <rFont val="Calibri"/>
        <family val="2"/>
        <scheme val="minor"/>
      </rPr>
      <t>unique</t>
    </r>
    <r>
      <rPr>
        <sz val="12"/>
        <color theme="1"/>
        <rFont val="Calibri"/>
        <family val="2"/>
        <scheme val="minor"/>
      </rPr>
      <t xml:space="preserve"> clients served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</si>
  <si>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</si>
  <si>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</si>
  <si>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</si>
  <si>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t>Percentage of clients expressing positive experience with program</t>
  </si>
  <si>
    <t>% of clients who are connected to health and/or community services and supports upon transition from service</t>
  </si>
  <si>
    <t>Percentage of program staff who have training in 1 or more of the following:
o Indigenous Cultural Safety
o Trauma-Informed Practice</t>
  </si>
  <si>
    <t>Elizabeth Fry (12 beds)</t>
  </si>
  <si>
    <t>Percentage of clients expressing positive experience with CTT program</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</si>
  <si>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</si>
  <si>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</si>
  <si>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Utilized Rate
     Total Case Load capacity</t>
  </si>
  <si>
    <t>Utilized Rate
     % of caseload capacity utilized</t>
  </si>
  <si>
    <t>30 days: 73.5%
60 days: 55.9%
90 days: 26.5%</t>
  </si>
  <si>
    <t>30 days: 75%
60 days: 37.5%
90 days: 25%</t>
  </si>
  <si>
    <t xml:space="preserve">A quote from a Q1 Phoenix survey respondent "LOVE THIS PLACE, thank you for saving my life. I have learned more about myself in the last 10 weeks than I have in the last 20 years of AA/NA. I feel very confident about my future, expecially with the help from Phoenix." </t>
  </si>
  <si>
    <t xml:space="preserve">Pre-treatment engagement and aftercare services support with integrated care planning and transitions remains a primary focus in providing the client a secure foundation in the community upon treatment completion. Phoenix's Program Navigators have developed community partnerships with local recovery housing/supportive living agencies resulting in  92% of clients with stable housing acheived upon program completion. A conference is scheduled by Phoenix with the participant and their community supports and Health Authority partners at the time of transition to aftercare in order to facilitate the community re-integration. </t>
  </si>
  <si>
    <t>The following observations were made by the Provider and Health Authority Liaisons in the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loss of engagement and follow up with potential bed occupants and low referral volume and follow up.</t>
  </si>
  <si>
    <t xml:space="preserve">The Provider and Health Authority Liaisons report the following system level challenges impacting client outcomes at the stage of intake and discharge transition. 1. Safe Housing: Limited availability of safe, affordable, supported, and abstinent housing results in client change of motivation/ambivilance toward treatment intake and completion. Motivational change/ambivilance toward non-immediate intake been reported by the referral partner in particular when the client has NFA (no fixed address) with difficulty to connect with the client who reports feeling unsupported in treatment goals within their NFA community. 2. Vacancies in Health Authority and community support positions: There is an observation of high turn-over/vacancy for referral partner positions throughout the Health Authorities resulting in reduction of support/connection and delays in communication impacting client results and intakes. 3. Medical/Withdraw waitlists: a continued observation of delay with withdraw/medical management needs throughout all Health Authorities with particular challenge for clients with longer transitional times/transportation needs between withdraw completion and program intake (when service is not direct the client intake outcome reduces). </t>
  </si>
  <si>
    <t>Elizabeth Fry's total bed availability for Q1 was capped at 50% of their 12 female bed availability in order to complete full program implementation, site improvements, and  staffing compliment. As a result, total bed utilization could not exceed 50% throughout Q1.</t>
  </si>
  <si>
    <t xml:space="preserve">The Provider and Health Authority Liaisons report the following system level challenges impacting the Provincial Service at the intake and discharge transitions: 1. Lack of referrals for female identifying beds resulting in surplus of female bed availability and waitlist for male beds. 2. Safe Housing: Limited availability of safe, affordable, supported, and abstinent housing results in client change of motivation/ambivilance toward treatment intake and completion.  NFA (no fixed address) reported challenges include difficulty to find the client with decreased peer support of treatment goals within a NFA environment. 3. Withdrawal/medical management delays resulting in client disengagement prior to intake date or vacancy of available bed while the clients waits for medical management prior to program attendance. 4. Liaison/Referral Partner leaves and absence without coverage results in disconnection with potential bed occupants and low referral volume and follow up. </t>
  </si>
  <si>
    <t xml:space="preserve">Pre-treatment engagement and aftercare services with integrated care planning and transitions remains a primary focus in providing the client a secure foundation in the community upon treatment completion. Elizabeth Fry has developed positive transitional relationships with Health Authority providers and partners resulting in examples of safe and stable housing with MHSU appointments and programs scheduled and in-place upon program completion. </t>
  </si>
  <si>
    <t xml:space="preserve">The PHSA Access committee meets twice each week to review referrals, and the Access Cooridnator is in interative ongoing dialogue with Health Authority Liaisons and the contracted provider throughout the week to support access and flow. All  Health Authority liaisons meet with the BCMHSUS's Access and Flow Coordinator bi-weekly to confirm client applicant and care planning results more formally. They also discuss and strategize individual circumstances to ensure appropriate program navigation within unique client needs. Each HAL attended and connected their community partners with an Education Session Q&amp;A for the Provincial Programs with both Service providers in attendance. </t>
  </si>
  <si>
    <t xml:space="preserve">The PHSA Access committee meets twice each week to review referrals, and the Access Cooridnator is in interative ongoing dialogue with Health Authority Liaisons and the contracted provider throughout the week to support access and flow. In addition, all PHealth Authority liaisons meet with the BCMHSUS Access and Flow Coordinator bi-weekly to confirm client applicant and care planning results more formally. They also discuss and strategize individual circumstances to ensure appropriate program navigation within unique client needs. In Q1 each HAL attended and invited their community partners to Education Q&amp;A Sessions hosted by BCMHSUS and the Service providers. </t>
  </si>
  <si>
    <t xml:space="preserve">Phoenix continues to expand their range of aftercare supports to focus on creating structure and programs for enhanced aftercare counselling and support groups. Phoenix is also in the beginning stages of implementing a Diversity, Equity and Inclusion Committee. </t>
  </si>
  <si>
    <t>The Efry bed occupancy was capped at 50% capacity (6 beds) for female occupancy beds throughout Q1 while the program completed final site implementation. E The Health Authority Liaisons and Access Coordinator include these observations within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disconnection with potential bed occupants and low referral volume and follow up.</t>
  </si>
  <si>
    <t>A quote from the Efry Q1 Qualitative report outcomes "A notable success of our commitment to collaborative case planning can be seen with one of our IHA clients  Through collaboration with the clients referral partner and mental health support team the intake and transition worker and MHSU staff were able to support an intake assessment for supportive housing in her home community and worked together to arrange a “soft” landing for the client in her home community by ensuring she will be immediately connected with her team upon return to support her in transition until she can move into supportive housing."</t>
  </si>
  <si>
    <t>Transforming into a vertical list</t>
  </si>
  <si>
    <t>Trimming "(# beds)"</t>
  </si>
  <si>
    <r>
      <t>A</t>
    </r>
    <r>
      <rPr>
        <sz val="18"/>
        <color theme="1"/>
        <rFont val="Calibri"/>
        <family val="2"/>
        <scheme val="minor"/>
      </rPr>
      <t>ccess &amp; Utilization 2023-24 Annual Data
(Q1, RP1, April-June 2023)</t>
    </r>
  </si>
  <si>
    <t># of Unique Clients</t>
  </si>
  <si>
    <t>Occupancy Rate</t>
  </si>
  <si>
    <t>Data Notes</t>
  </si>
  <si>
    <t>Fraser Health Authority (FHA)</t>
  </si>
  <si>
    <t xml:space="preserve">Data Summary Explanation </t>
  </si>
  <si>
    <t>Treatment Beds</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</si>
  <si>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</si>
  <si>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</si>
  <si>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</si>
  <si>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</si>
  <si>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</si>
  <si>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</si>
  <si>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</si>
  <si>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</si>
  <si>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</si>
  <si>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</si>
  <si>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Withdrawal Management Beds</t>
  </si>
  <si>
    <t>Stabilization/Transition Beds</t>
  </si>
  <si>
    <t>Baseline Bed Data: Acccess &amp; Utilization
(April 2021-March 2022)</t>
  </si>
  <si>
    <t>HF to do this whole table</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</si>
  <si>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</si>
  <si>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</si>
  <si>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</si>
  <si>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</si>
  <si>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</si>
  <si>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</si>
  <si>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</si>
  <si>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</si>
  <si>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</si>
  <si>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</si>
  <si>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</si>
  <si>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</si>
  <si>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</si>
  <si>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</si>
  <si>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</si>
  <si>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</si>
  <si>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</si>
  <si>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</si>
  <si>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</si>
  <si>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</si>
  <si>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</si>
  <si>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</si>
  <si>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</si>
  <si>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</si>
  <si>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</si>
  <si>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t>Stabilization/Transition</t>
  </si>
  <si>
    <t>Total S/T Bed days</t>
  </si>
  <si>
    <t>Median S/T Occupancy</t>
  </si>
  <si>
    <t>Median S/T Waittime</t>
  </si>
  <si>
    <t>Median S/T utilization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</si>
</sst>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2"/>
      <color theme="1"/>
      <name val="Calibri"/>
      <family val="2"/>
      <scheme val="minor"/>
    </font>
    <font>
      <sz val="11"/>
      <color rgb="FF000000"/>
      <name val="Calibri"/>
      <family val="2"/>
    </font>
    <font>
      <b/>
      <sz val="22"/>
      <color theme="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2"/>
      <color theme="1"/>
      <name val="Calibri"/>
      <family val="2"/>
      <scheme val="minor"/>
    </font>
    <font>
      <b/>
      <sz val="11"/>
      <name val="Calibri"/>
      <family val="2"/>
      <scheme val="minor"/>
    </font>
    <font>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theme="4"/>
      <name val="Calibri"/>
      <family val="2"/>
      <scheme val="minor"/>
    </font>
    <font>
      <sz val="12"/>
      <color theme="1"/>
      <name val="Calibri"/>
      <family val="2"/>
    </font>
    <font>
      <b/>
      <sz val="11"/>
      <color theme="1"/>
      <name val="Calibri"/>
      <family val="2"/>
      <scheme val="minor"/>
    </font>
    <font>
      <i/>
      <sz val="11"/>
      <color theme="1"/>
      <name val="Calibri"/>
      <family val="2"/>
      <scheme val="minor"/>
    </font>
    <font>
      <sz val="10"/>
      <color theme="1"/>
      <name val="Arial Unicode MS"/>
      <family val="2"/>
    </font>
    <font>
      <sz val="11"/>
      <color rgb="FFFF0000"/>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s>
  <borders count="51">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2">
    <xf numFmtId="0" fontId="0" fillId="0" borderId="0"/>
    <xf numFmtId="0" fontId="16" fillId="0" borderId="0" applyNumberFormat="0" applyFill="0" applyBorder="0" applyAlignment="0" applyProtection="0"/>
  </cellStyleXfs>
  <cellXfs count="257">
    <xf numFmtId="0" fontId="0" fillId="0" borderId="0" xfId="0"/>
    <xf numFmtId="0" fontId="0" fillId="0" borderId="0" xfId="0" applyAlignment="1">
      <alignment wrapText="1"/>
    </xf>
    <xf numFmtId="0" fontId="5" fillId="4" borderId="7" xfId="0" applyFont="1" applyFill="1" applyBorder="1" applyAlignment="1">
      <alignment vertical="center"/>
    </xf>
    <xf numFmtId="0" fontId="9" fillId="4" borderId="10" xfId="0" applyFont="1" applyFill="1" applyBorder="1" applyAlignment="1">
      <alignment vertical="center"/>
    </xf>
    <xf numFmtId="0" fontId="10" fillId="0" borderId="3" xfId="0" applyFont="1" applyBorder="1" applyAlignment="1">
      <alignment horizontal="center" vertical="center" wrapText="1"/>
    </xf>
    <xf numFmtId="0" fontId="10" fillId="0" borderId="11" xfId="0" applyFont="1" applyBorder="1" applyAlignment="1">
      <alignment horizontal="center" vertical="center" wrapText="1"/>
    </xf>
    <xf numFmtId="0" fontId="9" fillId="4" borderId="10" xfId="0" applyFont="1" applyFill="1" applyBorder="1" applyAlignment="1">
      <alignment horizontal="left" vertical="center" wrapText="1"/>
    </xf>
    <xf numFmtId="15" fontId="10" fillId="0" borderId="3" xfId="0" applyNumberFormat="1" applyFont="1" applyBorder="1" applyAlignment="1">
      <alignment horizontal="center" vertical="center" wrapText="1"/>
    </xf>
    <xf numFmtId="15" fontId="10" fillId="0" borderId="11" xfId="0" applyNumberFormat="1" applyFont="1" applyBorder="1" applyAlignment="1">
      <alignment horizontal="center" vertical="center" wrapText="1"/>
    </xf>
    <xf numFmtId="0" fontId="9" fillId="4" borderId="10" xfId="0" applyFont="1" applyFill="1" applyBorder="1" applyAlignment="1">
      <alignment vertical="center" wrapText="1"/>
    </xf>
    <xf numFmtId="15" fontId="11" fillId="5" borderId="3" xfId="0" applyNumberFormat="1" applyFont="1" applyFill="1" applyBorder="1" applyAlignment="1">
      <alignment horizontal="center" vertical="center" wrapText="1"/>
    </xf>
    <xf numFmtId="15" fontId="11" fillId="5" borderId="11"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4" fillId="0" borderId="0" xfId="0" applyFont="1" applyAlignment="1">
      <alignment vertical="center" wrapText="1"/>
    </xf>
    <xf numFmtId="0" fontId="15" fillId="0" borderId="16" xfId="0" applyFont="1" applyBorder="1" applyAlignment="1">
      <alignment horizontal="left" vertical="center"/>
    </xf>
    <xf numFmtId="0" fontId="0" fillId="0" borderId="17" xfId="0" applyBorder="1" applyAlignment="1">
      <alignment vertical="top" wrapText="1"/>
    </xf>
    <xf numFmtId="0" fontId="12" fillId="0" borderId="19" xfId="0" applyFont="1" applyBorder="1" applyAlignment="1">
      <alignment horizontal="center" wrapText="1"/>
    </xf>
    <xf numFmtId="0" fontId="18" fillId="0" borderId="20" xfId="1" applyFont="1" applyBorder="1" applyAlignment="1">
      <alignment vertical="top" wrapText="1"/>
    </xf>
    <xf numFmtId="0" fontId="5" fillId="0" borderId="21" xfId="0" applyFont="1" applyBorder="1" applyAlignment="1">
      <alignment horizontal="left" vertical="center" wrapText="1"/>
    </xf>
    <xf numFmtId="0" fontId="14" fillId="0" borderId="22" xfId="0" applyFont="1" applyBorder="1" applyAlignment="1">
      <alignment horizontal="left" vertical="center"/>
    </xf>
    <xf numFmtId="0" fontId="20" fillId="0" borderId="24" xfId="0" applyFont="1" applyBorder="1" applyAlignment="1">
      <alignment horizontal="justify" vertical="center"/>
    </xf>
    <xf numFmtId="0" fontId="20" fillId="0" borderId="1" xfId="0" applyFont="1" applyBorder="1" applyAlignment="1">
      <alignment horizontal="justify" vertical="center"/>
    </xf>
    <xf numFmtId="0" fontId="15" fillId="0" borderId="28" xfId="0" applyFont="1" applyBorder="1" applyAlignment="1">
      <alignment horizontal="left" vertical="center" wrapText="1"/>
    </xf>
    <xf numFmtId="0" fontId="15" fillId="0" borderId="22" xfId="0" applyFont="1" applyBorder="1" applyAlignment="1">
      <alignment horizontal="left" vertical="center" wrapText="1"/>
    </xf>
    <xf numFmtId="0" fontId="24" fillId="0" borderId="28" xfId="0" applyFont="1" applyBorder="1" applyAlignment="1">
      <alignment horizontal="left" vertical="center" wrapText="1"/>
    </xf>
    <xf numFmtId="0" fontId="24" fillId="0" borderId="30" xfId="0" applyFont="1" applyBorder="1" applyAlignment="1">
      <alignment horizontal="left" vertical="center" wrapText="1"/>
    </xf>
    <xf numFmtId="0" fontId="24" fillId="0" borderId="22" xfId="0" applyFont="1" applyBorder="1" applyAlignment="1">
      <alignment horizontal="left" vertical="center" wrapText="1"/>
    </xf>
    <xf numFmtId="0" fontId="26" fillId="0" borderId="3" xfId="0" applyFont="1" applyBorder="1" applyAlignment="1">
      <alignment horizontal="left" vertical="center" wrapText="1"/>
    </xf>
    <xf numFmtId="0" fontId="26" fillId="0" borderId="3" xfId="0" applyFont="1" applyBorder="1" applyAlignment="1">
      <alignment horizontal="left" vertical="top" wrapText="1"/>
    </xf>
    <xf numFmtId="0" fontId="27" fillId="0" borderId="25" xfId="0" applyFont="1" applyBorder="1" applyAlignment="1">
      <alignment horizontal="left" vertical="center" wrapText="1"/>
    </xf>
    <xf numFmtId="0" fontId="24" fillId="0" borderId="25" xfId="0" applyFont="1" applyBorder="1" applyAlignment="1">
      <alignment horizontal="left" vertical="top" wrapText="1"/>
    </xf>
    <xf numFmtId="0" fontId="27" fillId="0" borderId="1" xfId="0" applyFont="1" applyBorder="1" applyAlignment="1">
      <alignment horizontal="left" vertical="center" wrapText="1"/>
    </xf>
    <xf numFmtId="0" fontId="27" fillId="0" borderId="1" xfId="0" applyFont="1" applyBorder="1" applyAlignment="1">
      <alignment horizontal="left" vertical="top" wrapText="1"/>
    </xf>
    <xf numFmtId="0" fontId="27" fillId="0" borderId="28" xfId="0" applyFont="1" applyBorder="1" applyAlignment="1">
      <alignment horizontal="left" vertical="top" wrapText="1"/>
    </xf>
    <xf numFmtId="0" fontId="27" fillId="0" borderId="30" xfId="0" applyFont="1" applyBorder="1" applyAlignment="1">
      <alignment horizontal="left" vertical="top" wrapText="1"/>
    </xf>
    <xf numFmtId="0" fontId="24" fillId="0" borderId="30" xfId="0" applyFont="1" applyBorder="1" applyAlignment="1">
      <alignment horizontal="left" vertical="top" wrapText="1"/>
    </xf>
    <xf numFmtId="0" fontId="24" fillId="0" borderId="22" xfId="0" applyFont="1" applyBorder="1" applyAlignment="1">
      <alignment horizontal="left" vertical="top" wrapText="1"/>
    </xf>
    <xf numFmtId="0" fontId="28" fillId="0" borderId="28" xfId="0" applyFont="1" applyBorder="1" applyAlignment="1">
      <alignment wrapText="1"/>
    </xf>
    <xf numFmtId="0" fontId="0" fillId="0" borderId="28" xfId="0" applyBorder="1"/>
    <xf numFmtId="0" fontId="28" fillId="0" borderId="30" xfId="0" applyFont="1" applyBorder="1"/>
    <xf numFmtId="0" fontId="0" fillId="0" borderId="30" xfId="0" applyBorder="1"/>
    <xf numFmtId="0" fontId="0" fillId="0" borderId="30" xfId="0" applyBorder="1" applyAlignment="1">
      <alignment wrapText="1"/>
    </xf>
    <xf numFmtId="0" fontId="28" fillId="0" borderId="22" xfId="0" applyFont="1" applyBorder="1" applyAlignment="1">
      <alignment wrapText="1"/>
    </xf>
    <xf numFmtId="0" fontId="0" fillId="0" borderId="22" xfId="0" applyBorder="1"/>
    <xf numFmtId="0" fontId="27" fillId="0" borderId="28" xfId="0" applyFont="1" applyBorder="1" applyAlignment="1">
      <alignment horizontal="left" vertical="center" wrapText="1"/>
    </xf>
    <xf numFmtId="0" fontId="30" fillId="0" borderId="28" xfId="0" applyFont="1" applyBorder="1" applyAlignment="1">
      <alignment horizontal="left" vertical="top" wrapText="1"/>
    </xf>
    <xf numFmtId="0" fontId="27" fillId="0" borderId="22" xfId="0" applyFont="1" applyBorder="1" applyAlignment="1">
      <alignment horizontal="left" vertical="center" wrapText="1"/>
    </xf>
    <xf numFmtId="0" fontId="27" fillId="0" borderId="22" xfId="0" applyFont="1" applyBorder="1" applyAlignment="1">
      <alignment horizontal="left" vertical="top" wrapText="1"/>
    </xf>
    <xf numFmtId="0" fontId="27" fillId="0" borderId="30" xfId="0" applyFont="1" applyBorder="1" applyAlignment="1">
      <alignment horizontal="left" vertical="center" wrapText="1"/>
    </xf>
    <xf numFmtId="0" fontId="0" fillId="0" borderId="22" xfId="0" applyBorder="1" applyAlignment="1">
      <alignment horizontal="left" vertical="top" wrapText="1"/>
    </xf>
    <xf numFmtId="0" fontId="27" fillId="0" borderId="31" xfId="0" applyFont="1" applyBorder="1" applyAlignment="1">
      <alignment horizontal="left" vertical="center" wrapText="1"/>
    </xf>
    <xf numFmtId="0" fontId="24" fillId="0" borderId="25" xfId="0" applyFont="1" applyBorder="1" applyAlignment="1">
      <alignment horizontal="left" vertical="center" wrapText="1"/>
    </xf>
    <xf numFmtId="0" fontId="27" fillId="0" borderId="32" xfId="0" applyFont="1" applyBorder="1" applyAlignment="1">
      <alignment horizontal="left" vertical="center" wrapText="1"/>
    </xf>
    <xf numFmtId="0" fontId="24" fillId="0" borderId="26" xfId="0" applyFont="1" applyBorder="1" applyAlignment="1">
      <alignment horizontal="left" vertical="center" wrapText="1"/>
    </xf>
    <xf numFmtId="0" fontId="26" fillId="0" borderId="12" xfId="0" applyFont="1" applyBorder="1" applyAlignment="1">
      <alignment horizontal="left" vertical="center" wrapText="1"/>
    </xf>
    <xf numFmtId="0" fontId="26" fillId="0" borderId="14" xfId="0" applyFont="1" applyBorder="1" applyAlignment="1">
      <alignment horizontal="left" vertical="center"/>
    </xf>
    <xf numFmtId="0" fontId="32" fillId="0" borderId="30" xfId="0" applyFont="1" applyBorder="1" applyAlignment="1">
      <alignment horizontal="left" vertical="center" wrapText="1"/>
    </xf>
    <xf numFmtId="0" fontId="33" fillId="0" borderId="30" xfId="0" applyFont="1" applyBorder="1" applyAlignment="1">
      <alignment horizontal="left" vertical="center" wrapText="1"/>
    </xf>
    <xf numFmtId="0" fontId="32" fillId="0" borderId="28" xfId="0" applyFont="1" applyBorder="1" applyAlignment="1">
      <alignment horizontal="left" vertical="center" wrapText="1"/>
    </xf>
    <xf numFmtId="0" fontId="0" fillId="0" borderId="22" xfId="0" applyBorder="1" applyAlignment="1">
      <alignment vertical="top" wrapText="1"/>
    </xf>
    <xf numFmtId="0" fontId="27" fillId="0" borderId="35" xfId="0" applyFont="1" applyBorder="1" applyAlignment="1">
      <alignment horizontal="left" vertical="center" wrapText="1"/>
    </xf>
    <xf numFmtId="0" fontId="27" fillId="0" borderId="36" xfId="0" applyFont="1" applyBorder="1" applyAlignment="1">
      <alignment horizontal="left" vertical="center" wrapText="1"/>
    </xf>
    <xf numFmtId="0" fontId="27" fillId="0" borderId="37" xfId="0" applyFont="1" applyBorder="1" applyAlignment="1">
      <alignment horizontal="left" vertical="center" wrapText="1"/>
    </xf>
    <xf numFmtId="0" fontId="32" fillId="0" borderId="38" xfId="0" applyFont="1" applyBorder="1" applyAlignment="1">
      <alignment horizontal="left" vertical="center" wrapText="1"/>
    </xf>
    <xf numFmtId="0" fontId="33" fillId="0" borderId="38" xfId="0" applyFont="1" applyBorder="1" applyAlignment="1">
      <alignment horizontal="left" vertical="center" wrapText="1"/>
    </xf>
    <xf numFmtId="0" fontId="27" fillId="0" borderId="39" xfId="0" applyFont="1" applyBorder="1" applyAlignment="1">
      <alignment horizontal="left" vertical="center" wrapText="1"/>
    </xf>
    <xf numFmtId="0" fontId="24" fillId="0" borderId="40" xfId="0" applyFont="1" applyBorder="1" applyAlignment="1">
      <alignment horizontal="left" vertical="center" wrapText="1"/>
    </xf>
    <xf numFmtId="0" fontId="27" fillId="0" borderId="37" xfId="0" applyFont="1" applyBorder="1" applyAlignment="1">
      <alignment horizontal="left" vertical="center"/>
    </xf>
    <xf numFmtId="0" fontId="27" fillId="0" borderId="19" xfId="0" applyFont="1" applyBorder="1" applyAlignment="1">
      <alignment horizontal="left" vertical="center"/>
    </xf>
    <xf numFmtId="0" fontId="33" fillId="0" borderId="20" xfId="0" applyFont="1" applyBorder="1" applyAlignment="1">
      <alignment horizontal="left" vertical="center" wrapText="1"/>
    </xf>
    <xf numFmtId="0" fontId="32" fillId="0" borderId="36" xfId="0" applyFont="1" applyBorder="1" applyAlignment="1">
      <alignment horizontal="left" vertical="center" wrapText="1"/>
    </xf>
    <xf numFmtId="0" fontId="27" fillId="0" borderId="19" xfId="0" applyFont="1" applyBorder="1" applyAlignment="1">
      <alignment horizontal="left" vertical="center" wrapText="1"/>
    </xf>
    <xf numFmtId="0" fontId="0" fillId="0" borderId="20" xfId="0" applyBorder="1" applyAlignment="1">
      <alignment vertical="top" wrapText="1"/>
    </xf>
    <xf numFmtId="0" fontId="35" fillId="0" borderId="28" xfId="0" applyFont="1" applyBorder="1" applyAlignment="1">
      <alignment horizontal="left" vertical="center" wrapText="1"/>
    </xf>
    <xf numFmtId="0" fontId="33" fillId="0" borderId="22" xfId="0" applyFont="1" applyBorder="1" applyAlignment="1">
      <alignment horizontal="left" vertical="center" wrapText="1"/>
    </xf>
    <xf numFmtId="0" fontId="0" fillId="0" borderId="29" xfId="0" applyBorder="1" applyAlignment="1">
      <alignment wrapText="1"/>
    </xf>
    <xf numFmtId="0" fontId="0" fillId="0" borderId="0" xfId="0" applyAlignment="1">
      <alignment horizontal="center" wrapText="1"/>
    </xf>
    <xf numFmtId="0" fontId="0" fillId="0" borderId="0" xfId="0" applyAlignment="1">
      <alignment horizontal="center"/>
    </xf>
    <xf numFmtId="0" fontId="0" fillId="0" borderId="23" xfId="0" applyBorder="1" applyAlignment="1">
      <alignment horizontal="center"/>
    </xf>
    <xf numFmtId="0" fontId="0" fillId="0" borderId="23" xfId="0" applyBorder="1"/>
    <xf numFmtId="0" fontId="28" fillId="0" borderId="29" xfId="0" applyFont="1" applyBorder="1" applyAlignment="1">
      <alignment horizontal="left" wrapText="1"/>
    </xf>
    <xf numFmtId="0" fontId="28" fillId="0" borderId="29" xfId="0" applyFont="1" applyBorder="1" applyAlignment="1">
      <alignment wrapText="1"/>
    </xf>
    <xf numFmtId="0" fontId="0" fillId="0" borderId="23" xfId="0" applyBorder="1" applyAlignment="1">
      <alignment wrapText="1"/>
    </xf>
    <xf numFmtId="0" fontId="0" fillId="0" borderId="0" xfId="0" applyAlignment="1">
      <alignment horizontal="left" vertical="center"/>
    </xf>
    <xf numFmtId="0" fontId="0" fillId="0" borderId="23" xfId="0" applyBorder="1" applyAlignment="1">
      <alignment horizontal="left" vertical="center"/>
    </xf>
    <xf numFmtId="0" fontId="0" fillId="0" borderId="43" xfId="0" applyBorder="1"/>
    <xf numFmtId="0" fontId="0" fillId="0" borderId="44" xfId="0" applyBorder="1"/>
    <xf numFmtId="0" fontId="28" fillId="0" borderId="34" xfId="0" applyFont="1" applyBorder="1" applyAlignment="1">
      <alignment wrapText="1"/>
    </xf>
    <xf numFmtId="0" fontId="0" fillId="0" borderId="29" xfId="0" applyBorder="1" applyAlignment="1">
      <alignment horizontal="left" vertical="center" wrapText="1"/>
    </xf>
    <xf numFmtId="0" fontId="28" fillId="9" borderId="29" xfId="0" applyFont="1" applyFill="1" applyBorder="1" applyAlignment="1">
      <alignment wrapText="1"/>
    </xf>
    <xf numFmtId="0" fontId="0" fillId="0" borderId="23" xfId="0" applyBorder="1" applyAlignment="1">
      <alignment horizontal="center" wrapText="1"/>
    </xf>
    <xf numFmtId="10" fontId="0" fillId="0" borderId="0" xfId="0" applyNumberFormat="1" applyAlignment="1">
      <alignment wrapText="1"/>
    </xf>
    <xf numFmtId="9" fontId="0" fillId="0" borderId="0" xfId="0" applyNumberFormat="1" applyAlignment="1">
      <alignment wrapText="1"/>
    </xf>
    <xf numFmtId="9" fontId="31" fillId="9" borderId="0" xfId="0" applyNumberFormat="1" applyFont="1" applyFill="1" applyAlignment="1">
      <alignment wrapText="1"/>
    </xf>
    <xf numFmtId="0" fontId="0" fillId="9" borderId="0" xfId="0" applyFill="1" applyAlignment="1">
      <alignment wrapText="1"/>
    </xf>
    <xf numFmtId="0" fontId="0" fillId="9" borderId="23" xfId="0" applyFill="1" applyBorder="1" applyAlignment="1">
      <alignment wrapText="1"/>
    </xf>
    <xf numFmtId="0" fontId="31" fillId="0" borderId="0" xfId="0" applyFont="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31" fillId="0" borderId="0" xfId="0" applyFont="1" applyAlignment="1">
      <alignment wrapText="1"/>
    </xf>
    <xf numFmtId="0" fontId="31" fillId="0" borderId="43" xfId="0" applyFont="1" applyBorder="1" applyAlignment="1">
      <alignment wrapText="1"/>
    </xf>
    <xf numFmtId="0" fontId="0" fillId="0" borderId="43" xfId="0" applyBorder="1" applyAlignment="1">
      <alignment wrapText="1"/>
    </xf>
    <xf numFmtId="0" fontId="0" fillId="0" borderId="44" xfId="0" applyBorder="1" applyAlignment="1">
      <alignment wrapText="1"/>
    </xf>
    <xf numFmtId="0" fontId="0" fillId="10" borderId="0" xfId="0" applyFill="1" applyAlignment="1">
      <alignment vertical="top"/>
    </xf>
    <xf numFmtId="0" fontId="39" fillId="10" borderId="0" xfId="0" applyFont="1" applyFill="1" applyAlignment="1">
      <alignment vertical="top"/>
    </xf>
    <xf numFmtId="0" fontId="40" fillId="10" borderId="0" xfId="0" applyFont="1" applyFill="1" applyAlignment="1">
      <alignment vertical="top"/>
    </xf>
    <xf numFmtId="0" fontId="0" fillId="11" borderId="0" xfId="0" applyFill="1" applyAlignment="1">
      <alignment vertical="top" wrapText="1"/>
    </xf>
    <xf numFmtId="0" fontId="0" fillId="12" borderId="0" xfId="0" applyFill="1" applyAlignment="1">
      <alignment vertical="top"/>
    </xf>
    <xf numFmtId="0" fontId="0" fillId="14" borderId="0" xfId="0" applyFill="1" applyAlignment="1">
      <alignment wrapText="1"/>
    </xf>
    <xf numFmtId="0" fontId="0" fillId="14" borderId="28" xfId="0" applyFill="1" applyBorder="1" applyAlignment="1">
      <alignment wrapText="1"/>
    </xf>
    <xf numFmtId="0" fontId="39" fillId="2" borderId="28" xfId="0" applyFont="1" applyFill="1" applyBorder="1" applyAlignment="1">
      <alignment wrapText="1"/>
    </xf>
    <xf numFmtId="0" fontId="0" fillId="2" borderId="4" xfId="0" applyFill="1" applyBorder="1" applyAlignment="1">
      <alignment horizontal="right"/>
    </xf>
    <xf numFmtId="0" fontId="0" fillId="2" borderId="28" xfId="0" applyFill="1" applyBorder="1"/>
    <xf numFmtId="0" fontId="39" fillId="0" borderId="0" xfId="0" applyFont="1"/>
    <xf numFmtId="0" fontId="39" fillId="15" borderId="30" xfId="0" applyFont="1" applyFill="1" applyBorder="1" applyAlignment="1">
      <alignment wrapText="1"/>
    </xf>
    <xf numFmtId="0" fontId="0" fillId="15" borderId="29" xfId="0" applyFill="1" applyBorder="1" applyAlignment="1">
      <alignment horizontal="right"/>
    </xf>
    <xf numFmtId="0" fontId="0" fillId="15" borderId="30" xfId="0" applyFill="1" applyBorder="1"/>
    <xf numFmtId="0" fontId="0" fillId="3" borderId="30" xfId="0" applyFill="1" applyBorder="1"/>
    <xf numFmtId="0" fontId="0" fillId="3" borderId="29" xfId="0" applyFill="1" applyBorder="1" applyAlignment="1">
      <alignment horizontal="right"/>
    </xf>
    <xf numFmtId="0" fontId="0" fillId="16" borderId="30" xfId="0" applyFill="1" applyBorder="1"/>
    <xf numFmtId="0" fontId="0" fillId="16" borderId="22" xfId="0" applyFill="1" applyBorder="1"/>
    <xf numFmtId="0" fontId="41" fillId="0" borderId="0" xfId="0" applyFont="1"/>
    <xf numFmtId="0" fontId="0" fillId="17" borderId="28" xfId="0" applyFill="1" applyBorder="1" applyAlignment="1">
      <alignment wrapText="1"/>
    </xf>
    <xf numFmtId="0" fontId="0" fillId="17" borderId="4" xfId="0" applyFill="1" applyBorder="1" applyAlignment="1">
      <alignment horizontal="right"/>
    </xf>
    <xf numFmtId="10" fontId="0" fillId="17" borderId="28" xfId="0" applyNumberFormat="1" applyFill="1" applyBorder="1"/>
    <xf numFmtId="2" fontId="0" fillId="17" borderId="28" xfId="0" applyNumberFormat="1" applyFill="1" applyBorder="1"/>
    <xf numFmtId="0" fontId="0" fillId="17" borderId="28" xfId="0" applyFill="1" applyBorder="1"/>
    <xf numFmtId="0" fontId="0" fillId="3" borderId="30" xfId="0" applyFill="1" applyBorder="1" applyAlignment="1">
      <alignment wrapText="1"/>
    </xf>
    <xf numFmtId="0" fontId="0" fillId="3" borderId="22" xfId="0" applyFill="1" applyBorder="1"/>
    <xf numFmtId="0" fontId="0" fillId="17" borderId="1" xfId="0" applyFill="1" applyBorder="1" applyAlignment="1">
      <alignment wrapText="1"/>
    </xf>
    <xf numFmtId="0" fontId="0" fillId="17" borderId="2" xfId="0" applyFill="1" applyBorder="1" applyAlignment="1">
      <alignment horizontal="right"/>
    </xf>
    <xf numFmtId="0" fontId="0" fillId="17" borderId="1" xfId="0" applyFill="1" applyBorder="1"/>
    <xf numFmtId="0" fontId="0" fillId="15" borderId="3" xfId="0" applyFill="1" applyBorder="1"/>
    <xf numFmtId="0" fontId="0" fillId="13" borderId="11" xfId="0" applyFill="1" applyBorder="1"/>
    <xf numFmtId="3" fontId="0" fillId="13" borderId="11" xfId="0" applyNumberFormat="1" applyFill="1" applyBorder="1"/>
    <xf numFmtId="0" fontId="42" fillId="0" borderId="0" xfId="0" applyFont="1"/>
    <xf numFmtId="0" fontId="0" fillId="15" borderId="13" xfId="0" applyFill="1" applyBorder="1"/>
    <xf numFmtId="10" fontId="0" fillId="13" borderId="14" xfId="0" applyNumberFormat="1" applyFill="1" applyBorder="1"/>
    <xf numFmtId="0" fontId="0" fillId="0" borderId="29" xfId="0" applyBorder="1"/>
    <xf numFmtId="0" fontId="0" fillId="3" borderId="46" xfId="0" applyFill="1" applyBorder="1"/>
    <xf numFmtId="0" fontId="0" fillId="3" borderId="47" xfId="0" applyFill="1" applyBorder="1"/>
    <xf numFmtId="0" fontId="0" fillId="3" borderId="7" xfId="0" applyFill="1" applyBorder="1"/>
    <xf numFmtId="3" fontId="0" fillId="3" borderId="9" xfId="0" applyNumberFormat="1" applyFill="1" applyBorder="1"/>
    <xf numFmtId="0" fontId="0" fillId="3" borderId="10" xfId="0" applyFill="1" applyBorder="1"/>
    <xf numFmtId="10" fontId="0" fillId="3" borderId="11" xfId="0" applyNumberFormat="1" applyFill="1" applyBorder="1"/>
    <xf numFmtId="0" fontId="0" fillId="3" borderId="11" xfId="0" applyFill="1" applyBorder="1"/>
    <xf numFmtId="0" fontId="9" fillId="3" borderId="34" xfId="0" applyFont="1" applyFill="1" applyBorder="1" applyAlignment="1">
      <alignment horizontal="center" vertical="center"/>
    </xf>
    <xf numFmtId="0" fontId="0" fillId="3" borderId="12" xfId="0" applyFill="1" applyBorder="1"/>
    <xf numFmtId="0" fontId="0" fillId="3" borderId="14" xfId="0" applyFill="1" applyBorder="1"/>
    <xf numFmtId="0" fontId="0" fillId="16" borderId="3" xfId="0" applyFill="1" applyBorder="1"/>
    <xf numFmtId="3" fontId="0" fillId="16" borderId="11" xfId="0" applyNumberFormat="1" applyFill="1" applyBorder="1"/>
    <xf numFmtId="10" fontId="0" fillId="16" borderId="11" xfId="0" applyNumberFormat="1" applyFill="1" applyBorder="1"/>
    <xf numFmtId="0" fontId="0" fillId="16" borderId="11" xfId="0" applyFill="1" applyBorder="1"/>
    <xf numFmtId="0" fontId="9" fillId="16" borderId="34" xfId="0" applyFont="1" applyFill="1" applyBorder="1" applyAlignment="1">
      <alignment horizontal="center" vertical="center"/>
    </xf>
    <xf numFmtId="0" fontId="0" fillId="16" borderId="49" xfId="0" applyFill="1" applyBorder="1"/>
    <xf numFmtId="0" fontId="9" fillId="16" borderId="22" xfId="0" applyFont="1" applyFill="1" applyBorder="1" applyAlignment="1">
      <alignment horizontal="center" vertical="center"/>
    </xf>
    <xf numFmtId="0" fontId="0" fillId="16" borderId="50" xfId="0" applyFill="1" applyBorder="1" applyAlignment="1">
      <alignment wrapText="1"/>
    </xf>
    <xf numFmtId="0" fontId="0" fillId="16" borderId="14" xfId="0" applyFill="1" applyBorder="1"/>
    <xf numFmtId="0" fontId="0" fillId="0" borderId="15" xfId="0" applyBorder="1" applyAlignment="1">
      <alignment vertical="center" wrapText="1"/>
    </xf>
    <xf numFmtId="0" fontId="0" fillId="0" borderId="0" xfId="0" applyAlignment="1">
      <alignment vertical="center" wrapText="1"/>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6" fillId="4" borderId="8"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9" xfId="0" applyFont="1" applyFill="1" applyBorder="1" applyAlignment="1">
      <alignment horizontal="center" vertical="center" wrapText="1"/>
    </xf>
    <xf numFmtId="15" fontId="13" fillId="0" borderId="13" xfId="0" applyNumberFormat="1" applyFont="1" applyBorder="1" applyAlignment="1">
      <alignment horizontal="left" vertical="top" wrapText="1"/>
    </xf>
    <xf numFmtId="15" fontId="13" fillId="0" borderId="14" xfId="0" applyNumberFormat="1" applyFont="1" applyBorder="1" applyAlignment="1">
      <alignment horizontal="left" vertical="top" wrapText="1"/>
    </xf>
    <xf numFmtId="0" fontId="17" fillId="6" borderId="2" xfId="0" applyFont="1" applyFill="1" applyBorder="1" applyAlignment="1">
      <alignment horizontal="left"/>
    </xf>
    <xf numFmtId="0" fontId="17" fillId="6" borderId="18" xfId="0" applyFont="1" applyFill="1" applyBorder="1" applyAlignment="1">
      <alignment horizontal="left"/>
    </xf>
    <xf numFmtId="0" fontId="19" fillId="7" borderId="4" xfId="0" applyFont="1" applyFill="1" applyBorder="1" applyAlignment="1">
      <alignment vertical="center"/>
    </xf>
    <xf numFmtId="0" fontId="19" fillId="7" borderId="23" xfId="0" applyFont="1" applyFill="1" applyBorder="1" applyAlignment="1">
      <alignment vertical="center"/>
    </xf>
    <xf numFmtId="0" fontId="21" fillId="0" borderId="25" xfId="0" applyFont="1" applyBorder="1" applyAlignment="1">
      <alignment horizontal="left" vertical="center" wrapText="1"/>
    </xf>
    <xf numFmtId="0" fontId="21" fillId="0" borderId="26" xfId="0" applyFont="1" applyBorder="1" applyAlignment="1">
      <alignment horizontal="left" vertical="center" wrapText="1"/>
    </xf>
    <xf numFmtId="0" fontId="21" fillId="0" borderId="27" xfId="0" applyFont="1" applyBorder="1" applyAlignment="1">
      <alignment horizontal="left" vertical="center" wrapText="1"/>
    </xf>
    <xf numFmtId="0" fontId="2" fillId="0" borderId="25" xfId="0" applyFont="1" applyBorder="1" applyAlignment="1">
      <alignment horizontal="left" vertical="top" wrapText="1"/>
    </xf>
    <xf numFmtId="0" fontId="2" fillId="0" borderId="26" xfId="0" applyFont="1" applyBorder="1" applyAlignment="1">
      <alignment horizontal="left" vertical="top" wrapText="1"/>
    </xf>
    <xf numFmtId="0" fontId="2" fillId="0" borderId="27" xfId="0" applyFont="1" applyBorder="1" applyAlignment="1">
      <alignment horizontal="left" vertical="top" wrapText="1"/>
    </xf>
    <xf numFmtId="0" fontId="2" fillId="0" borderId="25" xfId="0" applyFont="1" applyBorder="1" applyAlignment="1">
      <alignment horizontal="left" vertical="center" wrapText="1"/>
    </xf>
    <xf numFmtId="0" fontId="2" fillId="0" borderId="26" xfId="0" applyFont="1" applyBorder="1" applyAlignment="1">
      <alignment horizontal="left" vertical="center" wrapText="1"/>
    </xf>
    <xf numFmtId="0" fontId="2" fillId="0" borderId="27" xfId="0" applyFont="1" applyBorder="1" applyAlignment="1">
      <alignment horizontal="left" vertical="center" wrapText="1"/>
    </xf>
    <xf numFmtId="0" fontId="27" fillId="0" borderId="28" xfId="0" applyFont="1" applyBorder="1" applyAlignment="1">
      <alignment horizontal="left" vertical="center" wrapText="1"/>
    </xf>
    <xf numFmtId="0" fontId="27" fillId="0" borderId="22" xfId="0" applyFont="1" applyBorder="1" applyAlignment="1">
      <alignment horizontal="left" vertical="center" wrapText="1"/>
    </xf>
    <xf numFmtId="0" fontId="22" fillId="8" borderId="29" xfId="0" applyFont="1" applyFill="1" applyBorder="1" applyAlignment="1">
      <alignment horizontal="left" vertical="center" wrapText="1"/>
    </xf>
    <xf numFmtId="0" fontId="22" fillId="8" borderId="23" xfId="0" applyFont="1" applyFill="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4" fillId="0" borderId="28" xfId="0" applyFont="1" applyBorder="1" applyAlignment="1">
      <alignment horizontal="left" vertical="center" wrapText="1"/>
    </xf>
    <xf numFmtId="0" fontId="24" fillId="0" borderId="30" xfId="0" applyFont="1" applyBorder="1" applyAlignment="1">
      <alignment horizontal="left" vertical="center" wrapText="1"/>
    </xf>
    <xf numFmtId="0" fontId="24" fillId="0" borderId="22" xfId="0" applyFont="1" applyBorder="1" applyAlignment="1">
      <alignment horizontal="left" vertical="center" wrapText="1"/>
    </xf>
    <xf numFmtId="0" fontId="19" fillId="7" borderId="6" xfId="0" applyFont="1" applyFill="1" applyBorder="1" applyAlignment="1">
      <alignment vertical="center"/>
    </xf>
    <xf numFmtId="0" fontId="25" fillId="0" borderId="3" xfId="0" applyFont="1" applyBorder="1" applyAlignment="1">
      <alignment horizontal="left" vertical="center"/>
    </xf>
    <xf numFmtId="0" fontId="22" fillId="8" borderId="29" xfId="0" applyFont="1" applyFill="1" applyBorder="1" applyAlignment="1">
      <alignment vertical="center" wrapText="1"/>
    </xf>
    <xf numFmtId="0" fontId="22" fillId="8" borderId="23" xfId="0" applyFont="1" applyFill="1" applyBorder="1" applyAlignment="1">
      <alignment vertical="center" wrapText="1"/>
    </xf>
    <xf numFmtId="0" fontId="27" fillId="0" borderId="25" xfId="0" applyFont="1" applyBorder="1" applyAlignment="1">
      <alignment horizontal="left" vertical="center" wrapText="1"/>
    </xf>
    <xf numFmtId="0" fontId="27" fillId="0" borderId="26" xfId="0" applyFont="1" applyBorder="1" applyAlignment="1">
      <alignment horizontal="left" vertical="center" wrapText="1"/>
    </xf>
    <xf numFmtId="0" fontId="27" fillId="0" borderId="27" xfId="0" applyFont="1" applyBorder="1" applyAlignment="1">
      <alignment horizontal="left" vertical="center" wrapText="1"/>
    </xf>
    <xf numFmtId="0" fontId="27" fillId="0" borderId="28" xfId="0" applyFont="1" applyBorder="1" applyAlignment="1">
      <alignment horizontal="left" vertical="top" wrapText="1"/>
    </xf>
    <xf numFmtId="0" fontId="27" fillId="0" borderId="30" xfId="0" applyFont="1" applyBorder="1" applyAlignment="1">
      <alignment horizontal="left" vertical="top" wrapText="1"/>
    </xf>
    <xf numFmtId="0" fontId="22" fillId="7" borderId="29" xfId="0" applyFont="1" applyFill="1" applyBorder="1" applyAlignment="1">
      <alignment vertical="center" wrapText="1"/>
    </xf>
    <xf numFmtId="0" fontId="22" fillId="7" borderId="23" xfId="0" applyFont="1" applyFill="1" applyBorder="1" applyAlignment="1">
      <alignment vertical="center" wrapText="1"/>
    </xf>
    <xf numFmtId="0" fontId="27" fillId="0" borderId="30" xfId="0" applyFont="1" applyBorder="1" applyAlignment="1">
      <alignment horizontal="left" vertical="center" wrapText="1"/>
    </xf>
    <xf numFmtId="0" fontId="27" fillId="0" borderId="33" xfId="0" applyFont="1" applyBorder="1" applyAlignment="1">
      <alignment horizontal="left" vertical="center" wrapText="1"/>
    </xf>
    <xf numFmtId="0" fontId="27" fillId="0" borderId="34" xfId="0" applyFont="1" applyBorder="1" applyAlignment="1">
      <alignment horizontal="left" vertical="center" wrapText="1"/>
    </xf>
    <xf numFmtId="0" fontId="30" fillId="0" borderId="26" xfId="0" applyFont="1" applyBorder="1" applyAlignment="1">
      <alignment horizontal="left" vertical="top" wrapText="1"/>
    </xf>
    <xf numFmtId="0" fontId="30" fillId="0" borderId="27" xfId="0" applyFont="1" applyBorder="1" applyAlignment="1">
      <alignment horizontal="left" vertical="top" wrapText="1"/>
    </xf>
    <xf numFmtId="0" fontId="19" fillId="7" borderId="4" xfId="0" applyFont="1" applyFill="1" applyBorder="1" applyAlignment="1">
      <alignment vertical="center" wrapText="1"/>
    </xf>
    <xf numFmtId="0" fontId="19" fillId="7" borderId="6" xfId="0" applyFont="1" applyFill="1" applyBorder="1" applyAlignment="1">
      <alignment vertical="center" wrapText="1"/>
    </xf>
    <xf numFmtId="0" fontId="30" fillId="0" borderId="28" xfId="0" applyFont="1" applyBorder="1" applyAlignment="1">
      <alignment horizontal="left" vertical="center" wrapText="1"/>
    </xf>
    <xf numFmtId="0" fontId="30" fillId="0" borderId="30" xfId="0" applyFont="1" applyBorder="1" applyAlignment="1">
      <alignment horizontal="left" vertical="center" wrapText="1"/>
    </xf>
    <xf numFmtId="0" fontId="33" fillId="0" borderId="30" xfId="0" applyFont="1" applyBorder="1" applyAlignment="1">
      <alignment horizontal="left" vertical="center" wrapText="1"/>
    </xf>
    <xf numFmtId="0" fontId="27" fillId="0" borderId="35" xfId="0" applyFont="1" applyBorder="1" applyAlignment="1">
      <alignment horizontal="left" vertical="center" wrapText="1"/>
    </xf>
    <xf numFmtId="0" fontId="27" fillId="0" borderId="37" xfId="0" applyFont="1" applyBorder="1" applyAlignment="1">
      <alignment horizontal="left" vertical="center" wrapText="1"/>
    </xf>
    <xf numFmtId="0" fontId="33" fillId="0" borderId="38" xfId="0" applyFont="1" applyBorder="1" applyAlignment="1">
      <alignment horizontal="left" vertical="center" wrapText="1"/>
    </xf>
    <xf numFmtId="0" fontId="27" fillId="0" borderId="7" xfId="0" applyFont="1" applyBorder="1" applyAlignment="1">
      <alignment horizontal="left" vertical="center" wrapText="1"/>
    </xf>
    <xf numFmtId="0" fontId="27" fillId="0" borderId="12" xfId="0" applyFont="1" applyBorder="1" applyAlignment="1">
      <alignment horizontal="left" vertical="center" wrapText="1"/>
    </xf>
    <xf numFmtId="0" fontId="24" fillId="0" borderId="9" xfId="0" applyFont="1" applyBorder="1" applyAlignment="1">
      <alignment horizontal="left" vertical="center" wrapText="1"/>
    </xf>
    <xf numFmtId="0" fontId="24" fillId="0" borderId="14" xfId="0" applyFont="1" applyBorder="1" applyAlignment="1">
      <alignment horizontal="left" vertical="center" wrapText="1"/>
    </xf>
    <xf numFmtId="0" fontId="27" fillId="0" borderId="19" xfId="0" applyFont="1" applyBorder="1" applyAlignment="1">
      <alignment horizontal="left" vertical="center" wrapText="1"/>
    </xf>
    <xf numFmtId="0" fontId="22" fillId="7" borderId="41" xfId="0" applyFont="1" applyFill="1" applyBorder="1" applyAlignment="1">
      <alignment vertical="center" wrapText="1"/>
    </xf>
    <xf numFmtId="0" fontId="22" fillId="7" borderId="42" xfId="0" applyFont="1" applyFill="1" applyBorder="1" applyAlignment="1">
      <alignment vertical="center" wrapText="1"/>
    </xf>
    <xf numFmtId="0" fontId="9" fillId="16" borderId="28" xfId="0" applyFont="1" applyFill="1" applyBorder="1" applyAlignment="1">
      <alignment horizontal="center" vertical="center"/>
    </xf>
    <xf numFmtId="0" fontId="9" fillId="16" borderId="30" xfId="0" applyFont="1" applyFill="1" applyBorder="1" applyAlignment="1">
      <alignment horizontal="center" vertical="center"/>
    </xf>
    <xf numFmtId="0" fontId="5" fillId="13" borderId="4" xfId="0" applyFont="1" applyFill="1" applyBorder="1" applyAlignment="1">
      <alignment horizontal="center" vertical="center" wrapText="1"/>
    </xf>
    <xf numFmtId="0" fontId="5" fillId="13" borderId="5"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5" fillId="13" borderId="34" xfId="0" applyFont="1" applyFill="1" applyBorder="1" applyAlignment="1">
      <alignment horizontal="center" vertical="center" wrapText="1"/>
    </xf>
    <xf numFmtId="0" fontId="5" fillId="13" borderId="43" xfId="0" applyFont="1" applyFill="1" applyBorder="1" applyAlignment="1">
      <alignment horizontal="center" vertical="center" wrapText="1"/>
    </xf>
    <xf numFmtId="0" fontId="5" fillId="13" borderId="44" xfId="0" applyFont="1" applyFill="1" applyBorder="1" applyAlignment="1">
      <alignment horizontal="center" vertical="center" wrapText="1"/>
    </xf>
    <xf numFmtId="0" fontId="10" fillId="15" borderId="2" xfId="0" applyFont="1" applyFill="1" applyBorder="1" applyAlignment="1">
      <alignment horizontal="center" vertical="center" wrapText="1"/>
    </xf>
    <xf numFmtId="0" fontId="10" fillId="15" borderId="45" xfId="0" applyFont="1" applyFill="1" applyBorder="1" applyAlignment="1">
      <alignment horizontal="center" vertical="center"/>
    </xf>
    <xf numFmtId="0" fontId="10" fillId="15" borderId="18" xfId="0" applyFont="1" applyFill="1" applyBorder="1" applyAlignment="1">
      <alignment horizontal="center" vertical="center"/>
    </xf>
    <xf numFmtId="0" fontId="9" fillId="15" borderId="39" xfId="0" applyFont="1" applyFill="1" applyBorder="1" applyAlignment="1">
      <alignment horizontal="center" vertical="center"/>
    </xf>
    <xf numFmtId="0" fontId="9" fillId="15" borderId="37" xfId="0" applyFont="1" applyFill="1" applyBorder="1" applyAlignment="1">
      <alignment horizontal="center" vertical="center"/>
    </xf>
    <xf numFmtId="0" fontId="9" fillId="15" borderId="19" xfId="0" applyFont="1" applyFill="1" applyBorder="1" applyAlignment="1">
      <alignment horizontal="center" vertical="center"/>
    </xf>
    <xf numFmtId="0" fontId="9" fillId="15" borderId="25" xfId="0" applyFont="1" applyFill="1" applyBorder="1" applyAlignment="1">
      <alignment horizontal="center" vertical="center"/>
    </xf>
    <xf numFmtId="0" fontId="9" fillId="15" borderId="48" xfId="0" applyFont="1" applyFill="1" applyBorder="1" applyAlignment="1">
      <alignment horizontal="center" vertical="center"/>
    </xf>
    <xf numFmtId="0" fontId="9" fillId="15" borderId="22" xfId="0" applyFont="1" applyFill="1" applyBorder="1" applyAlignment="1">
      <alignment horizontal="center" vertical="center"/>
    </xf>
    <xf numFmtId="0" fontId="9" fillId="3" borderId="4" xfId="0" applyFont="1" applyFill="1" applyBorder="1" applyAlignment="1">
      <alignment horizontal="center" vertical="center"/>
    </xf>
    <xf numFmtId="0" fontId="9" fillId="3" borderId="29" xfId="0" applyFont="1" applyFill="1" applyBorder="1" applyAlignment="1">
      <alignment horizontal="center" vertical="center"/>
    </xf>
    <xf numFmtId="0" fontId="9" fillId="16" borderId="4" xfId="0" applyFont="1" applyFill="1" applyBorder="1" applyAlignment="1">
      <alignment horizontal="center" vertical="center"/>
    </xf>
    <xf numFmtId="0" fontId="9" fillId="16" borderId="29" xfId="0" applyFont="1" applyFill="1" applyBorder="1" applyAlignment="1">
      <alignment horizontal="center" vertical="center"/>
    </xf>
    <xf numFmtId="0" fontId="3" fillId="3" borderId="29"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23" xfId="0" applyFont="1" applyFill="1" applyBorder="1" applyAlignment="1">
      <alignment horizontal="center" vertical="center" wrapText="1"/>
    </xf>
    <xf numFmtId="0" fontId="37" fillId="2" borderId="4" xfId="0" applyFont="1" applyFill="1" applyBorder="1" applyAlignment="1">
      <alignment horizontal="center" wrapText="1"/>
    </xf>
    <xf numFmtId="0" fontId="37" fillId="2" borderId="5" xfId="0" applyFont="1" applyFill="1" applyBorder="1" applyAlignment="1">
      <alignment horizontal="center" wrapText="1"/>
    </xf>
    <xf numFmtId="0" fontId="37" fillId="2" borderId="6" xfId="0" applyFont="1" applyFill="1" applyBorder="1" applyAlignment="1">
      <alignment horizontal="center" wrapText="1"/>
    </xf>
    <xf numFmtId="0" fontId="37" fillId="2" borderId="4" xfId="0" applyFont="1" applyFill="1" applyBorder="1" applyAlignment="1">
      <alignment horizontal="center"/>
    </xf>
    <xf numFmtId="0" fontId="37" fillId="2" borderId="5" xfId="0" applyFont="1" applyFill="1" applyBorder="1" applyAlignment="1">
      <alignment horizontal="center"/>
    </xf>
    <xf numFmtId="0" fontId="37" fillId="2" borderId="6" xfId="0" applyFont="1" applyFill="1" applyBorder="1" applyAlignment="1">
      <alignment horizontal="center"/>
    </xf>
    <xf numFmtId="0" fontId="3" fillId="3" borderId="29" xfId="0" applyFont="1" applyFill="1" applyBorder="1" applyAlignment="1">
      <alignment horizontal="center" vertical="center"/>
    </xf>
    <xf numFmtId="0" fontId="3" fillId="3" borderId="0" xfId="0" applyFont="1" applyFill="1" applyAlignment="1">
      <alignment horizontal="center" vertical="center"/>
    </xf>
    <xf numFmtId="0" fontId="3" fillId="3" borderId="23" xfId="0" applyFont="1" applyFill="1" applyBorder="1" applyAlignment="1">
      <alignment horizontal="center" vertical="center"/>
    </xf>
  </cellXfs>
  <cellStyles count="2">
    <cellStyle name="Hyperlink" xfId="1" builtinId="8"/>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142241</xdr:colOff>
      <xdr:row>1</xdr:row>
      <xdr:rowOff>2200910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38091" y="294386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5753100</xdr:colOff>
          <xdr:row>2</xdr:row>
          <xdr:rowOff>228600</xdr:rowOff>
        </xdr:from>
        <xdr:to>
          <xdr:col>1</xdr:col>
          <xdr:colOff>6553200</xdr:colOff>
          <xdr:row>2</xdr:row>
          <xdr:rowOff>1051560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1568376</xdr:rowOff>
    </xdr:from>
    <xdr:ext cx="5543550" cy="3541127"/>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2311326"/>
          <a:ext cx="5543550" cy="3541127"/>
        </a:xfrm>
        <a:prstGeom prst="rect">
          <a:avLst/>
        </a:prstGeom>
        <a:ln>
          <a:noFill/>
        </a:ln>
        <a:effectLst>
          <a:outerShdw blurRad="190500" algn="tl" rotWithShape="0">
            <a:srgbClr val="000000">
              <a:alpha val="70000"/>
            </a:srgbClr>
          </a:outerShdw>
        </a:effectLst>
      </xdr:spPr>
    </xdr:pic>
    <xdr:clientData/>
  </xdr:oneCellAnchor>
</xdr:wsDr>
</file>

<file path=xl/persons/person.xml><?xml version="1.0" encoding="utf-8"?>
<personList xmlns="http://schemas.microsoft.com/office/spreadsheetml/2018/threadedcomments" xmlns:x="http://schemas.openxmlformats.org/spreadsheetml/2006/main">
  <person displayName="Falikowski, Heather MMHA:EX" id="{B016C44A-F8A0-4D4A-B3BE-A55F6DD05527}" userId="S::Heather.Falikowski@gov.bc.ca::8f6dbcdc-dfff-48fd-9da2-db277da12b9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 displayName="Table1" ref="A3:E34" totalsRowShown="0" headerRowDxfId="17" dataDxfId="16">
  <autoFilter ref="A3:E34" xr:uid="{00000000-0009-0000-0100-000003000000}"/>
  <tableColumns count="5">
    <tableColumn id="1" xr3:uid="{00000000-0010-0000-0000-000001000000}" name="Indicators" dataDxfId="15"/>
    <tableColumn id="2" xr3:uid="{00000000-0010-0000-0000-000002000000}" name="Q1: April 1, 2023 to June 30, 2023" dataDxfId="14"/>
    <tableColumn id="3" xr3:uid="{00000000-0010-0000-0000-000003000000}" name="Q2: July 1, 2023 to Sept 30, 2023" dataDxfId="13"/>
    <tableColumn id="4" xr3:uid="{00000000-0010-0000-0000-000004000000}" name="Q3: Oct 1 2023 to Dec 31, 2023" dataDxfId="12"/>
    <tableColumn id="5" xr3:uid="{00000000-0010-0000-0000-000005000000}" name="Q4: Jan 1, 2024 to Mar 31, 2024"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156" displayName="Table156" ref="A37:E68" totalsRowShown="0" headerRowDxfId="10" dataDxfId="9">
  <autoFilter ref="A37:E68" xr:uid="{00000000-0009-0000-0100-000005000000}"/>
  <tableColumns count="5">
    <tableColumn id="1" xr3:uid="{00000000-0010-0000-0100-000001000000}" name="Indicators" dataDxfId="8"/>
    <tableColumn id="2" xr3:uid="{00000000-0010-0000-0100-000002000000}" name="Q1: April 1, 2023 to June 30, 2023" dataDxfId="7"/>
    <tableColumn id="3" xr3:uid="{00000000-0010-0000-0100-000003000000}" name="Q2: July 1, 2023 to Sept 30, 2023" dataDxfId="6"/>
    <tableColumn id="4" xr3:uid="{00000000-0010-0000-0100-000004000000}" name="Q3: Oct 1 2023 to Dec 31, 2023" dataDxfId="5"/>
    <tableColumn id="5" xr3:uid="{00000000-0010-0000-0100-000005000000}" name="Q4: Jan 1, 2024 to Mar 31, 2024" dataDxf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1567" displayName="Table1567" ref="A3:E33" totalsRowShown="0">
  <autoFilter ref="A3:E33" xr:uid="{00000000-0009-0000-0100-000006000000}"/>
  <tableColumns count="5">
    <tableColumn id="1" xr3:uid="{00000000-0010-0000-0200-000001000000}" name="Indicators" dataDxfId="3"/>
    <tableColumn id="2" xr3:uid="{00000000-0010-0000-0200-000002000000}" name="Q1: April 1, 2023 to June 30, 2023"/>
    <tableColumn id="3" xr3:uid="{00000000-0010-0000-0200-000003000000}" name="Q2: July 1, 2023 to Sept 30, 2023"/>
    <tableColumn id="4" xr3:uid="{00000000-0010-0000-0200-000004000000}" name="Q3: Oct 1 2023 to Dec 31, 2023"/>
    <tableColumn id="5" xr3:uid="{00000000-0010-0000-0200-000005000000}" name="Q4: Jan 1, 2024 to Mar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8" dT="2023-09-26T21:49:29.81" personId="{B016C44A-F8A0-4D4A-B3BE-A55F6DD05527}" id="{D74070AD-C7E0-3248-B66E-828913850EB8}">
    <text>HF To fill out this summary table below manually</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9"/>
  <sheetViews>
    <sheetView topLeftCell="B6" zoomScaleNormal="100" workbookViewId="0">
      <selection activeCell="B6" sqref="B6:E6"/>
    </sheetView>
  </sheetViews>
  <sheetFormatPr defaultColWidth="8.77734375" defaultRowHeight="14.4"/>
  <cols>
    <col min="1" max="1" width="21.44140625" customWidth="1"/>
    <col min="2" max="2" width="54" customWidth="1"/>
    <col min="3" max="3" width="40.44140625" customWidth="1"/>
    <col min="4" max="4" width="49" style="1" customWidth="1"/>
    <col min="5" max="5" width="54.33203125" style="13" customWidth="1"/>
    <col min="7" max="7" width="21.44140625" customWidth="1"/>
    <col min="8" max="8" width="44.109375" style="1" customWidth="1"/>
    <col min="10" max="10" width="21.44140625" customWidth="1"/>
    <col min="11" max="11" width="35.44140625" customWidth="1"/>
    <col min="13" max="13" width="21.44140625" customWidth="1"/>
    <col min="14" max="14" width="70.44140625" customWidth="1"/>
  </cols>
  <sheetData>
    <row r="1" spans="1:19" ht="31.8" thickBot="1">
      <c r="A1" s="162" t="s">
        <v>10</v>
      </c>
      <c r="B1" s="163"/>
      <c r="C1" s="163"/>
      <c r="D1" s="163"/>
      <c r="E1" s="164"/>
    </row>
    <row r="2" spans="1:19" ht="56.55" customHeight="1">
      <c r="A2" s="2" t="s">
        <v>11</v>
      </c>
      <c r="B2" s="165" t="s">
        <v>12</v>
      </c>
      <c r="C2" s="166"/>
      <c r="D2" s="166"/>
      <c r="E2" s="167"/>
    </row>
    <row r="3" spans="1:19" ht="56.55" customHeight="1">
      <c r="A3" s="3" t="s">
        <v>13</v>
      </c>
      <c r="B3" s="4" t="s">
        <v>14</v>
      </c>
      <c r="C3" s="4" t="s">
        <v>15</v>
      </c>
      <c r="D3" s="4" t="s">
        <v>16</v>
      </c>
      <c r="E3" s="5" t="s">
        <v>17</v>
      </c>
    </row>
    <row r="4" spans="1:19" ht="56.55" customHeight="1">
      <c r="A4" s="6" t="s">
        <v>18</v>
      </c>
      <c r="B4" s="7">
        <v>45107</v>
      </c>
      <c r="C4" s="7">
        <v>45198</v>
      </c>
      <c r="D4" s="7">
        <v>45289</v>
      </c>
      <c r="E4" s="8">
        <v>45380</v>
      </c>
    </row>
    <row r="5" spans="1:19" ht="56.55" customHeight="1">
      <c r="A5" s="9" t="s">
        <v>19</v>
      </c>
      <c r="B5" s="10">
        <v>45156</v>
      </c>
      <c r="C5" s="10">
        <v>45247</v>
      </c>
      <c r="D5" s="10">
        <v>45338</v>
      </c>
      <c r="E5" s="11">
        <v>45401</v>
      </c>
    </row>
    <row r="6" spans="1:19" ht="409.5" customHeight="1" thickBot="1">
      <c r="A6" s="12" t="s">
        <v>20</v>
      </c>
      <c r="B6" s="168" t="s">
        <v>21</v>
      </c>
      <c r="C6" s="168"/>
      <c r="D6" s="168"/>
      <c r="E6" s="169"/>
      <c r="H6"/>
    </row>
    <row r="7" spans="1:19" ht="32.549999999999997" customHeight="1">
      <c r="F7" s="14"/>
      <c r="I7" s="14"/>
      <c r="S7" s="14"/>
    </row>
    <row r="8" spans="1:19" ht="31.8" customHeight="1">
      <c r="F8" s="15"/>
      <c r="I8" s="14"/>
      <c r="S8" s="14"/>
    </row>
    <row r="9" spans="1:19" ht="19.8" customHeight="1">
      <c r="F9" s="14"/>
      <c r="I9" s="14"/>
      <c r="S9" s="14"/>
    </row>
    <row r="10" spans="1:19" ht="84" customHeight="1">
      <c r="F10" s="14"/>
      <c r="I10" s="14"/>
      <c r="S10" s="160"/>
    </row>
    <row r="11" spans="1:19" ht="29.55" customHeight="1">
      <c r="F11" s="161"/>
      <c r="I11" s="161"/>
      <c r="S11" s="160"/>
    </row>
    <row r="12" spans="1:19" ht="106.8" customHeight="1">
      <c r="F12" s="161"/>
      <c r="I12" s="161"/>
      <c r="S12" s="160"/>
    </row>
    <row r="13" spans="1:19">
      <c r="F13" s="161"/>
      <c r="I13" s="161"/>
      <c r="S13" s="160"/>
    </row>
    <row r="14" spans="1:19" ht="143.55000000000001" customHeight="1">
      <c r="F14" s="161"/>
      <c r="I14" s="161"/>
      <c r="S14" s="160"/>
    </row>
    <row r="15" spans="1:19">
      <c r="F15" s="161"/>
      <c r="I15" s="161"/>
      <c r="S15" s="160"/>
    </row>
    <row r="16" spans="1:19">
      <c r="F16" s="14"/>
      <c r="I16" s="161"/>
      <c r="S16" s="160"/>
    </row>
    <row r="17" spans="6:19" ht="97.5" customHeight="1">
      <c r="F17" s="14"/>
      <c r="I17" s="161"/>
      <c r="S17" s="160"/>
    </row>
    <row r="18" spans="6:19" ht="166.5" customHeight="1">
      <c r="F18" s="14"/>
      <c r="I18" s="161"/>
      <c r="S18" s="160"/>
    </row>
    <row r="19" spans="6:19" ht="108" customHeight="1">
      <c r="F19" s="14"/>
      <c r="I19" s="14"/>
      <c r="S19" s="14"/>
    </row>
    <row r="20" spans="6:19">
      <c r="F20" s="14"/>
      <c r="I20" s="14"/>
      <c r="S20" s="14"/>
    </row>
    <row r="21" spans="6:19">
      <c r="F21" s="14"/>
      <c r="I21" s="14"/>
      <c r="S21" s="14"/>
    </row>
    <row r="22" spans="6:19">
      <c r="F22" s="14"/>
      <c r="I22" s="14"/>
      <c r="S22" s="14"/>
    </row>
    <row r="23" spans="6:19">
      <c r="F23" s="14"/>
      <c r="I23" s="14"/>
      <c r="S23" s="14"/>
    </row>
    <row r="24" spans="6:19">
      <c r="F24" s="14"/>
      <c r="I24" s="14"/>
      <c r="S24" s="160"/>
    </row>
    <row r="25" spans="6:19">
      <c r="F25" s="14"/>
      <c r="I25" s="161"/>
      <c r="S25" s="160"/>
    </row>
    <row r="26" spans="6:19" ht="32.549999999999997" customHeight="1">
      <c r="F26" s="14"/>
      <c r="I26" s="161"/>
      <c r="S26" s="14"/>
    </row>
    <row r="27" spans="6:19">
      <c r="F27" s="14"/>
      <c r="I27" s="14"/>
      <c r="S27" s="14"/>
    </row>
    <row r="28" spans="6:19">
      <c r="F28" s="14"/>
      <c r="I28" s="14"/>
      <c r="S28" s="14"/>
    </row>
    <row r="29" spans="6:19" ht="100.5" customHeight="1" thickBot="1">
      <c r="F29" s="14"/>
      <c r="G29" s="16"/>
      <c r="H29" s="17"/>
      <c r="I29" s="14"/>
      <c r="S29" s="14"/>
    </row>
    <row r="30" spans="6:19" ht="16.5" customHeight="1">
      <c r="I30" s="14"/>
      <c r="S30" s="14"/>
    </row>
    <row r="31" spans="6:19" ht="31.5" customHeight="1">
      <c r="I31" s="14"/>
      <c r="S31" s="14"/>
    </row>
    <row r="32" spans="6:19" ht="16.5" customHeight="1">
      <c r="I32" s="14"/>
      <c r="S32" s="14"/>
    </row>
    <row r="33" spans="9:19" ht="16.5" customHeight="1">
      <c r="I33" s="14"/>
      <c r="S33" s="14"/>
    </row>
    <row r="34" spans="9:19" ht="16.5" customHeight="1">
      <c r="I34" s="14"/>
      <c r="S34" s="14"/>
    </row>
    <row r="35" spans="9:19" ht="16.5" customHeight="1">
      <c r="I35" s="14"/>
      <c r="S35" s="14"/>
    </row>
    <row r="36" spans="9:19" ht="57.75" customHeight="1">
      <c r="I36" s="14"/>
      <c r="S36" s="14"/>
    </row>
    <row r="37" spans="9:19" ht="82.5" customHeight="1">
      <c r="I37" s="14"/>
      <c r="S37" s="14"/>
    </row>
    <row r="38" spans="9:19" ht="16.5" customHeight="1">
      <c r="I38" s="14"/>
      <c r="S38" s="14"/>
    </row>
    <row r="39" spans="9:19" ht="36" customHeight="1">
      <c r="I39" s="14"/>
      <c r="S39" s="14"/>
    </row>
    <row r="40" spans="9:19" ht="39" customHeight="1">
      <c r="I40" s="14"/>
      <c r="S40" s="14"/>
    </row>
    <row r="41" spans="9:19" ht="73.8" customHeight="1">
      <c r="I41" s="14"/>
      <c r="S41" s="14"/>
    </row>
    <row r="42" spans="9:19" ht="16.5" customHeight="1">
      <c r="I42" s="14"/>
      <c r="S42" s="14"/>
    </row>
    <row r="43" spans="9:19" ht="79.8" customHeight="1">
      <c r="I43" s="14"/>
      <c r="S43" s="14"/>
    </row>
    <row r="44" spans="9:19" ht="54.75" customHeight="1">
      <c r="I44" s="14"/>
      <c r="S44" s="14"/>
    </row>
    <row r="45" spans="9:19" ht="61.5" customHeight="1">
      <c r="I45" s="14"/>
      <c r="S45" s="14"/>
    </row>
    <row r="46" spans="9:19" ht="51.75" customHeight="1">
      <c r="I46" s="14"/>
      <c r="S46" s="14"/>
    </row>
    <row r="47" spans="9:19" ht="51.75" customHeight="1">
      <c r="I47" s="14"/>
      <c r="S47" s="14"/>
    </row>
    <row r="48" spans="9:19" ht="52.5" customHeight="1">
      <c r="I48" s="14"/>
      <c r="S48" s="14"/>
    </row>
    <row r="49" spans="9:19" ht="67.8" customHeight="1">
      <c r="I49" s="14"/>
      <c r="S49" s="14"/>
    </row>
    <row r="50" spans="9:19">
      <c r="I50" s="14"/>
      <c r="S50" s="14"/>
    </row>
    <row r="51" spans="9:19" ht="79.8" customHeight="1">
      <c r="I51" s="14"/>
      <c r="S51" s="14"/>
    </row>
    <row r="52" spans="9:19" ht="94.8" customHeight="1">
      <c r="I52" s="14"/>
      <c r="S52" s="14"/>
    </row>
    <row r="53" spans="9:19">
      <c r="I53" s="14"/>
      <c r="S53" s="14"/>
    </row>
    <row r="54" spans="9:19" ht="52.5" customHeight="1">
      <c r="I54" s="14"/>
      <c r="S54" s="14"/>
    </row>
    <row r="55" spans="9:19">
      <c r="I55" s="14"/>
      <c r="S55" s="14"/>
    </row>
    <row r="56" spans="9:19">
      <c r="I56" s="14"/>
      <c r="S56" s="14"/>
    </row>
    <row r="57" spans="9:19" ht="35.549999999999997" customHeight="1">
      <c r="I57" s="14"/>
      <c r="S57" s="14"/>
    </row>
    <row r="58" spans="9:19" ht="22.5" customHeight="1">
      <c r="I58" s="14"/>
      <c r="S58" s="14"/>
    </row>
    <row r="59" spans="9:19">
      <c r="I59" s="14"/>
      <c r="S59" s="14"/>
    </row>
    <row r="60" spans="9:19" ht="88.5" customHeight="1">
      <c r="I60" s="14"/>
      <c r="S60" s="14"/>
    </row>
    <row r="61" spans="9:19">
      <c r="I61" s="14"/>
      <c r="S61" s="14"/>
    </row>
    <row r="62" spans="9:19" ht="28.8" customHeight="1">
      <c r="I62" s="14"/>
      <c r="S62" s="14"/>
    </row>
    <row r="63" spans="9:19">
      <c r="I63" s="14"/>
      <c r="S63" s="14"/>
    </row>
    <row r="64" spans="9:19">
      <c r="I64" s="14"/>
      <c r="S64" s="14"/>
    </row>
    <row r="65" spans="9:19">
      <c r="I65" s="14"/>
      <c r="S65" s="160"/>
    </row>
    <row r="66" spans="9:19">
      <c r="I66" s="14"/>
      <c r="S66" s="160"/>
    </row>
    <row r="67" spans="9:19">
      <c r="I67" s="14"/>
      <c r="S67" s="160"/>
    </row>
    <row r="68" spans="9:19">
      <c r="I68" s="160"/>
      <c r="S68" s="160"/>
    </row>
    <row r="69" spans="9:19">
      <c r="I69" s="160"/>
      <c r="S69" s="160"/>
    </row>
    <row r="70" spans="9:19">
      <c r="I70" s="160"/>
      <c r="S70" s="160"/>
    </row>
    <row r="71" spans="9:19">
      <c r="I71" s="160"/>
    </row>
    <row r="72" spans="9:19">
      <c r="I72" s="160"/>
    </row>
    <row r="73" spans="9:19">
      <c r="I73" s="160"/>
    </row>
    <row r="75" spans="9:19" ht="79.5" customHeight="1"/>
    <row r="76" spans="9:19" ht="97.8" customHeight="1"/>
    <row r="78" spans="9:19" ht="58.8" customHeight="1"/>
    <row r="80" spans="9:19" ht="97.5" customHeight="1"/>
    <row r="81" ht="34.5" customHeight="1"/>
    <row r="85" ht="37.799999999999997" customHeight="1"/>
    <row r="86" ht="84" customHeight="1"/>
    <row r="88" ht="40.5" customHeight="1"/>
    <row r="91" ht="64.5" customHeight="1"/>
    <row r="92" ht="90.75" customHeight="1"/>
    <row r="100" ht="39.75" customHeight="1"/>
    <row r="105" ht="82.8" customHeight="1"/>
    <row r="106" ht="73.5" customHeight="1"/>
    <row r="107" ht="78.75" customHeight="1"/>
    <row r="108" ht="109.5" customHeight="1"/>
    <row r="109" ht="82.5" customHeight="1"/>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topLeftCell="B2" zoomScaleNormal="100" workbookViewId="0">
      <selection activeCell="B3" sqref="B3"/>
    </sheetView>
  </sheetViews>
  <sheetFormatPr defaultColWidth="8.77734375" defaultRowHeight="14.4"/>
  <cols>
    <col min="1" max="1" width="73.44140625" customWidth="1"/>
    <col min="2" max="2" width="255.77734375" bestFit="1" customWidth="1"/>
  </cols>
  <sheetData>
    <row r="1" spans="1:2" ht="58.8" customHeight="1" thickBot="1">
      <c r="A1" s="170" t="s">
        <v>22</v>
      </c>
      <c r="B1" s="171"/>
    </row>
    <row r="2" spans="1:2" ht="409.5" customHeight="1" thickBot="1">
      <c r="A2" s="18" t="s">
        <v>23</v>
      </c>
      <c r="B2" s="19" t="s">
        <v>157</v>
      </c>
    </row>
    <row r="3" spans="1:2" ht="102" customHeight="1" thickBot="1">
      <c r="A3" s="20" t="s">
        <v>24</v>
      </c>
      <c r="B3" s="21" t="s">
        <v>25</v>
      </c>
    </row>
    <row r="4" spans="1:2" ht="26.4" thickBot="1">
      <c r="A4" s="172" t="s">
        <v>26</v>
      </c>
      <c r="B4" s="173"/>
    </row>
    <row r="5" spans="1:2" ht="30" thickBot="1">
      <c r="A5" s="22" t="s">
        <v>27</v>
      </c>
      <c r="B5" s="23" t="s">
        <v>28</v>
      </c>
    </row>
    <row r="6" spans="1:2">
      <c r="A6" s="174" t="s">
        <v>29</v>
      </c>
      <c r="B6" s="177" t="s">
        <v>30</v>
      </c>
    </row>
    <row r="7" spans="1:2">
      <c r="A7" s="175"/>
      <c r="B7" s="178"/>
    </row>
    <row r="8" spans="1:2">
      <c r="A8" s="175"/>
      <c r="B8" s="178"/>
    </row>
    <row r="9" spans="1:2" ht="15" thickBot="1">
      <c r="A9" s="176"/>
      <c r="B9" s="179"/>
    </row>
    <row r="10" spans="1:2">
      <c r="A10" s="174" t="s">
        <v>31</v>
      </c>
      <c r="B10" s="180" t="s">
        <v>32</v>
      </c>
    </row>
    <row r="11" spans="1:2">
      <c r="A11" s="175"/>
      <c r="B11" s="181"/>
    </row>
    <row r="12" spans="1:2">
      <c r="A12" s="175"/>
      <c r="B12" s="181"/>
    </row>
    <row r="13" spans="1:2">
      <c r="A13" s="175"/>
      <c r="B13" s="181"/>
    </row>
    <row r="14" spans="1:2" ht="15" thickBot="1">
      <c r="A14" s="176"/>
      <c r="B14" s="182"/>
    </row>
    <row r="15" spans="1:2" ht="39" customHeight="1">
      <c r="A15" s="174" t="s">
        <v>33</v>
      </c>
      <c r="B15" s="24" t="s">
        <v>34</v>
      </c>
    </row>
    <row r="16" spans="1:2" ht="42.75" customHeight="1" thickBot="1">
      <c r="A16" s="176"/>
      <c r="B16" s="25" t="s">
        <v>35</v>
      </c>
    </row>
    <row r="17" spans="1:2" ht="21.6" thickBot="1">
      <c r="A17" s="185" t="s">
        <v>36</v>
      </c>
      <c r="B17" s="186"/>
    </row>
    <row r="18" spans="1:2">
      <c r="A18" s="187" t="s">
        <v>37</v>
      </c>
      <c r="B18" s="190" t="s">
        <v>38</v>
      </c>
    </row>
    <row r="19" spans="1:2">
      <c r="A19" s="188"/>
      <c r="B19" s="191"/>
    </row>
    <row r="20" spans="1:2">
      <c r="A20" s="188"/>
      <c r="B20" s="191"/>
    </row>
    <row r="21" spans="1:2">
      <c r="A21" s="188"/>
      <c r="B21" s="191"/>
    </row>
    <row r="22" spans="1:2">
      <c r="A22" s="188"/>
      <c r="B22" s="191"/>
    </row>
    <row r="23" spans="1:2" ht="15" thickBot="1">
      <c r="A23" s="189"/>
      <c r="B23" s="192"/>
    </row>
    <row r="24" spans="1:2">
      <c r="A24" s="187" t="s">
        <v>39</v>
      </c>
      <c r="B24" s="190" t="s">
        <v>40</v>
      </c>
    </row>
    <row r="25" spans="1:2">
      <c r="A25" s="188"/>
      <c r="B25" s="191"/>
    </row>
    <row r="26" spans="1:2" ht="15" thickBot="1">
      <c r="A26" s="189"/>
      <c r="B26" s="192"/>
    </row>
    <row r="27" spans="1:2" ht="25.8">
      <c r="A27" s="172" t="s">
        <v>8</v>
      </c>
      <c r="B27" s="193"/>
    </row>
    <row r="28" spans="1:2" ht="25.8">
      <c r="A28" s="194" t="s">
        <v>41</v>
      </c>
      <c r="B28" s="194"/>
    </row>
    <row r="29" spans="1:2" ht="15.6">
      <c r="A29" s="29" t="s">
        <v>42</v>
      </c>
      <c r="B29" s="30" t="s">
        <v>28</v>
      </c>
    </row>
    <row r="30" spans="1:2" ht="21.6" thickBot="1">
      <c r="A30" s="195" t="s">
        <v>43</v>
      </c>
      <c r="B30" s="196"/>
    </row>
    <row r="31" spans="1:2" ht="15" thickBot="1">
      <c r="A31" s="31" t="s">
        <v>44</v>
      </c>
      <c r="B31" s="32" t="s">
        <v>45</v>
      </c>
    </row>
    <row r="32" spans="1:2" ht="15" thickBot="1">
      <c r="A32" s="33" t="s">
        <v>46</v>
      </c>
      <c r="B32" s="34" t="s">
        <v>47</v>
      </c>
    </row>
    <row r="33" spans="1:2">
      <c r="A33" s="197" t="s">
        <v>48</v>
      </c>
      <c r="B33" s="200" t="s">
        <v>49</v>
      </c>
    </row>
    <row r="34" spans="1:2" ht="1.5" customHeight="1">
      <c r="A34" s="198"/>
      <c r="B34" s="201"/>
    </row>
    <row r="35" spans="1:2">
      <c r="A35" s="198"/>
      <c r="B35" s="37" t="s">
        <v>50</v>
      </c>
    </row>
    <row r="36" spans="1:2" ht="15" thickBot="1">
      <c r="A36" s="199"/>
      <c r="B36" s="38" t="s">
        <v>51</v>
      </c>
    </row>
    <row r="37" spans="1:2" ht="15.6">
      <c r="A37" s="39" t="s">
        <v>52</v>
      </c>
      <c r="B37" s="40" t="s">
        <v>53</v>
      </c>
    </row>
    <row r="38" spans="1:2" ht="15.6">
      <c r="A38" s="41" t="s">
        <v>54</v>
      </c>
      <c r="B38" s="42" t="s">
        <v>55</v>
      </c>
    </row>
    <row r="39" spans="1:2" ht="22.5" customHeight="1">
      <c r="A39" s="43" t="s">
        <v>56</v>
      </c>
      <c r="B39" s="42" t="s">
        <v>57</v>
      </c>
    </row>
    <row r="40" spans="1:2" ht="17.55" customHeight="1" thickBot="1">
      <c r="A40" s="44" t="s">
        <v>58</v>
      </c>
      <c r="B40" s="45" t="s">
        <v>59</v>
      </c>
    </row>
    <row r="41" spans="1:2">
      <c r="A41" s="183" t="s">
        <v>60</v>
      </c>
      <c r="B41" s="47" t="s">
        <v>61</v>
      </c>
    </row>
    <row r="42" spans="1:2" ht="15" thickBot="1">
      <c r="A42" s="184"/>
      <c r="B42" s="49" t="s">
        <v>62</v>
      </c>
    </row>
    <row r="43" spans="1:2">
      <c r="A43" s="183" t="s">
        <v>1</v>
      </c>
      <c r="B43" s="47" t="s">
        <v>61</v>
      </c>
    </row>
    <row r="44" spans="1:2" ht="15" thickBot="1">
      <c r="A44" s="204"/>
      <c r="B44" s="36" t="s">
        <v>63</v>
      </c>
    </row>
    <row r="45" spans="1:2">
      <c r="A45" s="183" t="s">
        <v>64</v>
      </c>
      <c r="B45" s="35" t="s">
        <v>63</v>
      </c>
    </row>
    <row r="46" spans="1:2">
      <c r="A46" s="204"/>
      <c r="B46" s="36" t="s">
        <v>65</v>
      </c>
    </row>
    <row r="47" spans="1:2" ht="15" thickBot="1">
      <c r="A47" s="184"/>
      <c r="B47" s="51"/>
    </row>
    <row r="48" spans="1:2" ht="21.6" thickBot="1">
      <c r="A48" s="195" t="s">
        <v>66</v>
      </c>
      <c r="B48" s="196"/>
    </row>
    <row r="49" spans="1:2" ht="15" thickBot="1">
      <c r="A49" s="52" t="s">
        <v>67</v>
      </c>
      <c r="B49" s="53" t="s">
        <v>68</v>
      </c>
    </row>
    <row r="50" spans="1:2" ht="36" customHeight="1" thickBot="1">
      <c r="A50" s="54" t="s">
        <v>69</v>
      </c>
      <c r="B50" s="55" t="s">
        <v>70</v>
      </c>
    </row>
    <row r="51" spans="1:2">
      <c r="A51" s="205" t="s">
        <v>3</v>
      </c>
      <c r="B51" s="207" t="s">
        <v>71</v>
      </c>
    </row>
    <row r="52" spans="1:2" ht="31.8" customHeight="1" thickBot="1">
      <c r="A52" s="206"/>
      <c r="B52" s="208"/>
    </row>
    <row r="53" spans="1:2" ht="25.8">
      <c r="A53" s="209" t="s">
        <v>72</v>
      </c>
      <c r="B53" s="210"/>
    </row>
    <row r="54" spans="1:2" ht="25.8">
      <c r="A54" s="194" t="s">
        <v>73</v>
      </c>
      <c r="B54" s="194"/>
    </row>
    <row r="55" spans="1:2" ht="16.2" thickBot="1">
      <c r="A55" s="56" t="s">
        <v>74</v>
      </c>
      <c r="B55" s="57" t="s">
        <v>28</v>
      </c>
    </row>
    <row r="56" spans="1:2" ht="21.6" thickBot="1">
      <c r="A56" s="195" t="s">
        <v>75</v>
      </c>
      <c r="B56" s="196"/>
    </row>
    <row r="57" spans="1:2">
      <c r="A57" s="211" t="s">
        <v>76</v>
      </c>
      <c r="B57" s="26" t="s">
        <v>77</v>
      </c>
    </row>
    <row r="58" spans="1:2">
      <c r="A58" s="212"/>
      <c r="B58" s="58" t="s">
        <v>78</v>
      </c>
    </row>
    <row r="59" spans="1:2">
      <c r="A59" s="212"/>
      <c r="B59" s="59" t="s">
        <v>79</v>
      </c>
    </row>
    <row r="60" spans="1:2">
      <c r="A60" s="212"/>
      <c r="B60" s="59" t="s">
        <v>80</v>
      </c>
    </row>
    <row r="61" spans="1:2">
      <c r="A61" s="212"/>
      <c r="B61" s="59" t="s">
        <v>81</v>
      </c>
    </row>
    <row r="62" spans="1:2">
      <c r="A62" s="212"/>
      <c r="B62" s="59" t="s">
        <v>82</v>
      </c>
    </row>
    <row r="63" spans="1:2">
      <c r="A63" s="212"/>
      <c r="B63" s="59" t="s">
        <v>83</v>
      </c>
    </row>
    <row r="64" spans="1:2">
      <c r="A64" s="212"/>
      <c r="B64" s="59" t="s">
        <v>84</v>
      </c>
    </row>
    <row r="65" spans="1:2">
      <c r="A65" s="212"/>
      <c r="B65" s="27"/>
    </row>
    <row r="66" spans="1:2">
      <c r="A66" s="212"/>
      <c r="B66" s="58" t="s">
        <v>85</v>
      </c>
    </row>
    <row r="67" spans="1:2">
      <c r="A67" s="212"/>
      <c r="B67" s="59" t="s">
        <v>86</v>
      </c>
    </row>
    <row r="68" spans="1:2" ht="21.6" thickBot="1">
      <c r="A68" s="195" t="s">
        <v>87</v>
      </c>
      <c r="B68" s="196"/>
    </row>
    <row r="69" spans="1:2">
      <c r="A69" s="46" t="s">
        <v>88</v>
      </c>
      <c r="B69" s="60" t="s">
        <v>89</v>
      </c>
    </row>
    <row r="70" spans="1:2">
      <c r="A70" s="50" t="s">
        <v>90</v>
      </c>
      <c r="B70" s="213" t="s">
        <v>91</v>
      </c>
    </row>
    <row r="71" spans="1:2">
      <c r="A71" s="50" t="s">
        <v>92</v>
      </c>
      <c r="B71" s="213"/>
    </row>
    <row r="72" spans="1:2" ht="15" thickBot="1">
      <c r="A72" s="48" t="s">
        <v>93</v>
      </c>
      <c r="B72" s="61"/>
    </row>
    <row r="73" spans="1:2" ht="21.6" thickBot="1">
      <c r="A73" s="202" t="s">
        <v>94</v>
      </c>
      <c r="B73" s="203"/>
    </row>
    <row r="74" spans="1:2">
      <c r="A74" s="214" t="s">
        <v>95</v>
      </c>
      <c r="B74" s="63" t="s">
        <v>96</v>
      </c>
    </row>
    <row r="75" spans="1:2">
      <c r="A75" s="215"/>
      <c r="B75" s="65" t="s">
        <v>85</v>
      </c>
    </row>
    <row r="76" spans="1:2">
      <c r="A76" s="215"/>
      <c r="B76" s="216" t="s">
        <v>97</v>
      </c>
    </row>
    <row r="77" spans="1:2">
      <c r="A77" s="215"/>
      <c r="B77" s="216"/>
    </row>
    <row r="78" spans="1:2">
      <c r="A78" s="215"/>
      <c r="B78" s="216"/>
    </row>
    <row r="79" spans="1:2">
      <c r="A79" s="67" t="s">
        <v>98</v>
      </c>
      <c r="B79" s="68" t="s">
        <v>99</v>
      </c>
    </row>
    <row r="80" spans="1:2">
      <c r="A80" s="69" t="s">
        <v>100</v>
      </c>
      <c r="B80" s="65" t="s">
        <v>85</v>
      </c>
    </row>
    <row r="81" spans="1:2" ht="15" thickBot="1">
      <c r="A81" s="70" t="s">
        <v>101</v>
      </c>
      <c r="B81" s="71" t="s">
        <v>102</v>
      </c>
    </row>
    <row r="82" spans="1:2">
      <c r="A82" s="217" t="s">
        <v>103</v>
      </c>
      <c r="B82" s="219" t="s">
        <v>104</v>
      </c>
    </row>
    <row r="83" spans="1:2" ht="15" thickBot="1">
      <c r="A83" s="218"/>
      <c r="B83" s="220"/>
    </row>
    <row r="84" spans="1:2">
      <c r="A84" s="62" t="s">
        <v>105</v>
      </c>
      <c r="B84" s="72" t="s">
        <v>85</v>
      </c>
    </row>
    <row r="85" spans="1:2">
      <c r="A85" s="64" t="s">
        <v>106</v>
      </c>
      <c r="B85" s="66" t="s">
        <v>107</v>
      </c>
    </row>
    <row r="86" spans="1:2" ht="15" thickBot="1">
      <c r="A86" s="73" t="s">
        <v>108</v>
      </c>
      <c r="B86" s="74"/>
    </row>
    <row r="87" spans="1:2">
      <c r="A87" s="214" t="s">
        <v>6</v>
      </c>
      <c r="B87" s="72" t="s">
        <v>85</v>
      </c>
    </row>
    <row r="88" spans="1:2">
      <c r="A88" s="215"/>
      <c r="B88" s="66" t="s">
        <v>109</v>
      </c>
    </row>
    <row r="89" spans="1:2" ht="15" thickBot="1">
      <c r="A89" s="221"/>
      <c r="B89" s="74"/>
    </row>
    <row r="90" spans="1:2" ht="21.6" thickBot="1">
      <c r="A90" s="222" t="s">
        <v>110</v>
      </c>
      <c r="B90" s="223"/>
    </row>
    <row r="91" spans="1:2" ht="18">
      <c r="A91" s="183" t="s">
        <v>111</v>
      </c>
      <c r="B91" s="75" t="s">
        <v>112</v>
      </c>
    </row>
    <row r="92" spans="1:2">
      <c r="A92" s="204"/>
      <c r="B92" s="58" t="s">
        <v>113</v>
      </c>
    </row>
    <row r="93" spans="1:2" ht="15" thickBot="1">
      <c r="A93" s="184"/>
      <c r="B93" s="76" t="s">
        <v>114</v>
      </c>
    </row>
    <row r="94" spans="1:2">
      <c r="A94" s="183" t="s">
        <v>115</v>
      </c>
      <c r="B94" s="60" t="s">
        <v>113</v>
      </c>
    </row>
    <row r="95" spans="1:2">
      <c r="A95" s="204"/>
      <c r="B95" s="59" t="s">
        <v>116</v>
      </c>
    </row>
    <row r="96" spans="1:2">
      <c r="A96" s="204"/>
      <c r="B96" s="58" t="s">
        <v>85</v>
      </c>
    </row>
    <row r="97" spans="1:2" ht="15" thickBot="1">
      <c r="A97" s="204"/>
      <c r="B97" s="59" t="s">
        <v>117</v>
      </c>
    </row>
    <row r="98" spans="1:2">
      <c r="A98" s="46" t="s">
        <v>118</v>
      </c>
      <c r="B98" s="190" t="s">
        <v>119</v>
      </c>
    </row>
    <row r="99" spans="1:2">
      <c r="A99" s="27" t="s">
        <v>120</v>
      </c>
      <c r="B99" s="191"/>
    </row>
    <row r="100" spans="1:2" ht="28.8">
      <c r="A100" s="27" t="s">
        <v>121</v>
      </c>
      <c r="B100" s="191"/>
    </row>
    <row r="101" spans="1:2">
      <c r="A101" s="27" t="s">
        <v>122</v>
      </c>
      <c r="B101" s="191"/>
    </row>
    <row r="102" spans="1:2" ht="15" thickBot="1">
      <c r="A102" s="28" t="s">
        <v>123</v>
      </c>
      <c r="B102" s="192"/>
    </row>
  </sheetData>
  <mergeCells count="39">
    <mergeCell ref="A91:A93"/>
    <mergeCell ref="A94:A97"/>
    <mergeCell ref="B98:B102"/>
    <mergeCell ref="A74:A78"/>
    <mergeCell ref="B76:B78"/>
    <mergeCell ref="A82:A83"/>
    <mergeCell ref="B82:B83"/>
    <mergeCell ref="A87:A89"/>
    <mergeCell ref="A90:B90"/>
    <mergeCell ref="A73:B73"/>
    <mergeCell ref="A43:A44"/>
    <mergeCell ref="A45:A47"/>
    <mergeCell ref="A48:B48"/>
    <mergeCell ref="A51:A52"/>
    <mergeCell ref="B51:B52"/>
    <mergeCell ref="A53:B53"/>
    <mergeCell ref="A54:B54"/>
    <mergeCell ref="A56:B56"/>
    <mergeCell ref="A57:A67"/>
    <mergeCell ref="A68:B68"/>
    <mergeCell ref="B70:B71"/>
    <mergeCell ref="A41:A42"/>
    <mergeCell ref="A15:A16"/>
    <mergeCell ref="A17:B17"/>
    <mergeCell ref="A18:A23"/>
    <mergeCell ref="B18:B23"/>
    <mergeCell ref="A24:A26"/>
    <mergeCell ref="B24:B26"/>
    <mergeCell ref="A27:B27"/>
    <mergeCell ref="A28:B28"/>
    <mergeCell ref="A30:B30"/>
    <mergeCell ref="A33:A36"/>
    <mergeCell ref="B33:B34"/>
    <mergeCell ref="A1:B1"/>
    <mergeCell ref="A4:B4"/>
    <mergeCell ref="A6:A9"/>
    <mergeCell ref="B6:B9"/>
    <mergeCell ref="A10:A14"/>
    <mergeCell ref="B10:B14"/>
  </mergeCells>
  <hyperlinks>
    <hyperlink ref="B2" r:id="rId1" display="https://www.mathsisfun.com/median.html" xr:uid="{00000000-0004-0000-0100-000000000000}"/>
    <hyperlink ref="A4" location="_ftn1" display="_ftn1" xr:uid="{00000000-0004-0000-0100-000001000000}"/>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5753100</xdr:colOff>
                <xdr:row>2</xdr:row>
                <xdr:rowOff>228600</xdr:rowOff>
              </from>
              <to>
                <xdr:col>1</xdr:col>
                <xdr:colOff>6553200</xdr:colOff>
                <xdr:row>2</xdr:row>
                <xdr:rowOff>1051560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C7F29-7A28-6E49-A756-D937F435CB7E}">
  <dimension ref="A1:Q148"/>
  <sheetViews>
    <sheetView zoomScale="110" zoomScaleNormal="110" workbookViewId="0">
      <selection activeCell="A6" sqref="A6:G31"/>
    </sheetView>
  </sheetViews>
  <sheetFormatPr defaultColWidth="8.77734375" defaultRowHeight="14.4"/>
  <cols>
    <col min="1" max="1" width="47.109375" customWidth="1"/>
    <col min="2" max="2" width="22.33203125"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226" t="s">
        <v>177</v>
      </c>
      <c r="B1" s="227"/>
      <c r="C1" s="227"/>
      <c r="D1" s="227"/>
      <c r="E1" s="227"/>
      <c r="F1" s="227"/>
      <c r="G1" s="227"/>
      <c r="H1" s="228"/>
    </row>
    <row r="2" spans="1:16" ht="33.450000000000003" customHeight="1" thickBot="1">
      <c r="A2" s="229"/>
      <c r="B2" s="230"/>
      <c r="C2" s="230"/>
      <c r="D2" s="230"/>
      <c r="E2" s="230"/>
      <c r="F2" s="230"/>
      <c r="G2" s="230"/>
      <c r="H2" s="231"/>
    </row>
    <row r="3" spans="1:16" ht="124.8" customHeight="1" thickBot="1">
      <c r="B3" s="110" t="s">
        <v>178</v>
      </c>
      <c r="C3" s="111" t="s">
        <v>129</v>
      </c>
      <c r="D3" s="111" t="s">
        <v>179</v>
      </c>
      <c r="E3" s="111" t="s">
        <v>0</v>
      </c>
      <c r="F3" s="111" t="s">
        <v>1</v>
      </c>
      <c r="G3" s="111" t="s">
        <v>2</v>
      </c>
      <c r="H3" s="111" t="s">
        <v>180</v>
      </c>
    </row>
    <row r="4" spans="1:16">
      <c r="A4" s="112" t="s">
        <v>181</v>
      </c>
      <c r="B4" s="113"/>
      <c r="C4" s="114"/>
      <c r="D4" s="114"/>
      <c r="E4" s="114"/>
      <c r="F4" s="114"/>
      <c r="G4" s="114"/>
      <c r="H4" s="114"/>
      <c r="J4" s="115" t="s">
        <v>182</v>
      </c>
    </row>
    <row r="5" spans="1:16">
      <c r="A5" s="116" t="s">
        <v>183</v>
      </c>
      <c r="B5" s="117"/>
      <c r="C5" s="118"/>
      <c r="D5" s="118"/>
      <c r="E5" s="118"/>
      <c r="F5" s="118"/>
      <c r="G5" s="118"/>
      <c r="H5" s="118"/>
      <c r="J5" t="s">
        <v>184</v>
      </c>
    </row>
    <row r="6" spans="1:16">
      <c r="A6" s="119" t="str">
        <f>'Adult SU Treatment Beds'!H4</f>
        <v>Phoenix</v>
      </c>
      <c r="B6" s="119">
        <f>'Adult SU Treatment Beds'!I4</f>
        <v>0</v>
      </c>
      <c r="C6" s="119">
        <f>'Adult SU Treatment Beds'!J4</f>
        <v>42</v>
      </c>
      <c r="D6" s="119">
        <f>'Adult SU Treatment Beds'!K4</f>
        <v>2592</v>
      </c>
      <c r="E6" s="119">
        <f>'Adult SU Treatment Beds'!L4</f>
        <v>0</v>
      </c>
      <c r="F6" s="119">
        <f>'Adult SU Treatment Beds'!M4</f>
        <v>26.5</v>
      </c>
      <c r="G6" s="119">
        <f>'Adult SU Treatment Beds'!N4</f>
        <v>1</v>
      </c>
      <c r="H6" s="119"/>
      <c r="J6" t="s">
        <v>185</v>
      </c>
    </row>
    <row r="7" spans="1:16">
      <c r="A7" s="119" t="str">
        <f>'Adult SU Treatment Beds'!H5</f>
        <v>Elizabeth Fry</v>
      </c>
      <c r="B7" s="119">
        <f>'Adult SU Treatment Beds'!I5</f>
        <v>0</v>
      </c>
      <c r="C7" s="119">
        <f>'Adult SU Treatment Beds'!J5</f>
        <v>8</v>
      </c>
      <c r="D7" s="119">
        <f>'Adult SU Treatment Beds'!K5</f>
        <v>392</v>
      </c>
      <c r="E7" s="119">
        <f>'Adult SU Treatment Beds'!L5</f>
        <v>0</v>
      </c>
      <c r="F7" s="119">
        <f>'Adult SU Treatment Beds'!M5</f>
        <v>18</v>
      </c>
      <c r="G7" s="119">
        <f>'Adult SU Treatment Beds'!N5</f>
        <v>1</v>
      </c>
      <c r="H7" s="121"/>
      <c r="J7" t="s">
        <v>186</v>
      </c>
    </row>
    <row r="8" spans="1:16">
      <c r="A8" s="119" t="e">
        <f>'Adult SU Treatment Beds'!H6</f>
        <v>#VALUE!</v>
      </c>
      <c r="B8" s="119">
        <f>'Adult SU Treatment Beds'!I6</f>
        <v>0</v>
      </c>
      <c r="C8" s="119">
        <f>'Adult SU Treatment Beds'!J6</f>
        <v>0</v>
      </c>
      <c r="D8" s="119">
        <f>'Adult SU Treatment Beds'!K6</f>
        <v>0</v>
      </c>
      <c r="E8" s="119">
        <f>'Adult SU Treatment Beds'!L6</f>
        <v>0</v>
      </c>
      <c r="F8" s="119">
        <f>'Adult SU Treatment Beds'!M6</f>
        <v>0</v>
      </c>
      <c r="G8" s="119">
        <f>'Adult SU Treatment Beds'!N6</f>
        <v>0</v>
      </c>
      <c r="H8" s="121"/>
      <c r="J8" t="s">
        <v>187</v>
      </c>
    </row>
    <row r="9" spans="1:16" ht="15" thickBot="1">
      <c r="A9" s="119" t="e">
        <f>'Adult SU Treatment Beds'!H7</f>
        <v>#VALUE!</v>
      </c>
      <c r="B9" s="119">
        <f>'Adult SU Treatment Beds'!I7</f>
        <v>0</v>
      </c>
      <c r="C9" s="119">
        <f>'Adult SU Treatment Beds'!J7</f>
        <v>0</v>
      </c>
      <c r="D9" s="119">
        <f>'Adult SU Treatment Beds'!K7</f>
        <v>0</v>
      </c>
      <c r="E9" s="119">
        <f>'Adult SU Treatment Beds'!L7</f>
        <v>0</v>
      </c>
      <c r="F9" s="119">
        <f>'Adult SU Treatment Beds'!M7</f>
        <v>0</v>
      </c>
      <c r="G9" s="119">
        <f>'Adult SU Treatment Beds'!N7</f>
        <v>0</v>
      </c>
      <c r="H9" s="122"/>
      <c r="J9" t="s">
        <v>188</v>
      </c>
    </row>
    <row r="10" spans="1:16">
      <c r="A10" s="119" t="e">
        <f>'Adult SU Treatment Beds'!H8</f>
        <v>#VALUE!</v>
      </c>
      <c r="B10" s="119">
        <f>'Adult SU Treatment Beds'!I8</f>
        <v>0</v>
      </c>
      <c r="C10" s="119">
        <f>'Adult SU Treatment Beds'!J8</f>
        <v>0</v>
      </c>
      <c r="D10" s="119">
        <f>'Adult SU Treatment Beds'!K8</f>
        <v>0</v>
      </c>
      <c r="E10" s="119">
        <f>'Adult SU Treatment Beds'!L8</f>
        <v>0</v>
      </c>
      <c r="F10" s="119">
        <f>'Adult SU Treatment Beds'!M8</f>
        <v>0</v>
      </c>
      <c r="G10" s="119">
        <f>'Adult SU Treatment Beds'!N8</f>
        <v>0</v>
      </c>
      <c r="H10" s="121"/>
      <c r="J10" t="s">
        <v>189</v>
      </c>
      <c r="P10">
        <v>1</v>
      </c>
    </row>
    <row r="11" spans="1:16">
      <c r="A11" s="119" t="e">
        <f>'Adult SU Treatment Beds'!H9</f>
        <v>#VALUE!</v>
      </c>
      <c r="B11" s="119">
        <f>'Adult SU Treatment Beds'!I9</f>
        <v>0</v>
      </c>
      <c r="C11" s="119">
        <f>'Adult SU Treatment Beds'!J9</f>
        <v>0</v>
      </c>
      <c r="D11" s="119">
        <f>'Adult SU Treatment Beds'!K9</f>
        <v>0</v>
      </c>
      <c r="E11" s="119">
        <f>'Adult SU Treatment Beds'!L9</f>
        <v>0</v>
      </c>
      <c r="F11" s="119">
        <f>'Adult SU Treatment Beds'!M9</f>
        <v>0</v>
      </c>
      <c r="G11" s="119">
        <f>'Adult SU Treatment Beds'!N9</f>
        <v>0</v>
      </c>
      <c r="H11" s="121"/>
      <c r="J11" t="s">
        <v>190</v>
      </c>
      <c r="P11" s="123" t="e">
        <f>--SUBSTITUTE(P5, "*", "")</f>
        <v>#VALUE!</v>
      </c>
    </row>
    <row r="12" spans="1:16">
      <c r="A12" s="119" t="e">
        <f>'Adult SU Treatment Beds'!H10</f>
        <v>#VALUE!</v>
      </c>
      <c r="B12" s="119">
        <f>'Adult SU Treatment Beds'!I10</f>
        <v>0</v>
      </c>
      <c r="C12" s="119">
        <f>'Adult SU Treatment Beds'!J10</f>
        <v>0</v>
      </c>
      <c r="D12" s="119">
        <f>'Adult SU Treatment Beds'!K10</f>
        <v>0</v>
      </c>
      <c r="E12" s="119">
        <f>'Adult SU Treatment Beds'!L10</f>
        <v>0</v>
      </c>
      <c r="F12" s="119">
        <f>'Adult SU Treatment Beds'!M10</f>
        <v>0</v>
      </c>
      <c r="G12" s="119">
        <f>'Adult SU Treatment Beds'!N10</f>
        <v>0</v>
      </c>
      <c r="H12" s="121"/>
      <c r="J12" t="s">
        <v>191</v>
      </c>
      <c r="P12" t="e">
        <f>SUM(P10:P11)</f>
        <v>#VALUE!</v>
      </c>
    </row>
    <row r="13" spans="1:16">
      <c r="A13" s="119" t="e">
        <f>'Adult SU Treatment Beds'!H11</f>
        <v>#VALUE!</v>
      </c>
      <c r="B13" s="119">
        <f>'Adult SU Treatment Beds'!I11</f>
        <v>0</v>
      </c>
      <c r="C13" s="119">
        <f>'Adult SU Treatment Beds'!J11</f>
        <v>0</v>
      </c>
      <c r="D13" s="119">
        <f>'Adult SU Treatment Beds'!K11</f>
        <v>0</v>
      </c>
      <c r="E13" s="119">
        <f>'Adult SU Treatment Beds'!L11</f>
        <v>0</v>
      </c>
      <c r="F13" s="119">
        <f>'Adult SU Treatment Beds'!M11</f>
        <v>0</v>
      </c>
      <c r="G13" s="119">
        <f>'Adult SU Treatment Beds'!N11</f>
        <v>0</v>
      </c>
      <c r="H13" s="121"/>
    </row>
    <row r="14" spans="1:16">
      <c r="A14" s="119" t="e">
        <f>'Adult SU Treatment Beds'!H12</f>
        <v>#VALUE!</v>
      </c>
      <c r="B14" s="119">
        <f>'Adult SU Treatment Beds'!I12</f>
        <v>0</v>
      </c>
      <c r="C14" s="119">
        <f>'Adult SU Treatment Beds'!J12</f>
        <v>0</v>
      </c>
      <c r="D14" s="119">
        <f>'Adult SU Treatment Beds'!K12</f>
        <v>0</v>
      </c>
      <c r="E14" s="119">
        <f>'Adult SU Treatment Beds'!L12</f>
        <v>0</v>
      </c>
      <c r="F14" s="119">
        <f>'Adult SU Treatment Beds'!M12</f>
        <v>0</v>
      </c>
      <c r="G14" s="119">
        <f>'Adult SU Treatment Beds'!N12</f>
        <v>0</v>
      </c>
      <c r="H14" s="121"/>
    </row>
    <row r="15" spans="1:16">
      <c r="A15" s="119" t="e">
        <f>'Adult SU Treatment Beds'!H13</f>
        <v>#VALUE!</v>
      </c>
      <c r="B15" s="119">
        <f>'Adult SU Treatment Beds'!I13</f>
        <v>0</v>
      </c>
      <c r="C15" s="119">
        <f>'Adult SU Treatment Beds'!J13</f>
        <v>0</v>
      </c>
      <c r="D15" s="119">
        <f>'Adult SU Treatment Beds'!K13</f>
        <v>0</v>
      </c>
      <c r="E15" s="119">
        <f>'Adult SU Treatment Beds'!L13</f>
        <v>0</v>
      </c>
      <c r="F15" s="119">
        <f>'Adult SU Treatment Beds'!M13</f>
        <v>0</v>
      </c>
      <c r="G15" s="119">
        <f>'Adult SU Treatment Beds'!N13</f>
        <v>0</v>
      </c>
      <c r="H15" s="121"/>
    </row>
    <row r="16" spans="1:16">
      <c r="A16" s="119" t="e">
        <f>'Adult SU Treatment Beds'!H14</f>
        <v>#VALUE!</v>
      </c>
      <c r="B16" s="119">
        <f>'Adult SU Treatment Beds'!I14</f>
        <v>0</v>
      </c>
      <c r="C16" s="119">
        <f>'Adult SU Treatment Beds'!J14</f>
        <v>0</v>
      </c>
      <c r="D16" s="119">
        <f>'Adult SU Treatment Beds'!K14</f>
        <v>0</v>
      </c>
      <c r="E16" s="119">
        <f>'Adult SU Treatment Beds'!L14</f>
        <v>0</v>
      </c>
      <c r="F16" s="119">
        <f>'Adult SU Treatment Beds'!M14</f>
        <v>0</v>
      </c>
      <c r="G16" s="119">
        <f>'Adult SU Treatment Beds'!N14</f>
        <v>0</v>
      </c>
      <c r="H16" s="121"/>
    </row>
    <row r="17" spans="1:17">
      <c r="A17" s="119" t="e">
        <f>'Adult SU Treatment Beds'!H15</f>
        <v>#VALUE!</v>
      </c>
      <c r="B17" s="119">
        <f>'Adult SU Treatment Beds'!I15</f>
        <v>0</v>
      </c>
      <c r="C17" s="119">
        <f>'Adult SU Treatment Beds'!J15</f>
        <v>0</v>
      </c>
      <c r="D17" s="119">
        <f>'Adult SU Treatment Beds'!K15</f>
        <v>0</v>
      </c>
      <c r="E17" s="119">
        <f>'Adult SU Treatment Beds'!L15</f>
        <v>0</v>
      </c>
      <c r="F17" s="119">
        <f>'Adult SU Treatment Beds'!M15</f>
        <v>0</v>
      </c>
      <c r="G17" s="119">
        <f>'Adult SU Treatment Beds'!N15</f>
        <v>0</v>
      </c>
      <c r="H17" s="121"/>
      <c r="P17">
        <v>1</v>
      </c>
      <c r="Q17">
        <v>1</v>
      </c>
    </row>
    <row r="18" spans="1:17">
      <c r="A18" s="119" t="e">
        <f>'Adult SU Treatment Beds'!H16</f>
        <v>#VALUE!</v>
      </c>
      <c r="B18" s="119">
        <f>'Adult SU Treatment Beds'!I16</f>
        <v>0</v>
      </c>
      <c r="C18" s="119">
        <f>'Adult SU Treatment Beds'!J16</f>
        <v>0</v>
      </c>
      <c r="D18" s="119">
        <f>'Adult SU Treatment Beds'!K16</f>
        <v>0</v>
      </c>
      <c r="E18" s="119">
        <f>'Adult SU Treatment Beds'!L16</f>
        <v>0</v>
      </c>
      <c r="F18" s="119">
        <f>'Adult SU Treatment Beds'!M16</f>
        <v>0</v>
      </c>
      <c r="G18" s="119">
        <f>'Adult SU Treatment Beds'!N16</f>
        <v>0</v>
      </c>
      <c r="H18" s="121"/>
    </row>
    <row r="19" spans="1:17">
      <c r="A19" s="119" t="e">
        <f>'Adult SU Treatment Beds'!H17</f>
        <v>#VALUE!</v>
      </c>
      <c r="B19" s="119">
        <f>'Adult SU Treatment Beds'!I17</f>
        <v>0</v>
      </c>
      <c r="C19" s="119">
        <f>'Adult SU Treatment Beds'!J17</f>
        <v>0</v>
      </c>
      <c r="D19" s="119">
        <f>'Adult SU Treatment Beds'!K17</f>
        <v>0</v>
      </c>
      <c r="E19" s="119">
        <f>'Adult SU Treatment Beds'!L17</f>
        <v>0</v>
      </c>
      <c r="F19" s="119">
        <f>'Adult SU Treatment Beds'!M17</f>
        <v>0</v>
      </c>
      <c r="G19" s="119">
        <f>'Adult SU Treatment Beds'!N17</f>
        <v>0</v>
      </c>
      <c r="H19" s="121"/>
    </row>
    <row r="20" spans="1:17">
      <c r="A20" s="119" t="e">
        <f>'Adult SU Treatment Beds'!H18</f>
        <v>#VALUE!</v>
      </c>
      <c r="B20" s="119">
        <f>'Adult SU Treatment Beds'!I18</f>
        <v>0</v>
      </c>
      <c r="C20" s="119">
        <f>'Adult SU Treatment Beds'!J18</f>
        <v>0</v>
      </c>
      <c r="D20" s="119">
        <f>'Adult SU Treatment Beds'!K18</f>
        <v>0</v>
      </c>
      <c r="E20" s="119">
        <f>'Adult SU Treatment Beds'!L18</f>
        <v>0</v>
      </c>
      <c r="F20" s="119">
        <f>'Adult SU Treatment Beds'!M18</f>
        <v>0</v>
      </c>
      <c r="G20" s="119">
        <f>'Adult SU Treatment Beds'!N18</f>
        <v>0</v>
      </c>
      <c r="H20" s="121"/>
    </row>
    <row r="21" spans="1:17">
      <c r="A21" s="119" t="e">
        <f>'Adult SU Treatment Beds'!H19</f>
        <v>#VALUE!</v>
      </c>
      <c r="B21" s="119">
        <f>'Adult SU Treatment Beds'!I19</f>
        <v>0</v>
      </c>
      <c r="C21" s="119">
        <f>'Adult SU Treatment Beds'!J19</f>
        <v>0</v>
      </c>
      <c r="D21" s="119">
        <f>'Adult SU Treatment Beds'!K19</f>
        <v>0</v>
      </c>
      <c r="E21" s="119">
        <f>'Adult SU Treatment Beds'!L19</f>
        <v>0</v>
      </c>
      <c r="F21" s="119">
        <f>'Adult SU Treatment Beds'!M19</f>
        <v>0</v>
      </c>
      <c r="G21" s="119">
        <f>'Adult SU Treatment Beds'!N19</f>
        <v>0</v>
      </c>
      <c r="H21" s="121"/>
      <c r="J21" t="s">
        <v>189</v>
      </c>
    </row>
    <row r="22" spans="1:17">
      <c r="A22" s="119" t="e">
        <f>'Adult SU Treatment Beds'!H20</f>
        <v>#VALUE!</v>
      </c>
      <c r="B22" s="119">
        <f>'Adult SU Treatment Beds'!I20</f>
        <v>0</v>
      </c>
      <c r="C22" s="119">
        <f>'Adult SU Treatment Beds'!J20</f>
        <v>0</v>
      </c>
      <c r="D22" s="119">
        <f>'Adult SU Treatment Beds'!K20</f>
        <v>0</v>
      </c>
      <c r="E22" s="119">
        <f>'Adult SU Treatment Beds'!L20</f>
        <v>0</v>
      </c>
      <c r="F22" s="119">
        <f>'Adult SU Treatment Beds'!M20</f>
        <v>0</v>
      </c>
      <c r="G22" s="119">
        <f>'Adult SU Treatment Beds'!N20</f>
        <v>0</v>
      </c>
      <c r="H22" s="121"/>
      <c r="J22" t="s">
        <v>190</v>
      </c>
    </row>
    <row r="23" spans="1:17">
      <c r="A23" s="119" t="e">
        <f>'Adult SU Treatment Beds'!H21</f>
        <v>#VALUE!</v>
      </c>
      <c r="B23" s="119">
        <f>'Adult SU Treatment Beds'!I21</f>
        <v>0</v>
      </c>
      <c r="C23" s="119">
        <f>'Adult SU Treatment Beds'!J21</f>
        <v>0</v>
      </c>
      <c r="D23" s="119">
        <f>'Adult SU Treatment Beds'!K21</f>
        <v>0</v>
      </c>
      <c r="E23" s="119">
        <f>'Adult SU Treatment Beds'!L21</f>
        <v>0</v>
      </c>
      <c r="F23" s="119">
        <f>'Adult SU Treatment Beds'!M21</f>
        <v>0</v>
      </c>
      <c r="G23" s="119">
        <f>'Adult SU Treatment Beds'!N21</f>
        <v>0</v>
      </c>
      <c r="H23" s="121"/>
      <c r="J23" t="s">
        <v>191</v>
      </c>
    </row>
    <row r="24" spans="1:17">
      <c r="A24" s="119" t="e">
        <f>'Adult SU Treatment Beds'!H22</f>
        <v>#VALUE!</v>
      </c>
      <c r="B24" s="119">
        <f>'Adult SU Treatment Beds'!I22</f>
        <v>0</v>
      </c>
      <c r="C24" s="119">
        <f>'Adult SU Treatment Beds'!J22</f>
        <v>0</v>
      </c>
      <c r="D24" s="119">
        <f>'Adult SU Treatment Beds'!K22</f>
        <v>0</v>
      </c>
      <c r="E24" s="119">
        <f>'Adult SU Treatment Beds'!L22</f>
        <v>0</v>
      </c>
      <c r="F24" s="119">
        <f>'Adult SU Treatment Beds'!M22</f>
        <v>0</v>
      </c>
      <c r="G24" s="119">
        <f>'Adult SU Treatment Beds'!N22</f>
        <v>0</v>
      </c>
      <c r="H24" s="121"/>
    </row>
    <row r="25" spans="1:17">
      <c r="A25" s="119" t="e">
        <f>'Adult SU Treatment Beds'!H23</f>
        <v>#VALUE!</v>
      </c>
      <c r="B25" s="119">
        <f>'Adult SU Treatment Beds'!I23</f>
        <v>0</v>
      </c>
      <c r="C25" s="119">
        <f>'Adult SU Treatment Beds'!J23</f>
        <v>0</v>
      </c>
      <c r="D25" s="119">
        <f>'Adult SU Treatment Beds'!K23</f>
        <v>0</v>
      </c>
      <c r="E25" s="119">
        <f>'Adult SU Treatment Beds'!L23</f>
        <v>0</v>
      </c>
      <c r="F25" s="119">
        <f>'Adult SU Treatment Beds'!M23</f>
        <v>0</v>
      </c>
      <c r="G25" s="119">
        <f>'Adult SU Treatment Beds'!N23</f>
        <v>0</v>
      </c>
      <c r="H25" s="121"/>
    </row>
    <row r="26" spans="1:17">
      <c r="A26" s="119" t="e">
        <f>'Adult SU Treatment Beds'!H24</f>
        <v>#VALUE!</v>
      </c>
      <c r="B26" s="119">
        <f>'Adult SU Treatment Beds'!I24</f>
        <v>0</v>
      </c>
      <c r="C26" s="119">
        <f>'Adult SU Treatment Beds'!J24</f>
        <v>0</v>
      </c>
      <c r="D26" s="119">
        <f>'Adult SU Treatment Beds'!K24</f>
        <v>0</v>
      </c>
      <c r="E26" s="119">
        <f>'Adult SU Treatment Beds'!L24</f>
        <v>0</v>
      </c>
      <c r="F26" s="119">
        <f>'Adult SU Treatment Beds'!M24</f>
        <v>0</v>
      </c>
      <c r="G26" s="119">
        <f>'Adult SU Treatment Beds'!N24</f>
        <v>0</v>
      </c>
      <c r="H26" s="121"/>
    </row>
    <row r="27" spans="1:17">
      <c r="A27" s="119" t="e">
        <f>'Adult SU Treatment Beds'!H25</f>
        <v>#VALUE!</v>
      </c>
      <c r="B27" s="119">
        <f>'Adult SU Treatment Beds'!I25</f>
        <v>0</v>
      </c>
      <c r="C27" s="119">
        <f>'Adult SU Treatment Beds'!J25</f>
        <v>0</v>
      </c>
      <c r="D27" s="119">
        <f>'Adult SU Treatment Beds'!K25</f>
        <v>0</v>
      </c>
      <c r="E27" s="119">
        <f>'Adult SU Treatment Beds'!L25</f>
        <v>0</v>
      </c>
      <c r="F27" s="119">
        <f>'Adult SU Treatment Beds'!M25</f>
        <v>0</v>
      </c>
      <c r="G27" s="119">
        <f>'Adult SU Treatment Beds'!N25</f>
        <v>0</v>
      </c>
      <c r="H27" s="121"/>
    </row>
    <row r="28" spans="1:17">
      <c r="A28" s="119" t="e">
        <f>'Adult SU Treatment Beds'!H26</f>
        <v>#VALUE!</v>
      </c>
      <c r="B28" s="119">
        <f>'Adult SU Treatment Beds'!I26</f>
        <v>0</v>
      </c>
      <c r="C28" s="119">
        <f>'Adult SU Treatment Beds'!J26</f>
        <v>0</v>
      </c>
      <c r="D28" s="119">
        <f>'Adult SU Treatment Beds'!K26</f>
        <v>0</v>
      </c>
      <c r="E28" s="119">
        <f>'Adult SU Treatment Beds'!L26</f>
        <v>0</v>
      </c>
      <c r="F28" s="119">
        <f>'Adult SU Treatment Beds'!M26</f>
        <v>0</v>
      </c>
      <c r="G28" s="119">
        <f>'Adult SU Treatment Beds'!N26</f>
        <v>0</v>
      </c>
      <c r="H28" s="121"/>
    </row>
    <row r="29" spans="1:17">
      <c r="A29" s="119" t="e">
        <f>'Adult SU Treatment Beds'!H27</f>
        <v>#VALUE!</v>
      </c>
      <c r="B29" s="119">
        <f>'Adult SU Treatment Beds'!I27</f>
        <v>0</v>
      </c>
      <c r="C29" s="119">
        <f>'Adult SU Treatment Beds'!J27</f>
        <v>0</v>
      </c>
      <c r="D29" s="119">
        <f>'Adult SU Treatment Beds'!K27</f>
        <v>0</v>
      </c>
      <c r="E29" s="119">
        <f>'Adult SU Treatment Beds'!L27</f>
        <v>0</v>
      </c>
      <c r="F29" s="119">
        <f>'Adult SU Treatment Beds'!M27</f>
        <v>0</v>
      </c>
      <c r="G29" s="119">
        <f>'Adult SU Treatment Beds'!N27</f>
        <v>0</v>
      </c>
      <c r="H29" s="121"/>
    </row>
    <row r="30" spans="1:17">
      <c r="A30" s="119" t="e">
        <f>'Adult SU Treatment Beds'!H28</f>
        <v>#VALUE!</v>
      </c>
      <c r="B30" s="119">
        <f>'Adult SU Treatment Beds'!I28</f>
        <v>0</v>
      </c>
      <c r="C30" s="119">
        <f>'Adult SU Treatment Beds'!J28</f>
        <v>0</v>
      </c>
      <c r="D30" s="119">
        <f>'Adult SU Treatment Beds'!K28</f>
        <v>0</v>
      </c>
      <c r="E30" s="119">
        <f>'Adult SU Treatment Beds'!L28</f>
        <v>0</v>
      </c>
      <c r="F30" s="119">
        <f>'Adult SU Treatment Beds'!M28</f>
        <v>0</v>
      </c>
      <c r="G30" s="119">
        <f>'Adult SU Treatment Beds'!N28</f>
        <v>0</v>
      </c>
      <c r="H30" s="121"/>
    </row>
    <row r="31" spans="1:17" ht="15" thickBot="1">
      <c r="A31" s="119" t="e">
        <f>'Adult SU Treatment Beds'!H29</f>
        <v>#VALUE!</v>
      </c>
      <c r="B31" s="119">
        <f>'Adult SU Treatment Beds'!I29</f>
        <v>0</v>
      </c>
      <c r="C31" s="119">
        <f>'Adult SU Treatment Beds'!J29</f>
        <v>0</v>
      </c>
      <c r="D31" s="119">
        <f>'Adult SU Treatment Beds'!K29</f>
        <v>0</v>
      </c>
      <c r="E31" s="119">
        <f>'Adult SU Treatment Beds'!L29</f>
        <v>0</v>
      </c>
      <c r="F31" s="119">
        <f>'Adult SU Treatment Beds'!M29</f>
        <v>0</v>
      </c>
      <c r="G31" s="119">
        <f>'Adult SU Treatment Beds'!N29</f>
        <v>0</v>
      </c>
      <c r="H31" s="121"/>
    </row>
    <row r="32" spans="1:17">
      <c r="A32" s="124" t="s">
        <v>192</v>
      </c>
      <c r="B32" s="125">
        <f>SUM(B6:B31)</f>
        <v>0</v>
      </c>
      <c r="C32" s="125">
        <f>SUM(C6:C31)</f>
        <v>50</v>
      </c>
      <c r="D32" s="126" cm="1">
        <f t="array" ref="D32">MEDIAN(IF(D6:D31&lt;&gt;0, D6:D31))</f>
        <v>1492</v>
      </c>
      <c r="E32" s="127" t="e" cm="1">
        <f t="array" ref="E32">MEDIAN(IF(E6:E31&lt;&gt;0, E6:E31))</f>
        <v>#NUM!</v>
      </c>
      <c r="F32" s="127" cm="1">
        <f t="array" ref="F32">MEDIAN(IF(F6:F31&lt;&gt;0, F6:F31))</f>
        <v>22.25</v>
      </c>
      <c r="G32" s="127" cm="1">
        <f t="array" ref="G32">MEDIAN(IF(G6:G31&lt;&gt;0, G6:G31))</f>
        <v>1</v>
      </c>
      <c r="H32" s="128"/>
    </row>
    <row r="33" spans="1:8">
      <c r="A33" s="116" t="s">
        <v>193</v>
      </c>
      <c r="B33" s="117"/>
      <c r="C33" s="118"/>
      <c r="D33" s="118"/>
      <c r="E33" s="118"/>
      <c r="F33" s="118"/>
      <c r="G33" s="118"/>
      <c r="H33" s="118"/>
    </row>
    <row r="34" spans="1:8">
      <c r="A34" s="129"/>
      <c r="B34" s="120"/>
      <c r="C34" s="120"/>
      <c r="D34" s="120"/>
      <c r="E34" s="120"/>
      <c r="F34" s="120"/>
      <c r="G34" s="120"/>
      <c r="H34" s="119"/>
    </row>
    <row r="35" spans="1:8">
      <c r="A35" s="129"/>
      <c r="B35" s="120"/>
      <c r="C35" s="120"/>
      <c r="D35" s="120"/>
      <c r="E35" s="120"/>
      <c r="F35" s="120"/>
      <c r="G35" s="120"/>
      <c r="H35" s="119"/>
    </row>
    <row r="36" spans="1:8">
      <c r="A36" s="129"/>
      <c r="B36" s="120"/>
      <c r="C36" s="120"/>
      <c r="D36" s="120"/>
      <c r="E36" s="120"/>
      <c r="F36" s="120"/>
      <c r="G36" s="120"/>
      <c r="H36" s="119"/>
    </row>
    <row r="37" spans="1:8">
      <c r="A37" s="129"/>
      <c r="B37" s="120"/>
      <c r="C37" s="120"/>
      <c r="D37" s="120"/>
      <c r="E37" s="120"/>
      <c r="F37" s="120"/>
      <c r="G37" s="120"/>
      <c r="H37" s="119"/>
    </row>
    <row r="38" spans="1:8">
      <c r="A38" s="129"/>
      <c r="B38" s="120"/>
      <c r="C38" s="120"/>
      <c r="D38" s="120"/>
      <c r="E38" s="120"/>
      <c r="F38" s="120"/>
      <c r="G38" s="120"/>
      <c r="H38" s="119"/>
    </row>
    <row r="39" spans="1:8">
      <c r="A39" s="129"/>
      <c r="B39" s="120"/>
      <c r="C39" s="120"/>
      <c r="D39" s="120"/>
      <c r="E39" s="120"/>
      <c r="F39" s="120"/>
      <c r="G39" s="120"/>
      <c r="H39" s="119"/>
    </row>
    <row r="40" spans="1:8">
      <c r="A40" s="129"/>
      <c r="B40" s="120"/>
      <c r="C40" s="120"/>
      <c r="D40" s="120"/>
      <c r="E40" s="120"/>
      <c r="F40" s="120"/>
      <c r="G40" s="120"/>
      <c r="H40" s="119"/>
    </row>
    <row r="41" spans="1:8">
      <c r="A41" s="129"/>
      <c r="B41" s="120"/>
      <c r="C41" s="120"/>
      <c r="D41" s="120"/>
      <c r="E41" s="120"/>
      <c r="F41" s="120"/>
      <c r="G41" s="120"/>
      <c r="H41" s="119"/>
    </row>
    <row r="42" spans="1:8">
      <c r="A42" s="129"/>
      <c r="B42" s="120"/>
      <c r="C42" s="120"/>
      <c r="D42" s="120"/>
      <c r="E42" s="120"/>
      <c r="F42" s="120"/>
      <c r="G42" s="120"/>
      <c r="H42" s="119"/>
    </row>
    <row r="43" spans="1:8">
      <c r="A43" s="129"/>
      <c r="B43" s="120"/>
      <c r="C43" s="120"/>
      <c r="D43" s="120"/>
      <c r="E43" s="120"/>
      <c r="F43" s="120"/>
      <c r="G43" s="120"/>
      <c r="H43" s="119"/>
    </row>
    <row r="44" spans="1:8">
      <c r="A44" s="129"/>
      <c r="B44" s="120"/>
      <c r="C44" s="120"/>
      <c r="D44" s="120"/>
      <c r="E44" s="120"/>
      <c r="F44" s="120"/>
      <c r="G44" s="120"/>
      <c r="H44" s="119"/>
    </row>
    <row r="45" spans="1:8">
      <c r="A45" s="129"/>
      <c r="B45" s="120"/>
      <c r="C45" s="120"/>
      <c r="D45" s="120"/>
      <c r="E45" s="120"/>
      <c r="F45" s="120"/>
      <c r="G45" s="120"/>
      <c r="H45" s="119"/>
    </row>
    <row r="46" spans="1:8">
      <c r="A46" s="129"/>
      <c r="B46" s="120"/>
      <c r="C46" s="120"/>
      <c r="D46" s="120"/>
      <c r="E46" s="120"/>
      <c r="F46" s="120"/>
      <c r="G46" s="120"/>
      <c r="H46" s="119"/>
    </row>
    <row r="47" spans="1:8">
      <c r="A47" s="129"/>
      <c r="B47" s="120"/>
      <c r="C47" s="120"/>
      <c r="D47" s="120"/>
      <c r="E47" s="120"/>
      <c r="F47" s="120"/>
      <c r="G47" s="120"/>
      <c r="H47" s="119"/>
    </row>
    <row r="48" spans="1:8">
      <c r="A48" s="129"/>
      <c r="B48" s="120"/>
      <c r="C48" s="120"/>
      <c r="D48" s="120"/>
      <c r="E48" s="120"/>
      <c r="F48" s="120"/>
      <c r="G48" s="120"/>
      <c r="H48" s="119"/>
    </row>
    <row r="49" spans="1:8">
      <c r="A49" s="129"/>
      <c r="B49" s="120"/>
      <c r="C49" s="120"/>
      <c r="D49" s="120"/>
      <c r="E49" s="120"/>
      <c r="F49" s="120"/>
      <c r="G49" s="120"/>
      <c r="H49" s="119"/>
    </row>
    <row r="50" spans="1:8">
      <c r="A50" s="129"/>
      <c r="B50" s="120"/>
      <c r="C50" s="120"/>
      <c r="D50" s="120"/>
      <c r="E50" s="120"/>
      <c r="F50" s="120"/>
      <c r="G50" s="120"/>
      <c r="H50" s="121"/>
    </row>
    <row r="51" spans="1:8">
      <c r="A51" s="129"/>
      <c r="B51" s="120"/>
      <c r="C51" s="120"/>
      <c r="D51" s="120"/>
      <c r="E51" s="120"/>
      <c r="F51" s="120"/>
      <c r="G51" s="120"/>
      <c r="H51" s="121"/>
    </row>
    <row r="52" spans="1:8">
      <c r="A52" s="129"/>
      <c r="B52" s="120"/>
      <c r="C52" s="120"/>
      <c r="D52" s="120"/>
      <c r="E52" s="120"/>
      <c r="F52" s="120"/>
      <c r="G52" s="120"/>
      <c r="H52" s="121"/>
    </row>
    <row r="53" spans="1:8">
      <c r="A53" s="129"/>
      <c r="B53" s="120"/>
      <c r="C53" s="120"/>
      <c r="D53" s="120"/>
      <c r="E53" s="120"/>
      <c r="F53" s="120"/>
      <c r="G53" s="120"/>
      <c r="H53" s="121"/>
    </row>
    <row r="54" spans="1:8">
      <c r="A54" s="129"/>
      <c r="B54" s="120"/>
      <c r="C54" s="120"/>
      <c r="D54" s="120"/>
      <c r="E54" s="120"/>
      <c r="F54" s="120"/>
      <c r="G54" s="120"/>
      <c r="H54" s="121"/>
    </row>
    <row r="55" spans="1:8">
      <c r="A55" s="129"/>
      <c r="B55" s="120"/>
      <c r="C55" s="120"/>
      <c r="D55" s="120"/>
      <c r="E55" s="120"/>
      <c r="F55" s="120"/>
      <c r="G55" s="120"/>
      <c r="H55" s="121"/>
    </row>
    <row r="56" spans="1:8" ht="15" thickBot="1">
      <c r="A56" s="129"/>
      <c r="B56" s="120"/>
      <c r="C56" s="120"/>
      <c r="D56" s="120"/>
      <c r="E56" s="120"/>
      <c r="F56" s="120"/>
      <c r="G56" s="120"/>
      <c r="H56" s="122"/>
    </row>
    <row r="57" spans="1:8">
      <c r="A57" s="129"/>
      <c r="B57" s="120"/>
      <c r="C57" s="120"/>
      <c r="D57" s="120"/>
      <c r="E57" s="120"/>
      <c r="F57" s="120"/>
      <c r="G57" s="120"/>
      <c r="H57" s="121"/>
    </row>
    <row r="58" spans="1:8">
      <c r="A58" s="129"/>
      <c r="B58" s="120"/>
      <c r="C58" s="120"/>
      <c r="D58" s="120"/>
      <c r="E58" s="120"/>
      <c r="F58" s="120"/>
      <c r="G58" s="120"/>
      <c r="H58" s="121"/>
    </row>
    <row r="59" spans="1:8" ht="15" thickBot="1">
      <c r="A59" s="129"/>
      <c r="B59" s="120"/>
      <c r="C59" s="120"/>
      <c r="D59" s="120"/>
      <c r="E59" s="120"/>
      <c r="F59" s="120"/>
      <c r="G59" s="120"/>
      <c r="H59" s="121"/>
    </row>
    <row r="60" spans="1:8">
      <c r="A60" s="124" t="s">
        <v>192</v>
      </c>
      <c r="B60" s="125">
        <f>SUM(B34:B59)</f>
        <v>0</v>
      </c>
      <c r="C60" s="125">
        <f>SUM(C34:C59)</f>
        <v>0</v>
      </c>
      <c r="D60" s="126" t="e" cm="1">
        <f t="array" ref="D60">MEDIAN(IF(D34:D59&lt;&gt;0, D34:D59))</f>
        <v>#NUM!</v>
      </c>
      <c r="E60" s="127" t="e" cm="1">
        <f t="array" ref="E60">MEDIAN(IF(E34:E59&lt;&gt;0, E34:E59))</f>
        <v>#NUM!</v>
      </c>
      <c r="F60" s="127" t="e" cm="1">
        <f t="array" ref="F60">MEDIAN(IF(F34:F59&lt;&gt;0, F34:F59))</f>
        <v>#NUM!</v>
      </c>
      <c r="G60" s="127" t="e" cm="1">
        <f t="array" ref="G60">MEDIAN(IF(G34:G59&lt;&gt;0, G34:G59))</f>
        <v>#NUM!</v>
      </c>
      <c r="H60" s="128"/>
    </row>
    <row r="61" spans="1:8">
      <c r="A61" s="116" t="s">
        <v>194</v>
      </c>
      <c r="B61" s="117"/>
      <c r="C61" s="118"/>
      <c r="D61" s="118"/>
      <c r="E61" s="118"/>
      <c r="F61" s="118"/>
      <c r="G61" s="118"/>
      <c r="H61" s="118"/>
    </row>
    <row r="62" spans="1:8">
      <c r="A62" s="129"/>
      <c r="B62" s="120"/>
      <c r="C62" s="120"/>
      <c r="D62" s="120"/>
      <c r="E62" s="120"/>
      <c r="F62" s="120"/>
      <c r="G62" s="120"/>
      <c r="H62" s="119"/>
    </row>
    <row r="63" spans="1:8">
      <c r="A63" s="129"/>
      <c r="B63" s="120"/>
      <c r="C63" s="120"/>
      <c r="D63" s="120"/>
      <c r="E63" s="120"/>
      <c r="F63" s="120"/>
      <c r="G63" s="120"/>
      <c r="H63" s="119"/>
    </row>
    <row r="64" spans="1:8">
      <c r="A64" s="129"/>
      <c r="B64" s="120"/>
      <c r="C64" s="120"/>
      <c r="D64" s="120"/>
      <c r="E64" s="120"/>
      <c r="F64" s="120"/>
      <c r="G64" s="120"/>
      <c r="H64" s="119"/>
    </row>
    <row r="65" spans="1:8">
      <c r="A65" s="129"/>
      <c r="B65" s="120"/>
      <c r="C65" s="120"/>
      <c r="D65" s="120"/>
      <c r="E65" s="120"/>
      <c r="F65" s="120"/>
      <c r="G65" s="120"/>
      <c r="H65" s="119"/>
    </row>
    <row r="66" spans="1:8">
      <c r="A66" s="129"/>
      <c r="B66" s="120"/>
      <c r="C66" s="120"/>
      <c r="D66" s="120"/>
      <c r="E66" s="120"/>
      <c r="F66" s="120"/>
      <c r="G66" s="120"/>
      <c r="H66" s="119"/>
    </row>
    <row r="67" spans="1:8" ht="15" thickBot="1">
      <c r="A67" s="129"/>
      <c r="B67" s="120"/>
      <c r="C67" s="120"/>
      <c r="D67" s="120"/>
      <c r="E67" s="120"/>
      <c r="F67" s="120"/>
      <c r="G67" s="120"/>
      <c r="H67" s="130"/>
    </row>
    <row r="68" spans="1:8">
      <c r="A68" s="129"/>
      <c r="B68" s="120"/>
      <c r="C68" s="120"/>
      <c r="D68" s="120"/>
      <c r="E68" s="120"/>
      <c r="F68" s="120"/>
      <c r="G68" s="120"/>
      <c r="H68" s="119"/>
    </row>
    <row r="69" spans="1:8">
      <c r="A69" s="129"/>
      <c r="B69" s="120"/>
      <c r="C69" s="120"/>
      <c r="D69" s="120"/>
      <c r="E69" s="120"/>
      <c r="F69" s="120"/>
      <c r="G69" s="120"/>
      <c r="H69" s="119"/>
    </row>
    <row r="70" spans="1:8">
      <c r="A70" s="129"/>
      <c r="B70" s="120"/>
      <c r="C70" s="120"/>
      <c r="D70" s="120"/>
      <c r="E70" s="120"/>
      <c r="F70" s="120"/>
      <c r="G70" s="120"/>
      <c r="H70" s="119"/>
    </row>
    <row r="71" spans="1:8">
      <c r="A71" s="129"/>
      <c r="B71" s="120"/>
      <c r="C71" s="120"/>
      <c r="D71" s="120"/>
      <c r="E71" s="120"/>
      <c r="F71" s="120"/>
      <c r="G71" s="120"/>
      <c r="H71" s="119"/>
    </row>
    <row r="72" spans="1:8">
      <c r="A72" s="129"/>
      <c r="B72" s="120"/>
      <c r="C72" s="120"/>
      <c r="D72" s="120"/>
      <c r="E72" s="120"/>
      <c r="F72" s="120"/>
      <c r="G72" s="120"/>
      <c r="H72" s="119"/>
    </row>
    <row r="73" spans="1:8">
      <c r="A73" s="129"/>
      <c r="B73" s="120"/>
      <c r="C73" s="120"/>
      <c r="D73" s="120"/>
      <c r="E73" s="120"/>
      <c r="F73" s="120"/>
      <c r="G73" s="120"/>
      <c r="H73" s="119"/>
    </row>
    <row r="74" spans="1:8">
      <c r="A74" s="129"/>
      <c r="B74" s="120"/>
      <c r="C74" s="120"/>
      <c r="D74" s="120"/>
      <c r="E74" s="120"/>
      <c r="F74" s="120"/>
      <c r="G74" s="120"/>
      <c r="H74" s="119"/>
    </row>
    <row r="75" spans="1:8">
      <c r="A75" s="129"/>
      <c r="B75" s="120"/>
      <c r="C75" s="120"/>
      <c r="D75" s="120"/>
      <c r="E75" s="120"/>
      <c r="F75" s="120"/>
      <c r="G75" s="120"/>
      <c r="H75" s="119"/>
    </row>
    <row r="76" spans="1:8">
      <c r="A76" s="129"/>
      <c r="B76" s="120"/>
      <c r="C76" s="120"/>
      <c r="D76" s="120"/>
      <c r="E76" s="120"/>
      <c r="F76" s="120"/>
      <c r="G76" s="120"/>
      <c r="H76" s="119"/>
    </row>
    <row r="77" spans="1:8">
      <c r="A77" s="129"/>
      <c r="B77" s="120"/>
      <c r="C77" s="120"/>
      <c r="D77" s="120"/>
      <c r="E77" s="120"/>
      <c r="F77" s="120"/>
      <c r="G77" s="120"/>
      <c r="H77" s="119"/>
    </row>
    <row r="78" spans="1:8">
      <c r="A78" s="129"/>
      <c r="B78" s="120"/>
      <c r="C78" s="120"/>
      <c r="D78" s="120"/>
      <c r="E78" s="120"/>
      <c r="F78" s="120"/>
      <c r="G78" s="120"/>
      <c r="H78" s="119"/>
    </row>
    <row r="79" spans="1:8">
      <c r="A79" s="129"/>
      <c r="B79" s="120"/>
      <c r="C79" s="120"/>
      <c r="D79" s="120"/>
      <c r="E79" s="120"/>
      <c r="F79" s="120"/>
      <c r="G79" s="120"/>
      <c r="H79" s="119"/>
    </row>
    <row r="80" spans="1:8">
      <c r="A80" s="129"/>
      <c r="B80" s="120"/>
      <c r="C80" s="120"/>
      <c r="D80" s="120"/>
      <c r="E80" s="120"/>
      <c r="F80" s="120"/>
      <c r="G80" s="120"/>
      <c r="H80" s="119"/>
    </row>
    <row r="81" spans="1:8">
      <c r="A81" s="129"/>
      <c r="B81" s="120"/>
      <c r="C81" s="120"/>
      <c r="D81" s="120"/>
      <c r="E81" s="120"/>
      <c r="F81" s="120"/>
      <c r="G81" s="120"/>
      <c r="H81" s="119"/>
    </row>
    <row r="82" spans="1:8" ht="18" customHeight="1">
      <c r="A82" s="129"/>
      <c r="B82" s="120"/>
      <c r="C82" s="120"/>
      <c r="D82" s="120"/>
      <c r="E82" s="120"/>
      <c r="F82" s="120"/>
      <c r="G82" s="120"/>
      <c r="H82" s="119"/>
    </row>
    <row r="83" spans="1:8" ht="18" customHeight="1">
      <c r="A83" s="129"/>
      <c r="B83" s="120"/>
      <c r="C83" s="120"/>
      <c r="D83" s="120"/>
      <c r="E83" s="120"/>
      <c r="F83" s="120"/>
      <c r="G83" s="120"/>
      <c r="H83" s="119"/>
    </row>
    <row r="84" spans="1:8" ht="18" customHeight="1">
      <c r="A84" s="129"/>
      <c r="B84" s="120"/>
      <c r="C84" s="120"/>
      <c r="D84" s="120"/>
      <c r="E84" s="120"/>
      <c r="F84" s="120"/>
      <c r="G84" s="120"/>
      <c r="H84" s="119"/>
    </row>
    <row r="85" spans="1:8">
      <c r="A85" s="129"/>
      <c r="B85" s="120"/>
      <c r="C85" s="120"/>
      <c r="D85" s="120"/>
      <c r="E85" s="120"/>
      <c r="F85" s="120"/>
      <c r="G85" s="120"/>
      <c r="H85" s="119"/>
    </row>
    <row r="86" spans="1:8">
      <c r="A86" s="129"/>
      <c r="B86" s="120"/>
      <c r="C86" s="120"/>
      <c r="D86" s="120"/>
      <c r="E86" s="120"/>
      <c r="F86" s="120"/>
      <c r="G86" s="120"/>
      <c r="H86" s="119"/>
    </row>
    <row r="87" spans="1:8" ht="15" thickBot="1">
      <c r="A87" s="129"/>
      <c r="B87" s="120"/>
      <c r="C87" s="120"/>
      <c r="D87" s="120"/>
      <c r="E87" s="120"/>
      <c r="F87" s="120"/>
      <c r="G87" s="120"/>
      <c r="H87" s="119"/>
    </row>
    <row r="88" spans="1:8">
      <c r="A88" s="124" t="s">
        <v>192</v>
      </c>
      <c r="B88" s="125">
        <f>SUM(B62:B87)</f>
        <v>0</v>
      </c>
      <c r="C88" s="125">
        <f>SUM(C62:C87)</f>
        <v>0</v>
      </c>
      <c r="D88" s="126" t="e" cm="1">
        <f t="array" ref="D88">MEDIAN(IF(D62:D87&lt;&gt;0, D62:D87))</f>
        <v>#NUM!</v>
      </c>
      <c r="E88" s="127" t="e" cm="1">
        <f t="array" ref="E88">MEDIAN(IF(E62:E87&lt;&gt;0, E62:E87))</f>
        <v>#NUM!</v>
      </c>
      <c r="F88" s="127" t="e" cm="1">
        <f t="array" ref="F88">MEDIAN(IF(F62:F87&lt;&gt;0, F62:F87))</f>
        <v>#NUM!</v>
      </c>
      <c r="G88" s="127" t="e" cm="1">
        <f t="array" ref="G88">MEDIAN(IF(G62:G87&lt;&gt;0, G62:G87))</f>
        <v>#NUM!</v>
      </c>
      <c r="H88" s="128"/>
    </row>
    <row r="89" spans="1:8">
      <c r="A89" s="116" t="s">
        <v>195</v>
      </c>
      <c r="B89" s="117"/>
      <c r="C89" s="118"/>
      <c r="D89" s="118"/>
      <c r="E89" s="118"/>
      <c r="F89" s="118"/>
      <c r="G89" s="118"/>
      <c r="H89" s="118"/>
    </row>
    <row r="90" spans="1:8">
      <c r="A90" s="129"/>
      <c r="B90" s="120"/>
      <c r="C90" s="120"/>
      <c r="D90" s="120"/>
      <c r="E90" s="120"/>
      <c r="F90" s="120"/>
      <c r="G90" s="120"/>
      <c r="H90" s="119"/>
    </row>
    <row r="91" spans="1:8">
      <c r="A91" s="129"/>
      <c r="B91" s="120"/>
      <c r="C91" s="120"/>
      <c r="D91" s="120"/>
      <c r="E91" s="120"/>
      <c r="F91" s="120"/>
      <c r="G91" s="120"/>
      <c r="H91" s="119"/>
    </row>
    <row r="92" spans="1:8">
      <c r="A92" s="129"/>
      <c r="B92" s="120"/>
      <c r="C92" s="120"/>
      <c r="D92" s="120"/>
      <c r="E92" s="120"/>
      <c r="F92" s="120"/>
      <c r="G92" s="120"/>
      <c r="H92" s="121"/>
    </row>
    <row r="93" spans="1:8">
      <c r="A93" s="129"/>
      <c r="B93" s="120"/>
      <c r="C93" s="120"/>
      <c r="D93" s="120"/>
      <c r="E93" s="120"/>
      <c r="F93" s="120"/>
      <c r="G93" s="120"/>
      <c r="H93" s="121"/>
    </row>
    <row r="94" spans="1:8" ht="15" thickBot="1">
      <c r="A94" s="129"/>
      <c r="B94" s="120"/>
      <c r="C94" s="120"/>
      <c r="D94" s="120"/>
      <c r="E94" s="120"/>
      <c r="F94" s="120"/>
      <c r="G94" s="120"/>
      <c r="H94" s="122"/>
    </row>
    <row r="95" spans="1:8">
      <c r="A95" s="129"/>
      <c r="B95" s="120"/>
      <c r="C95" s="120"/>
      <c r="D95" s="120"/>
      <c r="E95" s="120"/>
      <c r="F95" s="120"/>
      <c r="G95" s="120"/>
      <c r="H95" s="121"/>
    </row>
    <row r="96" spans="1:8">
      <c r="A96" s="129"/>
      <c r="B96" s="120"/>
      <c r="C96" s="120"/>
      <c r="D96" s="120"/>
      <c r="E96" s="120"/>
      <c r="F96" s="120"/>
      <c r="G96" s="120"/>
      <c r="H96" s="121"/>
    </row>
    <row r="97" spans="1:8">
      <c r="A97" s="129"/>
      <c r="B97" s="120"/>
      <c r="C97" s="120"/>
      <c r="D97" s="120"/>
      <c r="E97" s="120"/>
      <c r="F97" s="120"/>
      <c r="G97" s="120"/>
      <c r="H97" s="121"/>
    </row>
    <row r="98" spans="1:8">
      <c r="A98" s="129"/>
      <c r="B98" s="120"/>
      <c r="C98" s="120"/>
      <c r="D98" s="120"/>
      <c r="E98" s="120"/>
      <c r="F98" s="120"/>
      <c r="G98" s="120"/>
      <c r="H98" s="121"/>
    </row>
    <row r="99" spans="1:8">
      <c r="A99" s="129"/>
      <c r="B99" s="120"/>
      <c r="C99" s="120"/>
      <c r="D99" s="120"/>
      <c r="E99" s="120"/>
      <c r="F99" s="120"/>
      <c r="G99" s="120"/>
      <c r="H99" s="121"/>
    </row>
    <row r="100" spans="1:8">
      <c r="A100" s="129"/>
      <c r="B100" s="120"/>
      <c r="C100" s="120"/>
      <c r="D100" s="120"/>
      <c r="E100" s="120"/>
      <c r="F100" s="120"/>
      <c r="G100" s="120"/>
      <c r="H100" s="121"/>
    </row>
    <row r="101" spans="1:8">
      <c r="A101" s="129"/>
      <c r="B101" s="120"/>
      <c r="C101" s="120"/>
      <c r="D101" s="120"/>
      <c r="E101" s="120"/>
      <c r="F101" s="120"/>
      <c r="G101" s="120"/>
      <c r="H101" s="121"/>
    </row>
    <row r="102" spans="1:8">
      <c r="A102" s="129"/>
      <c r="B102" s="120"/>
      <c r="C102" s="120"/>
      <c r="D102" s="120"/>
      <c r="E102" s="120"/>
      <c r="F102" s="120"/>
      <c r="G102" s="120"/>
      <c r="H102" s="121"/>
    </row>
    <row r="103" spans="1:8">
      <c r="A103" s="129"/>
      <c r="B103" s="120"/>
      <c r="C103" s="120"/>
      <c r="D103" s="120"/>
      <c r="E103" s="120"/>
      <c r="F103" s="120"/>
      <c r="G103" s="120"/>
      <c r="H103" s="121"/>
    </row>
    <row r="104" spans="1:8">
      <c r="A104" s="129"/>
      <c r="B104" s="120"/>
      <c r="C104" s="120"/>
      <c r="D104" s="120"/>
      <c r="E104" s="120"/>
      <c r="F104" s="120"/>
      <c r="G104" s="120"/>
      <c r="H104" s="121"/>
    </row>
    <row r="105" spans="1:8">
      <c r="A105" s="129"/>
      <c r="B105" s="120"/>
      <c r="C105" s="120"/>
      <c r="D105" s="120"/>
      <c r="E105" s="120"/>
      <c r="F105" s="120"/>
      <c r="G105" s="120"/>
      <c r="H105" s="121"/>
    </row>
    <row r="106" spans="1:8">
      <c r="A106" s="129"/>
      <c r="B106" s="120"/>
      <c r="C106" s="120"/>
      <c r="D106" s="120"/>
      <c r="E106" s="120"/>
      <c r="F106" s="120"/>
      <c r="G106" s="120"/>
      <c r="H106" s="121"/>
    </row>
    <row r="107" spans="1:8">
      <c r="A107" s="129"/>
      <c r="B107" s="120"/>
      <c r="C107" s="120"/>
      <c r="D107" s="120"/>
      <c r="E107" s="120"/>
      <c r="F107" s="120"/>
      <c r="G107" s="120"/>
      <c r="H107" s="121"/>
    </row>
    <row r="108" spans="1:8">
      <c r="A108" s="129"/>
      <c r="B108" s="120"/>
      <c r="C108" s="120"/>
      <c r="D108" s="120"/>
      <c r="E108" s="120"/>
      <c r="F108" s="120"/>
      <c r="G108" s="120"/>
      <c r="H108" s="121"/>
    </row>
    <row r="109" spans="1:8">
      <c r="A109" s="129"/>
      <c r="B109" s="120"/>
      <c r="C109" s="120"/>
      <c r="D109" s="120"/>
      <c r="E109" s="120"/>
      <c r="F109" s="120"/>
      <c r="G109" s="120"/>
      <c r="H109" s="121"/>
    </row>
    <row r="110" spans="1:8">
      <c r="A110" s="129"/>
      <c r="B110" s="120"/>
      <c r="C110" s="120"/>
      <c r="D110" s="120"/>
      <c r="E110" s="120"/>
      <c r="F110" s="120"/>
      <c r="G110" s="120"/>
      <c r="H110" s="121"/>
    </row>
    <row r="111" spans="1:8">
      <c r="A111" s="129"/>
      <c r="B111" s="120"/>
      <c r="C111" s="120"/>
      <c r="D111" s="120"/>
      <c r="E111" s="120"/>
      <c r="F111" s="120"/>
      <c r="G111" s="120"/>
      <c r="H111" s="121"/>
    </row>
    <row r="112" spans="1:8">
      <c r="A112" s="129"/>
      <c r="B112" s="120"/>
      <c r="C112" s="120"/>
      <c r="D112" s="120"/>
      <c r="E112" s="120"/>
      <c r="F112" s="120"/>
      <c r="G112" s="120"/>
      <c r="H112" s="121"/>
    </row>
    <row r="113" spans="1:8">
      <c r="A113" s="129"/>
      <c r="B113" s="120"/>
      <c r="C113" s="120"/>
      <c r="D113" s="120"/>
      <c r="E113" s="120"/>
      <c r="F113" s="120"/>
      <c r="G113" s="120"/>
      <c r="H113" s="121"/>
    </row>
    <row r="114" spans="1:8">
      <c r="A114" s="129"/>
      <c r="B114" s="120"/>
      <c r="C114" s="120"/>
      <c r="D114" s="120"/>
      <c r="E114" s="120"/>
      <c r="F114" s="120"/>
      <c r="G114" s="120"/>
      <c r="H114" s="121"/>
    </row>
    <row r="115" spans="1:8" ht="15" thickBot="1">
      <c r="A115" s="129"/>
      <c r="B115" s="120"/>
      <c r="C115" s="120"/>
      <c r="D115" s="120"/>
      <c r="E115" s="120"/>
      <c r="F115" s="120"/>
      <c r="G115" s="120"/>
      <c r="H115" s="121"/>
    </row>
    <row r="116" spans="1:8" ht="15" thickBot="1">
      <c r="A116" s="131" t="s">
        <v>192</v>
      </c>
      <c r="B116" s="132">
        <f>SUM(B90:B115)</f>
        <v>0</v>
      </c>
      <c r="C116" s="132">
        <f>SUM(C90:C115)</f>
        <v>0</v>
      </c>
      <c r="D116" s="126" t="e" cm="1">
        <f t="array" ref="D116">MEDIAN(IF(D90:D115&lt;&gt;0, D90:D115))</f>
        <v>#NUM!</v>
      </c>
      <c r="E116" s="127" t="e" cm="1">
        <f t="array" ref="E116">MEDIAN(IF(E90:E115&lt;&gt;0, E90:E115))</f>
        <v>#NUM!</v>
      </c>
      <c r="F116" s="127" t="e" cm="1">
        <f t="array" ref="F116">MEDIAN(IF(F90:F115&lt;&gt;0, F90:F115))</f>
        <v>#NUM!</v>
      </c>
      <c r="G116" s="127" t="e" cm="1">
        <f t="array" ref="G116">MEDIAN(IF(G90:G115&lt;&gt;0, G90:G115))</f>
        <v>#NUM!</v>
      </c>
      <c r="H116" s="133"/>
    </row>
    <row r="117" spans="1:8" ht="15" thickBot="1">
      <c r="B117" s="115"/>
    </row>
    <row r="118" spans="1:8" ht="21.6" thickBot="1">
      <c r="A118" s="232" t="s">
        <v>196</v>
      </c>
      <c r="B118" s="233"/>
      <c r="C118" s="234"/>
      <c r="D118" t="s">
        <v>197</v>
      </c>
    </row>
    <row r="119" spans="1:8">
      <c r="A119" s="235" t="s">
        <v>198</v>
      </c>
      <c r="B119" s="134" t="s">
        <v>199</v>
      </c>
      <c r="C119" s="135"/>
    </row>
    <row r="120" spans="1:8">
      <c r="A120" s="236"/>
      <c r="B120" s="134" t="s">
        <v>200</v>
      </c>
      <c r="C120" s="136">
        <f>C129+C134+C139+C144</f>
        <v>50</v>
      </c>
    </row>
    <row r="121" spans="1:8">
      <c r="A121" s="236"/>
      <c r="B121" s="134" t="s">
        <v>201</v>
      </c>
      <c r="C121" s="135"/>
      <c r="D121" s="137"/>
    </row>
    <row r="122" spans="1:8" ht="15" thickBot="1">
      <c r="A122" s="237"/>
      <c r="B122" s="138" t="s">
        <v>202</v>
      </c>
      <c r="C122" s="139"/>
    </row>
    <row r="123" spans="1:8" ht="15" thickBot="1">
      <c r="A123" s="140"/>
      <c r="C123" s="81"/>
    </row>
    <row r="124" spans="1:8">
      <c r="A124" s="238" t="s">
        <v>203</v>
      </c>
      <c r="B124" s="141" t="s">
        <v>204</v>
      </c>
      <c r="C124" s="142">
        <f>B32</f>
        <v>0</v>
      </c>
    </row>
    <row r="125" spans="1:8">
      <c r="A125" s="239"/>
      <c r="B125" s="141" t="s">
        <v>205</v>
      </c>
      <c r="C125" s="142">
        <f>B60</f>
        <v>0</v>
      </c>
    </row>
    <row r="126" spans="1:8">
      <c r="A126" s="239"/>
      <c r="B126" s="141" t="s">
        <v>206</v>
      </c>
      <c r="C126" s="142">
        <f>B88</f>
        <v>0</v>
      </c>
    </row>
    <row r="127" spans="1:8" ht="15" thickBot="1">
      <c r="A127" s="240"/>
      <c r="B127" s="141" t="s">
        <v>207</v>
      </c>
      <c r="C127" s="142">
        <f>B116</f>
        <v>0</v>
      </c>
    </row>
    <row r="128" spans="1:8" ht="15" thickBot="1">
      <c r="A128" s="140"/>
      <c r="C128" s="81"/>
    </row>
    <row r="129" spans="1:3">
      <c r="A129" s="241" t="s">
        <v>208</v>
      </c>
      <c r="B129" s="143" t="s">
        <v>209</v>
      </c>
      <c r="C129" s="144">
        <f>C32</f>
        <v>50</v>
      </c>
    </row>
    <row r="130" spans="1:3">
      <c r="A130" s="242"/>
      <c r="B130" s="145" t="s">
        <v>210</v>
      </c>
      <c r="C130" s="146">
        <f>D32</f>
        <v>1492</v>
      </c>
    </row>
    <row r="131" spans="1:3">
      <c r="A131" s="242"/>
      <c r="B131" s="145" t="s">
        <v>211</v>
      </c>
      <c r="C131" s="147"/>
    </row>
    <row r="132" spans="1:3" ht="18.600000000000001" thickBot="1">
      <c r="A132" s="148"/>
      <c r="B132" s="149" t="s">
        <v>212</v>
      </c>
      <c r="C132" s="150"/>
    </row>
    <row r="133" spans="1:3" ht="15" thickBot="1">
      <c r="A133" s="140"/>
      <c r="C133" s="81"/>
    </row>
    <row r="134" spans="1:3">
      <c r="A134" s="243" t="s">
        <v>213</v>
      </c>
      <c r="B134" s="151" t="s">
        <v>214</v>
      </c>
      <c r="C134" s="152">
        <f>C60</f>
        <v>0</v>
      </c>
    </row>
    <row r="135" spans="1:3">
      <c r="A135" s="244"/>
      <c r="B135" s="151" t="s">
        <v>215</v>
      </c>
      <c r="C135" s="153" t="e">
        <f>D60</f>
        <v>#NUM!</v>
      </c>
    </row>
    <row r="136" spans="1:3">
      <c r="A136" s="244"/>
      <c r="B136" s="151" t="s">
        <v>216</v>
      </c>
      <c r="C136" s="154"/>
    </row>
    <row r="137" spans="1:3" ht="18.600000000000001" thickBot="1">
      <c r="A137" s="155"/>
      <c r="B137" s="151" t="s">
        <v>217</v>
      </c>
      <c r="C137" s="154"/>
    </row>
    <row r="138" spans="1:3" ht="15" thickBot="1">
      <c r="A138" s="140"/>
      <c r="C138" s="81"/>
    </row>
    <row r="139" spans="1:3">
      <c r="A139" s="224" t="s">
        <v>218</v>
      </c>
      <c r="B139" s="156" t="s">
        <v>219</v>
      </c>
      <c r="C139" s="152">
        <f>C88</f>
        <v>0</v>
      </c>
    </row>
    <row r="140" spans="1:3">
      <c r="A140" s="225"/>
      <c r="B140" s="156" t="s">
        <v>220</v>
      </c>
      <c r="C140" s="153" t="e">
        <f>D88</f>
        <v>#NUM!</v>
      </c>
    </row>
    <row r="141" spans="1:3">
      <c r="A141" s="225"/>
      <c r="B141" s="156" t="s">
        <v>221</v>
      </c>
      <c r="C141" s="154"/>
    </row>
    <row r="142" spans="1:3" ht="18.600000000000001" thickBot="1">
      <c r="A142" s="155"/>
      <c r="B142" s="151" t="s">
        <v>222</v>
      </c>
      <c r="C142" s="154"/>
    </row>
    <row r="143" spans="1:3" ht="15" thickBot="1">
      <c r="A143" s="140"/>
      <c r="C143" s="81"/>
    </row>
    <row r="144" spans="1:3">
      <c r="A144" s="224" t="s">
        <v>223</v>
      </c>
      <c r="B144" s="156" t="s">
        <v>224</v>
      </c>
      <c r="C144" s="152">
        <f>C116</f>
        <v>0</v>
      </c>
    </row>
    <row r="145" spans="1:3">
      <c r="A145" s="225"/>
      <c r="B145" s="156" t="s">
        <v>225</v>
      </c>
      <c r="C145" s="153" t="e">
        <f>D116</f>
        <v>#NUM!</v>
      </c>
    </row>
    <row r="146" spans="1:3">
      <c r="A146" s="225"/>
      <c r="B146" s="156" t="s">
        <v>226</v>
      </c>
      <c r="C146" s="154"/>
    </row>
    <row r="147" spans="1:3" ht="29.4" thickBot="1">
      <c r="A147" s="157"/>
      <c r="B147" s="158" t="s">
        <v>227</v>
      </c>
      <c r="C147" s="159"/>
    </row>
    <row r="148" spans="1:3">
      <c r="A148" s="140"/>
    </row>
  </sheetData>
  <mergeCells count="8">
    <mergeCell ref="A139:A141"/>
    <mergeCell ref="A144:A146"/>
    <mergeCell ref="A1:H2"/>
    <mergeCell ref="A118:C118"/>
    <mergeCell ref="A119:A122"/>
    <mergeCell ref="A124:A127"/>
    <mergeCell ref="A129:A131"/>
    <mergeCell ref="A134:A136"/>
  </mergeCells>
  <conditionalFormatting sqref="A6:G116">
    <cfRule type="beginsWith" dxfId="2" priority="2" operator="beginsWith" text="*">
      <formula>LEFT(A6,LEN("*"))="*"</formula>
    </cfRule>
    <cfRule type="endsWith" dxfId="1" priority="3" operator="endsWith" text="*">
      <formula>RIGHT(A6,LEN("*"))="*"</formula>
    </cfRule>
  </conditionalFormatting>
  <conditionalFormatting sqref="B5:G31 B33:G59 B61:G115">
    <cfRule type="expression" dxfId="0" priority="1">
      <formula>AND(B5=0, B5&lt;&gt;"")</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8"/>
  <sheetViews>
    <sheetView tabSelected="1" topLeftCell="C1" zoomScale="78" zoomScaleNormal="78" workbookViewId="0">
      <selection activeCell="T23" sqref="T23"/>
    </sheetView>
  </sheetViews>
  <sheetFormatPr defaultColWidth="8.77734375" defaultRowHeight="14.4"/>
  <cols>
    <col min="1" max="1" width="79.44140625" style="1" customWidth="1"/>
    <col min="2" max="2" width="52.77734375" style="1" customWidth="1"/>
    <col min="3" max="3" width="57.33203125" style="1" customWidth="1"/>
    <col min="4" max="4" width="54.33203125" style="1" customWidth="1"/>
    <col min="5" max="5" width="49" style="1" customWidth="1"/>
    <col min="7" max="14" width="22.77734375" customWidth="1"/>
  </cols>
  <sheetData>
    <row r="1" spans="1:14">
      <c r="A1" s="248"/>
      <c r="B1" s="249"/>
      <c r="C1" s="249"/>
      <c r="D1" s="249"/>
      <c r="E1" s="250"/>
    </row>
    <row r="2" spans="1:14" ht="28.8">
      <c r="A2" s="245" t="s">
        <v>145</v>
      </c>
      <c r="B2" s="246"/>
      <c r="C2" s="246"/>
      <c r="D2" s="246"/>
      <c r="E2" s="247"/>
      <c r="G2" s="105"/>
      <c r="H2" s="105"/>
      <c r="I2" s="106" t="str">
        <f t="shared" ref="I2:N2" si="0">IF(COUNTIF($H$4:$H$23, "*") = COUNTIF($A:$E, I3), "Normal", "VERIFICATION NEEDED")</f>
        <v>Normal</v>
      </c>
      <c r="J2" s="106" t="str">
        <f t="shared" si="0"/>
        <v>Normal</v>
      </c>
      <c r="K2" s="106" t="str">
        <f t="shared" si="0"/>
        <v>Normal</v>
      </c>
      <c r="L2" s="106" t="str">
        <f t="shared" si="0"/>
        <v>Normal</v>
      </c>
      <c r="M2" s="106" t="str">
        <f t="shared" si="0"/>
        <v>Normal</v>
      </c>
      <c r="N2" s="106" t="str">
        <f t="shared" si="0"/>
        <v>Normal</v>
      </c>
    </row>
    <row r="3" spans="1:14" ht="43.2">
      <c r="A3" s="77" t="s">
        <v>124</v>
      </c>
      <c r="B3" s="78" t="s">
        <v>125</v>
      </c>
      <c r="C3" s="78" t="s">
        <v>126</v>
      </c>
      <c r="D3" s="78" t="s">
        <v>127</v>
      </c>
      <c r="E3" s="92" t="s">
        <v>128</v>
      </c>
      <c r="G3" s="107" t="s">
        <v>175</v>
      </c>
      <c r="H3" s="107" t="s">
        <v>176</v>
      </c>
      <c r="I3" s="108" t="str">
        <f>A5</f>
        <v>Optional - Total # clients served</v>
      </c>
      <c r="J3" s="108" t="str">
        <f>A6</f>
        <v>Total # of unique clients served</v>
      </c>
      <c r="K3" s="108" t="str">
        <f>A7</f>
        <v>Total Bed Days</v>
      </c>
      <c r="L3" s="108" t="str">
        <f>A16</f>
        <v># Unique Indigeous clients identifying as "other" (e.g., urban Indigenous)</v>
      </c>
      <c r="M3" s="108" t="str">
        <f>A17</f>
        <v>Median # of days between client referral and service initiation</v>
      </c>
      <c r="N3" s="108" t="str">
        <f>A18</f>
        <v>Median # of days between client referral and waitlist</v>
      </c>
    </row>
    <row r="4" spans="1:14" ht="15.6">
      <c r="A4" s="83" t="s">
        <v>146</v>
      </c>
      <c r="B4" s="78"/>
      <c r="C4" s="78"/>
      <c r="D4" s="78"/>
      <c r="E4" s="92"/>
      <c r="G4" s="105" t="str" cm="1">
        <f t="array" ref="G4:G5">TRANSPOSE(_xlfn.TEXTSPLIT(_xlfn.TEXTJOIN("%%", TRUE, IF((A:A="Indicator")+(A:A="Indicators"), INDEX(A:A, ROW(A:A)-1), "")), "%%"))</f>
        <v>Phoenix (38 beds)</v>
      </c>
      <c r="H4" s="109" t="str">
        <f t="shared" ref="H4:H8" si="1">LEFT(G4, FIND(" (", G4) - 1)</f>
        <v>Phoenix</v>
      </c>
      <c r="I4" s="105" cm="1">
        <f t="array" ref="I4:I5">_xlfn._xlws.FILTER($B$2:$B$1000, $A$2:$A$1000=I3)</f>
        <v>0</v>
      </c>
      <c r="J4" s="105" cm="1">
        <f t="array" ref="J4:J5">_xlfn._xlws.FILTER($B$2:$B$1000, $A$2:$A$1000=J3)</f>
        <v>42</v>
      </c>
      <c r="K4" s="105" cm="1">
        <f t="array" ref="K4:K5">_xlfn._xlws.FILTER($B$2:$B$1000, $A$2:$A$1000=K3)</f>
        <v>2592</v>
      </c>
      <c r="L4" s="105" cm="1">
        <f t="array" ref="L4:L5">_xlfn._xlws.FILTER($B$2:$B$1000, $A$2:$A$1000=L3)</f>
        <v>0</v>
      </c>
      <c r="M4" s="105" cm="1">
        <f t="array" ref="M4:M5">_xlfn._xlws.FILTER($B$2:$B$1000, $A$2:$A$1000=M3)</f>
        <v>26.5</v>
      </c>
      <c r="N4" s="105" cm="1">
        <f t="array" ref="N4:N5">_xlfn._xlws.FILTER($B$2:$B$1000, $A$2:$A$1000=N3)</f>
        <v>1</v>
      </c>
    </row>
    <row r="5" spans="1:14" ht="15.6">
      <c r="A5" s="83" t="s">
        <v>147</v>
      </c>
      <c r="E5" s="84"/>
      <c r="G5" s="105" t="str">
        <v>Elizabeth Fry (12 beds)</v>
      </c>
      <c r="H5" s="105" t="str">
        <f t="shared" si="1"/>
        <v>Elizabeth Fry</v>
      </c>
      <c r="I5" s="105">
        <v>0</v>
      </c>
      <c r="J5" s="105">
        <v>8</v>
      </c>
      <c r="K5" s="105">
        <v>392</v>
      </c>
      <c r="L5" s="105">
        <v>0</v>
      </c>
      <c r="M5" s="105">
        <v>18</v>
      </c>
      <c r="N5" s="105">
        <v>1</v>
      </c>
    </row>
    <row r="6" spans="1:14" ht="15.6">
      <c r="A6" s="83" t="s">
        <v>148</v>
      </c>
      <c r="B6" s="1">
        <v>42</v>
      </c>
      <c r="E6" s="84"/>
      <c r="G6" s="105"/>
      <c r="H6" s="105" t="e">
        <f t="shared" si="1"/>
        <v>#VALUE!</v>
      </c>
      <c r="I6" s="105"/>
      <c r="J6" s="105"/>
      <c r="K6" s="105"/>
      <c r="L6" s="105"/>
      <c r="M6" s="105"/>
      <c r="N6" s="105"/>
    </row>
    <row r="7" spans="1:14" ht="15.6">
      <c r="A7" s="83" t="s">
        <v>129</v>
      </c>
      <c r="B7" s="1">
        <v>2592</v>
      </c>
      <c r="E7" s="84"/>
      <c r="G7" s="105"/>
      <c r="H7" s="105" t="e">
        <f t="shared" si="1"/>
        <v>#VALUE!</v>
      </c>
      <c r="I7" s="105"/>
      <c r="J7" s="105"/>
      <c r="K7" s="105"/>
      <c r="L7" s="105"/>
      <c r="M7" s="105"/>
      <c r="N7" s="105"/>
    </row>
    <row r="8" spans="1:14" ht="15.6">
      <c r="A8" s="83" t="s">
        <v>130</v>
      </c>
      <c r="B8" s="1">
        <v>57</v>
      </c>
      <c r="E8" s="84"/>
      <c r="G8" s="105"/>
      <c r="H8" s="105" t="e">
        <f t="shared" si="1"/>
        <v>#VALUE!</v>
      </c>
      <c r="I8" s="105"/>
      <c r="J8" s="105"/>
      <c r="K8" s="105"/>
      <c r="L8" s="105"/>
      <c r="M8" s="105"/>
      <c r="N8" s="105"/>
    </row>
    <row r="9" spans="1:14" ht="15.6">
      <c r="A9" s="82" t="s">
        <v>131</v>
      </c>
      <c r="B9" s="93">
        <v>0.44400000000000001</v>
      </c>
      <c r="E9" s="84"/>
      <c r="G9" s="105"/>
      <c r="H9" s="105" t="e">
        <f>LEFT(G9, FIND(" (", G9) - 1)</f>
        <v>#VALUE!</v>
      </c>
      <c r="I9" s="105"/>
      <c r="J9" s="105"/>
      <c r="K9" s="105"/>
      <c r="L9" s="105"/>
      <c r="M9" s="105"/>
      <c r="N9" s="105"/>
    </row>
    <row r="10" spans="1:14" ht="15.6">
      <c r="A10" s="82" t="s">
        <v>132</v>
      </c>
      <c r="B10" s="93">
        <v>0.55559999999999998</v>
      </c>
      <c r="E10" s="84"/>
      <c r="G10" s="105"/>
      <c r="H10" s="105" t="e">
        <f t="shared" ref="H10:H29" si="2">LEFT(G10, FIND(" (", G10) - 1)</f>
        <v>#VALUE!</v>
      </c>
      <c r="I10" s="105"/>
      <c r="J10" s="105"/>
      <c r="K10" s="105"/>
      <c r="L10" s="105"/>
      <c r="M10" s="105"/>
      <c r="N10" s="105"/>
    </row>
    <row r="11" spans="1:14" ht="15.6">
      <c r="A11" s="82" t="s">
        <v>133</v>
      </c>
      <c r="B11" s="94">
        <v>0</v>
      </c>
      <c r="E11" s="84"/>
      <c r="G11" s="105"/>
      <c r="H11" s="105" t="e">
        <f t="shared" si="2"/>
        <v>#VALUE!</v>
      </c>
      <c r="I11" s="105"/>
      <c r="J11" s="105"/>
      <c r="K11" s="105"/>
      <c r="L11" s="105"/>
      <c r="M11" s="105"/>
      <c r="N11" s="105"/>
    </row>
    <row r="12" spans="1:14" ht="15.6">
      <c r="A12" s="82" t="s">
        <v>134</v>
      </c>
      <c r="B12" s="1">
        <v>16</v>
      </c>
      <c r="E12" s="84"/>
      <c r="G12" s="105"/>
      <c r="H12" s="105" t="e">
        <f t="shared" si="2"/>
        <v>#VALUE!</v>
      </c>
      <c r="I12" s="105"/>
      <c r="J12" s="105"/>
      <c r="K12" s="105"/>
      <c r="L12" s="105"/>
      <c r="M12" s="105"/>
      <c r="N12" s="105"/>
    </row>
    <row r="13" spans="1:14" ht="15.6">
      <c r="A13" s="82" t="s">
        <v>135</v>
      </c>
      <c r="B13" s="1">
        <v>10</v>
      </c>
      <c r="E13" s="84"/>
      <c r="G13" s="105"/>
      <c r="H13" s="105" t="e">
        <f t="shared" si="2"/>
        <v>#VALUE!</v>
      </c>
      <c r="I13" s="105"/>
      <c r="J13" s="105"/>
      <c r="K13" s="105"/>
      <c r="L13" s="105"/>
      <c r="M13" s="105"/>
      <c r="N13" s="105"/>
    </row>
    <row r="14" spans="1:14" ht="15.6">
      <c r="A14" s="82" t="s">
        <v>136</v>
      </c>
      <c r="B14" s="1">
        <v>6</v>
      </c>
      <c r="E14" s="84"/>
      <c r="G14" s="105"/>
      <c r="H14" s="105" t="e">
        <f t="shared" si="2"/>
        <v>#VALUE!</v>
      </c>
      <c r="I14" s="105"/>
      <c r="J14" s="105"/>
      <c r="K14" s="105"/>
      <c r="L14" s="105"/>
      <c r="M14" s="105"/>
      <c r="N14" s="105"/>
    </row>
    <row r="15" spans="1:14" ht="15.6">
      <c r="A15" s="82" t="s">
        <v>137</v>
      </c>
      <c r="B15" s="1">
        <v>0</v>
      </c>
      <c r="E15" s="84"/>
      <c r="G15" s="105"/>
      <c r="H15" s="105" t="e">
        <f t="shared" si="2"/>
        <v>#VALUE!</v>
      </c>
      <c r="I15" s="105"/>
      <c r="J15" s="105"/>
      <c r="K15" s="105"/>
      <c r="L15" s="105"/>
      <c r="M15" s="105"/>
      <c r="N15" s="105"/>
    </row>
    <row r="16" spans="1:14" ht="15.6">
      <c r="A16" s="82" t="s">
        <v>138</v>
      </c>
      <c r="B16" s="1">
        <v>0</v>
      </c>
      <c r="E16" s="84"/>
      <c r="G16" s="105"/>
      <c r="H16" s="105" t="e">
        <f t="shared" si="2"/>
        <v>#VALUE!</v>
      </c>
      <c r="I16" s="105"/>
      <c r="J16" s="105"/>
      <c r="K16" s="105"/>
      <c r="L16" s="105"/>
      <c r="M16" s="105"/>
      <c r="N16" s="105"/>
    </row>
    <row r="17" spans="1:14" ht="15.6">
      <c r="A17" s="83" t="s">
        <v>0</v>
      </c>
      <c r="B17" s="1">
        <v>26.5</v>
      </c>
      <c r="E17" s="84"/>
      <c r="G17" s="105"/>
      <c r="H17" s="105" t="e">
        <f t="shared" si="2"/>
        <v>#VALUE!</v>
      </c>
      <c r="I17" s="105"/>
      <c r="J17" s="105"/>
      <c r="K17" s="105"/>
      <c r="L17" s="105"/>
      <c r="M17" s="105"/>
      <c r="N17" s="105"/>
    </row>
    <row r="18" spans="1:14" ht="15.6">
      <c r="A18" s="83" t="s">
        <v>1</v>
      </c>
      <c r="B18" s="1">
        <v>1</v>
      </c>
      <c r="E18" s="84"/>
      <c r="G18" s="105"/>
      <c r="H18" s="105" t="e">
        <f t="shared" si="2"/>
        <v>#VALUE!</v>
      </c>
      <c r="I18" s="105"/>
      <c r="J18" s="105"/>
      <c r="K18" s="105"/>
      <c r="L18" s="105"/>
      <c r="M18" s="105"/>
      <c r="N18" s="105"/>
    </row>
    <row r="19" spans="1:14" ht="15.6">
      <c r="A19" s="83" t="s">
        <v>2</v>
      </c>
      <c r="B19" s="1">
        <v>27</v>
      </c>
      <c r="E19" s="84"/>
      <c r="G19" s="105"/>
      <c r="H19" s="105" t="e">
        <f t="shared" si="2"/>
        <v>#VALUE!</v>
      </c>
      <c r="I19" s="105"/>
      <c r="J19" s="105"/>
      <c r="K19" s="105"/>
      <c r="L19" s="105"/>
      <c r="M19" s="105"/>
      <c r="N19" s="105"/>
    </row>
    <row r="20" spans="1:14" ht="31.2">
      <c r="A20" s="83" t="s">
        <v>139</v>
      </c>
      <c r="E20" s="84"/>
      <c r="G20" s="105"/>
      <c r="H20" s="105" t="e">
        <f t="shared" si="2"/>
        <v>#VALUE!</v>
      </c>
      <c r="I20" s="105"/>
      <c r="J20" s="105"/>
      <c r="K20" s="105"/>
      <c r="L20" s="105"/>
      <c r="M20" s="105"/>
      <c r="N20" s="105"/>
    </row>
    <row r="21" spans="1:14" ht="15.6">
      <c r="A21" s="83" t="s">
        <v>149</v>
      </c>
      <c r="E21" s="84"/>
      <c r="G21" s="105"/>
      <c r="H21" s="105" t="e">
        <f t="shared" si="2"/>
        <v>#VALUE!</v>
      </c>
      <c r="I21" s="105"/>
      <c r="J21" s="105"/>
      <c r="K21" s="105"/>
      <c r="L21" s="105"/>
      <c r="M21" s="105"/>
      <c r="N21" s="105"/>
    </row>
    <row r="22" spans="1:14" ht="31.2">
      <c r="A22" s="83" t="s">
        <v>150</v>
      </c>
      <c r="E22" s="84"/>
      <c r="G22" s="105"/>
      <c r="H22" s="105" t="e">
        <f t="shared" si="2"/>
        <v>#VALUE!</v>
      </c>
      <c r="I22" s="105"/>
      <c r="J22" s="105"/>
      <c r="K22" s="105"/>
      <c r="L22" s="105"/>
      <c r="M22" s="105"/>
      <c r="N22" s="105"/>
    </row>
    <row r="23" spans="1:14" ht="31.2">
      <c r="A23" s="83" t="s">
        <v>151</v>
      </c>
      <c r="E23" s="84"/>
      <c r="G23" s="105"/>
      <c r="H23" s="105" t="e">
        <f t="shared" si="2"/>
        <v>#VALUE!</v>
      </c>
      <c r="I23" s="105"/>
      <c r="J23" s="105"/>
      <c r="K23" s="105"/>
      <c r="L23" s="105"/>
      <c r="M23" s="105"/>
      <c r="N23" s="105"/>
    </row>
    <row r="24" spans="1:14" ht="15.6">
      <c r="A24" s="83" t="s">
        <v>152</v>
      </c>
      <c r="B24" s="94">
        <v>0.61</v>
      </c>
      <c r="E24" s="84"/>
      <c r="G24" s="105"/>
      <c r="H24" s="105" t="e">
        <f t="shared" si="2"/>
        <v>#VALUE!</v>
      </c>
      <c r="I24" s="105"/>
      <c r="J24" s="105"/>
      <c r="K24" s="105"/>
      <c r="L24" s="105"/>
      <c r="M24" s="105"/>
      <c r="N24" s="105"/>
    </row>
    <row r="25" spans="1:14" ht="46.8">
      <c r="A25" s="91" t="s">
        <v>154</v>
      </c>
      <c r="B25" s="95">
        <v>1</v>
      </c>
      <c r="C25" s="96"/>
      <c r="D25" s="96"/>
      <c r="E25" s="97"/>
      <c r="G25" s="105"/>
      <c r="H25" s="105" t="e">
        <f t="shared" si="2"/>
        <v>#VALUE!</v>
      </c>
      <c r="I25" s="105"/>
      <c r="J25" s="105"/>
      <c r="K25" s="105"/>
      <c r="L25" s="105"/>
      <c r="M25" s="105"/>
      <c r="N25" s="105"/>
    </row>
    <row r="26" spans="1:14" ht="43.2">
      <c r="A26" s="83" t="s">
        <v>95</v>
      </c>
      <c r="B26" s="1" t="s">
        <v>161</v>
      </c>
      <c r="E26" s="84"/>
      <c r="G26" s="105"/>
      <c r="H26" s="105" t="e">
        <f t="shared" si="2"/>
        <v>#VALUE!</v>
      </c>
      <c r="I26" s="105"/>
      <c r="J26" s="105"/>
      <c r="K26" s="105"/>
      <c r="L26" s="105"/>
      <c r="M26" s="105"/>
      <c r="N26" s="105"/>
    </row>
    <row r="27" spans="1:14" ht="27" customHeight="1">
      <c r="A27" s="83" t="s">
        <v>6</v>
      </c>
      <c r="B27" s="1">
        <v>3</v>
      </c>
      <c r="E27" s="84"/>
      <c r="G27" s="105"/>
      <c r="H27" s="105" t="e">
        <f t="shared" si="2"/>
        <v>#VALUE!</v>
      </c>
      <c r="I27" s="105"/>
      <c r="J27" s="105"/>
      <c r="K27" s="105"/>
      <c r="L27" s="105"/>
      <c r="M27" s="105"/>
      <c r="N27" s="105"/>
    </row>
    <row r="28" spans="1:14" ht="31.2">
      <c r="A28" s="83" t="s">
        <v>153</v>
      </c>
      <c r="B28" s="93">
        <v>1</v>
      </c>
      <c r="E28" s="84"/>
      <c r="G28" s="105"/>
      <c r="H28" s="105" t="e">
        <f t="shared" si="2"/>
        <v>#VALUE!</v>
      </c>
      <c r="I28" s="105"/>
      <c r="J28" s="105"/>
      <c r="K28" s="105"/>
      <c r="L28" s="105"/>
      <c r="M28" s="105"/>
      <c r="N28" s="105"/>
    </row>
    <row r="29" spans="1:14" ht="187.2">
      <c r="A29" s="90" t="s">
        <v>158</v>
      </c>
      <c r="B29" s="98" t="s">
        <v>165</v>
      </c>
      <c r="C29" s="99"/>
      <c r="D29" s="99"/>
      <c r="E29" s="100"/>
      <c r="G29" s="105"/>
      <c r="H29" s="105" t="e">
        <f t="shared" si="2"/>
        <v>#VALUE!</v>
      </c>
      <c r="I29" s="105"/>
      <c r="J29" s="105"/>
      <c r="K29" s="105"/>
      <c r="L29" s="105"/>
      <c r="M29" s="105"/>
      <c r="N29" s="105"/>
    </row>
    <row r="30" spans="1:14" ht="72">
      <c r="A30" s="91" t="s">
        <v>140</v>
      </c>
      <c r="B30" s="1" t="s">
        <v>172</v>
      </c>
      <c r="E30" s="84"/>
    </row>
    <row r="31" spans="1:14" ht="316.8">
      <c r="A31" s="83" t="s">
        <v>141</v>
      </c>
      <c r="B31" s="101" t="s">
        <v>166</v>
      </c>
      <c r="E31" s="84"/>
    </row>
    <row r="32" spans="1:14" ht="158.4">
      <c r="A32" s="91" t="s">
        <v>142</v>
      </c>
      <c r="B32" s="1" t="s">
        <v>164</v>
      </c>
      <c r="E32" s="84"/>
    </row>
    <row r="33" spans="1:5" ht="72">
      <c r="A33" s="83" t="s">
        <v>143</v>
      </c>
      <c r="B33" s="101" t="s">
        <v>163</v>
      </c>
      <c r="E33" s="84"/>
    </row>
    <row r="34" spans="1:5" ht="173.4" thickBot="1">
      <c r="A34" s="89" t="s">
        <v>144</v>
      </c>
      <c r="B34" s="102" t="s">
        <v>171</v>
      </c>
      <c r="C34" s="103"/>
      <c r="D34" s="103"/>
      <c r="E34" s="104"/>
    </row>
    <row r="35" spans="1:5">
      <c r="A35" s="248"/>
      <c r="B35" s="249"/>
      <c r="C35" s="249"/>
      <c r="D35" s="249"/>
      <c r="E35" s="250"/>
    </row>
    <row r="36" spans="1:5" ht="28.8">
      <c r="A36" s="245" t="s">
        <v>155</v>
      </c>
      <c r="B36" s="246"/>
      <c r="C36" s="246"/>
      <c r="D36" s="246"/>
      <c r="E36" s="247"/>
    </row>
    <row r="37" spans="1:5">
      <c r="A37" s="77" t="s">
        <v>124</v>
      </c>
      <c r="B37" s="78" t="s">
        <v>125</v>
      </c>
      <c r="C37" s="78" t="s">
        <v>126</v>
      </c>
      <c r="D37" s="78" t="s">
        <v>127</v>
      </c>
      <c r="E37" s="92" t="s">
        <v>128</v>
      </c>
    </row>
    <row r="38" spans="1:5" ht="15.6">
      <c r="A38" s="83" t="s">
        <v>146</v>
      </c>
      <c r="B38" s="78"/>
      <c r="C38" s="78"/>
      <c r="D38" s="78"/>
      <c r="E38" s="92"/>
    </row>
    <row r="39" spans="1:5" ht="15.6">
      <c r="A39" s="83" t="s">
        <v>147</v>
      </c>
      <c r="E39" s="84"/>
    </row>
    <row r="40" spans="1:5" ht="15.6">
      <c r="A40" s="83" t="s">
        <v>148</v>
      </c>
      <c r="B40" s="1">
        <v>8</v>
      </c>
      <c r="E40" s="84"/>
    </row>
    <row r="41" spans="1:5" ht="15.6">
      <c r="A41" s="83" t="s">
        <v>129</v>
      </c>
      <c r="B41" s="1">
        <v>392</v>
      </c>
      <c r="E41" s="84"/>
    </row>
    <row r="42" spans="1:5" ht="15.6">
      <c r="A42" s="83" t="s">
        <v>130</v>
      </c>
      <c r="B42" s="93">
        <v>0.35899999999999999</v>
      </c>
      <c r="E42" s="84"/>
    </row>
    <row r="43" spans="1:5" ht="15.6">
      <c r="A43" s="82" t="s">
        <v>131</v>
      </c>
      <c r="B43" s="1">
        <v>8</v>
      </c>
      <c r="E43" s="84"/>
    </row>
    <row r="44" spans="1:5" ht="15.6">
      <c r="A44" s="82" t="s">
        <v>132</v>
      </c>
      <c r="B44" s="1">
        <v>0</v>
      </c>
      <c r="E44" s="84"/>
    </row>
    <row r="45" spans="1:5" ht="15.6">
      <c r="A45" s="82" t="s">
        <v>133</v>
      </c>
      <c r="B45" s="1">
        <v>0</v>
      </c>
      <c r="E45" s="84"/>
    </row>
    <row r="46" spans="1:5" ht="15.6">
      <c r="A46" s="82" t="s">
        <v>134</v>
      </c>
      <c r="B46" s="1">
        <v>3</v>
      </c>
      <c r="E46" s="84"/>
    </row>
    <row r="47" spans="1:5" ht="15.6">
      <c r="A47" s="82" t="s">
        <v>135</v>
      </c>
      <c r="B47" s="1">
        <v>2</v>
      </c>
      <c r="E47" s="84"/>
    </row>
    <row r="48" spans="1:5" ht="15.6">
      <c r="A48" s="82" t="s">
        <v>136</v>
      </c>
      <c r="B48" s="1">
        <v>1</v>
      </c>
      <c r="E48" s="84"/>
    </row>
    <row r="49" spans="1:5" ht="15.6">
      <c r="A49" s="82" t="s">
        <v>137</v>
      </c>
      <c r="B49" s="1">
        <v>0</v>
      </c>
      <c r="E49" s="84"/>
    </row>
    <row r="50" spans="1:5" ht="15.6">
      <c r="A50" s="82" t="s">
        <v>138</v>
      </c>
      <c r="B50" s="1">
        <v>0</v>
      </c>
      <c r="E50" s="84"/>
    </row>
    <row r="51" spans="1:5" ht="15.6">
      <c r="A51" s="83" t="s">
        <v>0</v>
      </c>
      <c r="B51" s="1">
        <v>18</v>
      </c>
      <c r="E51" s="84"/>
    </row>
    <row r="52" spans="1:5" ht="15.6">
      <c r="A52" s="83" t="s">
        <v>1</v>
      </c>
      <c r="B52" s="1">
        <v>1</v>
      </c>
      <c r="E52" s="84"/>
    </row>
    <row r="53" spans="1:5" ht="15.6">
      <c r="A53" s="83" t="s">
        <v>2</v>
      </c>
      <c r="B53" s="1">
        <v>17</v>
      </c>
      <c r="E53" s="84"/>
    </row>
    <row r="54" spans="1:5" ht="31.2">
      <c r="A54" s="83" t="s">
        <v>139</v>
      </c>
      <c r="E54" s="84"/>
    </row>
    <row r="55" spans="1:5" ht="15.6">
      <c r="A55" s="83" t="s">
        <v>149</v>
      </c>
      <c r="E55" s="84"/>
    </row>
    <row r="56" spans="1:5" ht="31.2">
      <c r="A56" s="83" t="s">
        <v>150</v>
      </c>
      <c r="E56" s="84"/>
    </row>
    <row r="57" spans="1:5" ht="31.2">
      <c r="A57" s="83" t="s">
        <v>151</v>
      </c>
      <c r="E57" s="84"/>
    </row>
    <row r="58" spans="1:5" ht="15.6">
      <c r="A58" s="83" t="s">
        <v>152</v>
      </c>
      <c r="B58" s="94">
        <v>0.8</v>
      </c>
      <c r="E58" s="84"/>
    </row>
    <row r="59" spans="1:5" ht="46.8">
      <c r="A59" s="91" t="s">
        <v>154</v>
      </c>
      <c r="B59" s="95">
        <v>1</v>
      </c>
      <c r="C59" s="96"/>
      <c r="D59" s="96"/>
      <c r="E59" s="97"/>
    </row>
    <row r="60" spans="1:5" ht="43.2">
      <c r="A60" s="83" t="s">
        <v>95</v>
      </c>
      <c r="B60" s="1" t="s">
        <v>162</v>
      </c>
      <c r="E60" s="84"/>
    </row>
    <row r="61" spans="1:5" ht="15.6">
      <c r="A61" s="83" t="s">
        <v>6</v>
      </c>
      <c r="B61" s="1">
        <v>0</v>
      </c>
      <c r="E61" s="84"/>
    </row>
    <row r="62" spans="1:5" ht="31.2">
      <c r="A62" s="83" t="s">
        <v>153</v>
      </c>
      <c r="B62" s="93">
        <v>0.83299999999999996</v>
      </c>
      <c r="E62" s="84"/>
    </row>
    <row r="63" spans="1:5" ht="216">
      <c r="A63" s="90" t="s">
        <v>158</v>
      </c>
      <c r="B63" s="98" t="s">
        <v>173</v>
      </c>
      <c r="C63" s="99"/>
      <c r="D63" s="99"/>
      <c r="E63" s="100"/>
    </row>
    <row r="64" spans="1:5" ht="72">
      <c r="A64" s="91" t="s">
        <v>140</v>
      </c>
      <c r="B64" s="101" t="s">
        <v>167</v>
      </c>
      <c r="E64" s="84"/>
    </row>
    <row r="65" spans="1:5" ht="259.2">
      <c r="A65" s="83" t="s">
        <v>141</v>
      </c>
      <c r="B65" s="101" t="s">
        <v>168</v>
      </c>
      <c r="E65" s="84"/>
    </row>
    <row r="66" spans="1:5" ht="115.2">
      <c r="A66" s="91" t="s">
        <v>142</v>
      </c>
      <c r="B66" s="1" t="s">
        <v>169</v>
      </c>
      <c r="E66" s="84"/>
    </row>
    <row r="67" spans="1:5" ht="158.4">
      <c r="A67" s="83" t="s">
        <v>143</v>
      </c>
      <c r="B67" s="101" t="s">
        <v>174</v>
      </c>
      <c r="E67" s="84"/>
    </row>
    <row r="68" spans="1:5" ht="173.4" thickBot="1">
      <c r="A68" s="89" t="s">
        <v>144</v>
      </c>
      <c r="B68" s="103" t="s">
        <v>170</v>
      </c>
      <c r="C68" s="103"/>
      <c r="D68" s="103"/>
      <c r="E68" s="104"/>
    </row>
  </sheetData>
  <mergeCells count="4">
    <mergeCell ref="A36:E36"/>
    <mergeCell ref="A1:E1"/>
    <mergeCell ref="A2:E2"/>
    <mergeCell ref="A35:E35"/>
  </mergeCells>
  <pageMargins left="0.7" right="0.7" top="0.75" bottom="0.75" header="0.3" footer="0.3"/>
  <pageSetup orientation="portrait"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3"/>
  <sheetViews>
    <sheetView zoomScaleNormal="100" workbookViewId="0">
      <selection activeCell="A28" sqref="A28"/>
    </sheetView>
  </sheetViews>
  <sheetFormatPr defaultColWidth="8.77734375" defaultRowHeight="14.4"/>
  <cols>
    <col min="1" max="1" width="70" customWidth="1"/>
    <col min="2" max="2" width="30" customWidth="1"/>
    <col min="3" max="3" width="31.6640625" customWidth="1"/>
    <col min="4" max="4" width="30.44140625" customWidth="1"/>
    <col min="5" max="5" width="32.33203125" customWidth="1"/>
  </cols>
  <sheetData>
    <row r="1" spans="1:5">
      <c r="A1" s="251"/>
      <c r="B1" s="252"/>
      <c r="C1" s="252"/>
      <c r="D1" s="252"/>
      <c r="E1" s="253"/>
    </row>
    <row r="2" spans="1:5" ht="28.8">
      <c r="A2" s="254" t="s">
        <v>9</v>
      </c>
      <c r="B2" s="255"/>
      <c r="C2" s="255"/>
      <c r="D2" s="255"/>
      <c r="E2" s="256"/>
    </row>
    <row r="3" spans="1:5">
      <c r="A3" s="77" t="s">
        <v>124</v>
      </c>
      <c r="B3" s="78" t="s">
        <v>125</v>
      </c>
      <c r="C3" s="79" t="s">
        <v>126</v>
      </c>
      <c r="D3" s="79" t="s">
        <v>127</v>
      </c>
      <c r="E3" s="80" t="s">
        <v>128</v>
      </c>
    </row>
    <row r="4" spans="1:5" ht="15.6">
      <c r="A4" s="83" t="s">
        <v>146</v>
      </c>
      <c r="B4" s="78"/>
      <c r="C4" s="79"/>
      <c r="D4" s="79"/>
      <c r="E4" s="80"/>
    </row>
    <row r="5" spans="1:5" ht="15.6">
      <c r="A5" s="83" t="s">
        <v>147</v>
      </c>
      <c r="B5" s="1"/>
      <c r="E5" s="81"/>
    </row>
    <row r="6" spans="1:5" ht="15.6">
      <c r="A6" s="83" t="s">
        <v>148</v>
      </c>
      <c r="E6" s="81"/>
    </row>
    <row r="7" spans="1:5" ht="28.8">
      <c r="A7" s="77" t="s">
        <v>159</v>
      </c>
      <c r="E7" s="81"/>
    </row>
    <row r="8" spans="1:5" ht="28.8">
      <c r="A8" s="77" t="s">
        <v>160</v>
      </c>
      <c r="E8" s="81"/>
    </row>
    <row r="9" spans="1:5" ht="15.6">
      <c r="A9" s="82" t="s">
        <v>131</v>
      </c>
      <c r="E9" s="81"/>
    </row>
    <row r="10" spans="1:5" ht="15.6">
      <c r="A10" s="82" t="s">
        <v>132</v>
      </c>
      <c r="E10" s="81"/>
    </row>
    <row r="11" spans="1:5" ht="15.6">
      <c r="A11" s="82" t="s">
        <v>133</v>
      </c>
      <c r="E11" s="81"/>
    </row>
    <row r="12" spans="1:5" ht="15.6">
      <c r="A12" s="82" t="s">
        <v>134</v>
      </c>
      <c r="E12" s="81"/>
    </row>
    <row r="13" spans="1:5" ht="15.6">
      <c r="A13" s="82" t="s">
        <v>135</v>
      </c>
      <c r="E13" s="81"/>
    </row>
    <row r="14" spans="1:5" ht="15.6">
      <c r="A14" s="82" t="s">
        <v>136</v>
      </c>
      <c r="E14" s="81"/>
    </row>
    <row r="15" spans="1:5" ht="15.6">
      <c r="A15" s="82" t="s">
        <v>137</v>
      </c>
      <c r="E15" s="81"/>
    </row>
    <row r="16" spans="1:5" ht="31.2">
      <c r="A16" s="82" t="s">
        <v>138</v>
      </c>
      <c r="E16" s="81"/>
    </row>
    <row r="17" spans="1:5" ht="15.6">
      <c r="A17" s="83" t="s">
        <v>0</v>
      </c>
      <c r="E17" s="81"/>
    </row>
    <row r="18" spans="1:5" ht="15.6">
      <c r="A18" s="83" t="s">
        <v>1</v>
      </c>
      <c r="E18" s="81"/>
    </row>
    <row r="19" spans="1:5" ht="15.6">
      <c r="A19" s="83" t="s">
        <v>2</v>
      </c>
      <c r="E19" s="81"/>
    </row>
    <row r="20" spans="1:5" ht="15.6">
      <c r="A20" s="83" t="s">
        <v>156</v>
      </c>
      <c r="E20" s="81"/>
    </row>
    <row r="21" spans="1:5" ht="62.4">
      <c r="A21" s="83" t="s">
        <v>154</v>
      </c>
      <c r="E21" s="81"/>
    </row>
    <row r="22" spans="1:5" ht="46.8">
      <c r="A22" s="83" t="s">
        <v>4</v>
      </c>
      <c r="E22" s="81"/>
    </row>
    <row r="23" spans="1:5" ht="15.6">
      <c r="A23" s="83" t="s">
        <v>5</v>
      </c>
      <c r="E23" s="81"/>
    </row>
    <row r="24" spans="1:5" ht="15.6">
      <c r="A24" s="83" t="s">
        <v>95</v>
      </c>
      <c r="E24" s="81"/>
    </row>
    <row r="25" spans="1:5" ht="15.6">
      <c r="A25" s="83" t="s">
        <v>7</v>
      </c>
      <c r="E25" s="81"/>
    </row>
    <row r="26" spans="1:5" ht="31.2">
      <c r="A26" s="83" t="s">
        <v>6</v>
      </c>
      <c r="E26" s="81"/>
    </row>
    <row r="27" spans="1:5" ht="31.2">
      <c r="A27" s="83" t="s">
        <v>153</v>
      </c>
      <c r="E27" s="81"/>
    </row>
    <row r="28" spans="1:5" ht="28.8">
      <c r="A28" s="90" t="s">
        <v>158</v>
      </c>
      <c r="B28" s="85"/>
      <c r="C28" s="85"/>
      <c r="D28" s="85"/>
      <c r="E28" s="86"/>
    </row>
    <row r="29" spans="1:5" ht="62.4">
      <c r="A29" s="83" t="s">
        <v>140</v>
      </c>
      <c r="E29" s="81"/>
    </row>
    <row r="30" spans="1:5" ht="31.2">
      <c r="A30" s="83" t="s">
        <v>141</v>
      </c>
      <c r="E30" s="81"/>
    </row>
    <row r="31" spans="1:5" ht="62.4">
      <c r="A31" s="83" t="s">
        <v>142</v>
      </c>
      <c r="E31" s="81"/>
    </row>
    <row r="32" spans="1:5" ht="31.2">
      <c r="A32" s="83" t="s">
        <v>143</v>
      </c>
      <c r="E32" s="81"/>
    </row>
    <row r="33" spans="1:5" ht="31.8" thickBot="1">
      <c r="A33" s="89" t="s">
        <v>144</v>
      </c>
      <c r="B33" s="87"/>
      <c r="C33" s="87"/>
      <c r="D33" s="87"/>
      <c r="E33" s="88"/>
    </row>
  </sheetData>
  <mergeCells count="2">
    <mergeCell ref="A1:E1"/>
    <mergeCell ref="A2:E2"/>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Definitions</vt:lpstr>
      <vt:lpstr>RESULTS SUMMARY</vt:lpstr>
      <vt:lpstr>Adult SU Treatment Beds</vt:lpstr>
      <vt:lpstr>Community Transition Teams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Robbins, Christine EDUC:EX</dc:creator>
  <cp:lastModifiedBy>Chan, Irwin MMHA:EX</cp:lastModifiedBy>
  <dcterms:created xsi:type="dcterms:W3CDTF">2023-06-27T19:57:57Z</dcterms:created>
  <dcterms:modified xsi:type="dcterms:W3CDTF">2024-01-04T21:06:15Z</dcterms:modified>
</cp:coreProperties>
</file>