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Z:\Admin\Executive Services (280)\Strategic Initiatives\Treatment and Recovery\Bed Based Services_data\Performance Measures\2023-2024 PM Data\VIHA\"/>
    </mc:Choice>
  </mc:AlternateContent>
  <xr:revisionPtr revIDLastSave="0" documentId="13_ncr:1_{F7A1D867-BFB6-40E3-9751-9E2A37073014}" xr6:coauthVersionLast="47" xr6:coauthVersionMax="47" xr10:uidLastSave="{00000000-0000-0000-0000-000000000000}"/>
  <bookViews>
    <workbookView xWindow="-120" yWindow="-120" windowWidth="29040" windowHeight="17640" tabRatio="549" xr2:uid="{00000000-000D-0000-FFFF-FFFF00000000}"/>
  </bookViews>
  <sheets>
    <sheet name="SU BEDS - Q2" sheetId="14" r:id="rId1"/>
    <sheet name="SAC - Q2" sheetId="15" r:id="rId2"/>
  </sheets>
  <definedNames>
    <definedName name="_xlnm._FilterDatabase" localSheetId="1" hidden="1">'SAC - Q2'!$B$4:$AF$4</definedName>
    <definedName name="_xlnm._FilterDatabase" localSheetId="0" hidden="1">'SU BEDS - Q2'!$B$4:$AH$70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4" l="1"/>
  <c r="L10" i="14"/>
  <c r="L8" i="14"/>
  <c r="L6" i="14"/>
  <c r="L7" i="14"/>
  <c r="L5" i="14"/>
  <c r="I20" i="15"/>
  <c r="AA62" i="14"/>
  <c r="I67" i="14"/>
  <c r="I66" i="14"/>
  <c r="I65" i="14"/>
  <c r="I64" i="14"/>
  <c r="I63" i="14"/>
  <c r="I62" i="14"/>
  <c r="I55" i="14"/>
  <c r="I54" i="14"/>
  <c r="I53" i="14"/>
  <c r="I52" i="14"/>
  <c r="I51" i="14"/>
  <c r="I50" i="14"/>
  <c r="AA47" i="14"/>
  <c r="AA48" i="14"/>
  <c r="AA46" i="14"/>
  <c r="I46" i="14"/>
  <c r="I45" i="14"/>
  <c r="I44" i="14"/>
  <c r="I49" i="14"/>
  <c r="I48" i="14"/>
  <c r="I47" i="14"/>
  <c r="AA44" i="14"/>
  <c r="AA67" i="14"/>
  <c r="AA66" i="14"/>
  <c r="AA65" i="14"/>
  <c r="AA64" i="14"/>
  <c r="AA63" i="14"/>
  <c r="AA59" i="14"/>
  <c r="AA58" i="14"/>
  <c r="AA57" i="14"/>
  <c r="AA56" i="14"/>
  <c r="AA52" i="14"/>
  <c r="AA51" i="14"/>
  <c r="AA50" i="14"/>
  <c r="AA49" i="14"/>
  <c r="AA45" i="14"/>
  <c r="AA25" i="14"/>
  <c r="AA24" i="14"/>
  <c r="AA23" i="14"/>
  <c r="I36" i="14"/>
  <c r="I22" i="14"/>
  <c r="I13" i="14"/>
  <c r="I12" i="14"/>
  <c r="I11" i="14"/>
  <c r="I10" i="14"/>
  <c r="I9" i="14"/>
  <c r="I8" i="14"/>
  <c r="I7" i="14"/>
  <c r="I6" i="14"/>
  <c r="I5" i="14"/>
  <c r="I17" i="14"/>
  <c r="I69" i="14"/>
  <c r="I70" i="14"/>
  <c r="Q6" i="15"/>
  <c r="Q7" i="15"/>
  <c r="Q8" i="15"/>
  <c r="Q9" i="15"/>
  <c r="Q10" i="15"/>
  <c r="Q11" i="15"/>
  <c r="Q12" i="15"/>
  <c r="Q13" i="15"/>
  <c r="Q14" i="15"/>
  <c r="Q15" i="15"/>
  <c r="Q16" i="15"/>
  <c r="Q17" i="15"/>
  <c r="Q18" i="15"/>
  <c r="Q19" i="15"/>
  <c r="Q20" i="15"/>
  <c r="Q5" i="15"/>
  <c r="U69" i="14"/>
  <c r="U70" i="14"/>
  <c r="I22" i="15" l="1"/>
  <c r="I21" i="15"/>
  <c r="I19" i="15"/>
  <c r="I18" i="15"/>
  <c r="I17" i="15"/>
  <c r="I16" i="15"/>
  <c r="I15" i="15"/>
  <c r="I14" i="15"/>
  <c r="I13" i="15"/>
  <c r="I12" i="15"/>
  <c r="I11" i="15"/>
  <c r="I10" i="15"/>
  <c r="I9" i="15"/>
  <c r="I8" i="15"/>
  <c r="I7" i="15"/>
  <c r="I6" i="15"/>
  <c r="I5" i="15"/>
  <c r="U68" i="14"/>
  <c r="I68" i="14"/>
  <c r="U67" i="14"/>
  <c r="U66" i="14"/>
  <c r="U65" i="14"/>
  <c r="U64" i="14"/>
  <c r="U63" i="14"/>
  <c r="U62" i="14"/>
  <c r="U61" i="14"/>
  <c r="I61" i="14"/>
  <c r="U60" i="14"/>
  <c r="I60" i="14"/>
  <c r="U59" i="14"/>
  <c r="I59" i="14"/>
  <c r="U58" i="14"/>
  <c r="I58" i="14"/>
  <c r="U57" i="14"/>
  <c r="I57" i="14"/>
  <c r="U56" i="14"/>
  <c r="I56" i="14"/>
  <c r="U55" i="14"/>
  <c r="U54" i="14"/>
  <c r="U53" i="14"/>
  <c r="U52" i="14"/>
  <c r="U51" i="14"/>
  <c r="U50" i="14"/>
  <c r="U49" i="14"/>
  <c r="U48" i="14"/>
  <c r="U47" i="14"/>
  <c r="U46" i="14"/>
  <c r="U45" i="14"/>
  <c r="U44" i="14"/>
  <c r="U43" i="14"/>
  <c r="I43" i="14"/>
  <c r="I42" i="14"/>
  <c r="I41" i="14"/>
  <c r="U40" i="14"/>
  <c r="I40" i="14"/>
  <c r="U39" i="14"/>
  <c r="I39" i="14"/>
  <c r="U38" i="14"/>
  <c r="I38" i="14"/>
  <c r="U37" i="14"/>
  <c r="I37" i="14"/>
  <c r="U36" i="14"/>
  <c r="U35" i="14"/>
  <c r="I35" i="14"/>
  <c r="U34" i="14"/>
  <c r="I34" i="14"/>
  <c r="U33" i="14"/>
  <c r="I33" i="14"/>
  <c r="U32" i="14"/>
  <c r="I32" i="14"/>
  <c r="U31" i="14"/>
  <c r="I31" i="14"/>
  <c r="U30" i="14"/>
  <c r="I30" i="14"/>
  <c r="U29" i="14"/>
  <c r="I29" i="14"/>
  <c r="I28" i="14"/>
  <c r="I27" i="14"/>
  <c r="I26" i="14"/>
  <c r="U25" i="14"/>
  <c r="I25" i="14"/>
  <c r="U24" i="14"/>
  <c r="I24" i="14"/>
  <c r="U23" i="14"/>
  <c r="I23" i="14"/>
  <c r="U22" i="14"/>
  <c r="U21" i="14"/>
  <c r="I21" i="14"/>
  <c r="U20" i="14"/>
  <c r="I20" i="14"/>
  <c r="U19" i="14"/>
  <c r="I19" i="14"/>
  <c r="U18" i="14"/>
  <c r="I18" i="14"/>
  <c r="U17" i="14"/>
  <c r="U16" i="14"/>
  <c r="I16" i="14"/>
  <c r="U15" i="14"/>
  <c r="I15" i="14"/>
  <c r="U14" i="14"/>
  <c r="I14" i="14"/>
  <c r="U13" i="14"/>
  <c r="U12" i="14"/>
  <c r="U11" i="14"/>
  <c r="U10" i="14"/>
  <c r="U9" i="14"/>
  <c r="U8" i="14"/>
  <c r="U7" i="14"/>
  <c r="U6" i="14"/>
  <c r="U5" i="14"/>
</calcChain>
</file>

<file path=xl/sharedStrings.xml><?xml version="1.0" encoding="utf-8"?>
<sst xmlns="http://schemas.openxmlformats.org/spreadsheetml/2006/main" count="681" uniqueCount="146">
  <si>
    <t xml:space="preserve">ISLAND HEALTH SUBSTANCE USE BEDS - 23/24 Q2 REPORTING </t>
  </si>
  <si>
    <t>Data review and validated - November 14, 2023</t>
  </si>
  <si>
    <t>SU Bed Service Type</t>
  </si>
  <si>
    <t>Site Name</t>
  </si>
  <si>
    <t>Month</t>
  </si>
  <si>
    <t>Total # Unique Clients served</t>
  </si>
  <si>
    <t>Total Available Bed Days</t>
  </si>
  <si>
    <t>Occupied Bed Days</t>
  </si>
  <si>
    <t>Occupancy Rate (%)</t>
  </si>
  <si>
    <t>Notes on Occupancy Rates</t>
  </si>
  <si>
    <t>Median Days from Referral to Service</t>
  </si>
  <si>
    <t>Median Days from Referral to Waitlist</t>
  </si>
  <si>
    <t>Median Days from Waitlist to Service Initiation</t>
  </si>
  <si>
    <t>Female</t>
  </si>
  <si>
    <t>Male</t>
  </si>
  <si>
    <t>Trans</t>
  </si>
  <si>
    <t>Non-Binary</t>
  </si>
  <si>
    <t>Prefer not to Answer</t>
  </si>
  <si>
    <r>
      <t>Gender Diverse Total</t>
    </r>
    <r>
      <rPr>
        <b/>
        <sz val="8"/>
        <rFont val="Calibri Light"/>
        <family val="2"/>
        <scheme val="major"/>
      </rPr>
      <t xml:space="preserve"> (sum of columns V-X)</t>
    </r>
  </si>
  <si>
    <t>Gender Fluid</t>
  </si>
  <si>
    <t>Two Spirit</t>
  </si>
  <si>
    <t>Other</t>
  </si>
  <si>
    <t>Other Explained</t>
  </si>
  <si>
    <t>Total # unique Clients who are Indigenous</t>
  </si>
  <si>
    <t>First Nations</t>
  </si>
  <si>
    <t>Métis</t>
  </si>
  <si>
    <t>Inuit</t>
  </si>
  <si>
    <r>
      <t xml:space="preserve">"Other" </t>
    </r>
    <r>
      <rPr>
        <b/>
        <sz val="9"/>
        <rFont val="Calibri Light"/>
        <family val="2"/>
        <scheme val="major"/>
      </rPr>
      <t>(e.g., urban Indigenous)</t>
    </r>
  </si>
  <si>
    <t>Unspecified</t>
  </si>
  <si>
    <t>Success &amp; Challenges</t>
  </si>
  <si>
    <t>Island Health's Comments</t>
  </si>
  <si>
    <t>Stabilization</t>
  </si>
  <si>
    <t>Safe Harbour</t>
  </si>
  <si>
    <t>July</t>
  </si>
  <si>
    <t>[None submitted]</t>
  </si>
  <si>
    <t>[N/A]</t>
  </si>
  <si>
    <t>Not Collected</t>
  </si>
  <si>
    <t>Service provider informs Island Health when there is a vacancy. Island Health team then refers client who is immediately added to their waitlist for service. Therefore, median days from waitlist to service initiation = median days from referral to service initiation</t>
  </si>
  <si>
    <t>August</t>
  </si>
  <si>
    <t>September</t>
  </si>
  <si>
    <t>Crescent House</t>
  </si>
  <si>
    <t>Withdrawal Mgmt/ Supportive Recovery</t>
  </si>
  <si>
    <t>Amethyst House</t>
  </si>
  <si>
    <t xml:space="preserve">Short staffing has definitely had an impact on our intake days. We are unable to schedule intakes when there is not enough support staff to do them. </t>
  </si>
  <si>
    <t>Supportive Recovery</t>
  </si>
  <si>
    <t>Second Chance</t>
  </si>
  <si>
    <t>There is quite a lag time when S.U.I.T. goes out to find clients that they have referred.</t>
  </si>
  <si>
    <t>Ann Elmore House</t>
  </si>
  <si>
    <t>Beds were not being filled in an efficient way due to medical detox dates not being confirmed with Clearview. This was remedied when we took it upon ourselves to create a "Forecast" list that is shared with the referring agents from SUIT. This helped to keep everyone on the same page and project dates for detox and intake to supportive recovery</t>
  </si>
  <si>
    <t>Difficulty coordinating medical detox with referring agents and Clearview. We implemented a new "Forecast" system and document that has led to more efficient intake dates and lowered empty beds.</t>
  </si>
  <si>
    <t>2 clients left their program beds early on a voluntary basis (they were not asked to depart) leaving expected full beds empty on short notice, with no other clients on the waitlist ready to intake.</t>
  </si>
  <si>
    <t>Our beds are being more efficiently utilized since we implemented and shared a Forecast of bed availability with our referral agents. This is helping to set up seamless transition from medical detox into supportive recovery and filling gaps in services that we experienced over the summer.</t>
  </si>
  <si>
    <t>The Bridge</t>
  </si>
  <si>
    <t>Douglas Street Community</t>
  </si>
  <si>
    <t>[None Submitted]</t>
  </si>
  <si>
    <t>N/A</t>
  </si>
  <si>
    <t xml:space="preserve">N/A  </t>
  </si>
  <si>
    <t>Douglas Street Community reports that they do not have a waitlist.  Therefore, indicators based on waitlist are not applicable.</t>
  </si>
  <si>
    <t>New Beginnings</t>
  </si>
  <si>
    <t xml:space="preserve">Lessened medical clearance appointments affecting service capability, short staffing via sickness/vacations.   </t>
  </si>
  <si>
    <t>Data  not collected</t>
  </si>
  <si>
    <t xml:space="preserve">Service provider reports that Island Health tracks wait time data. </t>
  </si>
  <si>
    <t xml:space="preserve">Lessened medical clearance appointments affecting service capability, short staffing via sickness/vacations. </t>
  </si>
  <si>
    <t xml:space="preserve">Bed Based Treatment </t>
  </si>
  <si>
    <t>New Roads Therapeutic Community</t>
  </si>
  <si>
    <t xml:space="preserve">Median # of days between client referral and service initiation is dependent on Detox wait times and court schedules  Attendance and referrals typically dip in July correlated with the summer weather  Median times fluctuate due to missed detox dates, lack or difficulty with contact, and delayed court/release dates.  Acupuncture services were added, WorkBC is now providing services on-site, TRC hired a former residents for a staff position </t>
  </si>
  <si>
    <t>see comments for July 2023</t>
  </si>
  <si>
    <t xml:space="preserve">September is a very busy month with a sharp increase in pre-contemplation and contemplation for treatment services.  As New Roads is seen as an viable option for substance use treatment there is an increase of interest from the broader community on Vancouver Island.  The complexity involved when working with an individual from contemplation to action stage has increased if the men are not connected to an Island Health team. </t>
  </si>
  <si>
    <t xml:space="preserve">Ongoing funding barriers for day-to-day funding for men. This takes a lot of time to access funding.  There are more and more cases where men have split funding from many sources this requires increased case-management prior to and after entering the program.   Complexities in the funding from social development </t>
  </si>
  <si>
    <t>Edgewood</t>
  </si>
  <si>
    <t>Lack of sustainable housing to transition clients to has been a challenge.   Patient care -&gt; need for longer treatment in Extended Care.</t>
  </si>
  <si>
    <t>Lower acuity clients were referred and arriving in the month of Sep.   Couple of extensions granted for clients in treatment.</t>
  </si>
  <si>
    <t>Cedars</t>
  </si>
  <si>
    <t>We continue to be concerned about the limited resources for sober living available post treatment on the Island.  The lack of stable/supportive housing diminishes the likelihood of long term recovery.  Responses we have received from those patients and families who receive funded treatment services at Cedars, has been unquestionably positive. The common response is that there is no way they would have gained access if not for IH.</t>
  </si>
  <si>
    <t xml:space="preserve">Bed days have been approved over the base number (15) provided in the contract in an attempt to manage waitlist and smooth/eliminate any gaps due to planned discharges/completions. </t>
  </si>
  <si>
    <t>see comments for July  Additionally note that OAT numbers at admission can't be compared to OAT numbers at discharge as these are different individuals (program is longer than one month)</t>
  </si>
  <si>
    <t xml:space="preserve">5 unplanned discharges in September, decreased occupancy rates </t>
  </si>
  <si>
    <t>Completions are being defined as those who fully complete planned stay.  All clients benefit from program days attended even if programming is not completed.   Cedars is maintaining contact with around 50% ppl who complete the program; will be able to provide concrete details in coming reporting cycles.   The % of women referred is higher for IH referred clients than the other referral sources/admissions</t>
  </si>
  <si>
    <t>Bed Based Treatment/ Supportive Recovery</t>
  </si>
  <si>
    <t>Kackaamin</t>
  </si>
  <si>
    <t>Not yet fully staffed; modular (office and group meeting place) did not arrive due to fire near highway; so easing into full capacity.  Fewer female referrals than males.</t>
  </si>
  <si>
    <t>After being granted admission, 4 clients for various personal reasons were delayed in arriving onsite, so their beds sat empty temporarily.  There was greater demand than capacity for beds for males, and lower demand than capacity for beds for females.</t>
  </si>
  <si>
    <t>Difficulty finding staff for eve/night/weekend positions; locating pharmacy which offered adequate services for OAT; getting medical appointments for clients from out of town; waiting time for appointments with FNHA.</t>
  </si>
  <si>
    <t xml:space="preserve">Typically we expect the median # days from referral to service initiation to exceed the median # days from waitlist to service which was not the case for August.   The IH contract manager explained the reason to be the clients for whom Referral to Service was calculated are different than those for whom Referral to Waitlist was calculated.  To clarify further:  2 clients were waitlisted in August 2023.  For those 2, delays were encountered and neither initiated service, one due to client’s wavering and then deciding not to attend, and one due to not providing documentation requested in light of criminal record. 
</t>
  </si>
  <si>
    <t>Staff shortages, repeated non-adherence of 2 newly hired staff to organizational policies so had to let go.</t>
  </si>
  <si>
    <t>Comox Valley Recovery Centre</t>
  </si>
  <si>
    <t xml:space="preserve">Data not collected </t>
  </si>
  <si>
    <t xml:space="preserve">Due to prioritization of Comox Valley clients as per contract and booking methods working together with the Courtenay office, waitlist times are not able to be accurate with stats. </t>
  </si>
  <si>
    <t>Withdrawal Mgmt</t>
  </si>
  <si>
    <t>EMP</t>
  </si>
  <si>
    <t>Clearview</t>
  </si>
  <si>
    <t>Coastal Sage</t>
  </si>
  <si>
    <t xml:space="preserve">[None submitted] </t>
  </si>
  <si>
    <r>
      <rPr>
        <b/>
        <sz val="11"/>
        <color rgb="FF000000"/>
        <rFont val="Calibri"/>
        <scheme val="minor"/>
      </rPr>
      <t xml:space="preserve">Notes for Occupancy Rate from Service:
</t>
    </r>
    <r>
      <rPr>
        <sz val="11"/>
        <color rgb="FF000000"/>
        <rFont val="Calibri"/>
        <scheme val="minor"/>
      </rPr>
      <t>There were a number of planned process changes which occurred during the summer in response to changing client needs. We fully switched the waitlist management and triage process from staff on-site to those within our Transitions team. Part of the prompting for this switch was that we offered beds to the majority of the waitlist and most clients deferred or did not show. The process we had in place was not nimble enough to adapt which made it clear that some changes were required. The subsequent change in process allowed us to respond when something unexpected occurred.</t>
    </r>
  </si>
  <si>
    <t>Holly House</t>
  </si>
  <si>
    <r>
      <rPr>
        <b/>
        <sz val="11"/>
        <color rgb="FF000000"/>
        <rFont val="Calibri"/>
        <scheme val="minor"/>
      </rPr>
      <t>Notes for Missing Indigenous Data</t>
    </r>
    <r>
      <rPr>
        <sz val="11"/>
        <color rgb="FF000000"/>
        <rFont val="Calibri"/>
        <scheme val="minor"/>
      </rPr>
      <t xml:space="preserve"> - no indigenous fields documented in Cerner (no MRR data available)</t>
    </r>
  </si>
  <si>
    <t>The Grove</t>
  </si>
  <si>
    <r>
      <rPr>
        <b/>
        <sz val="11"/>
        <color rgb="FF000000"/>
        <rFont val="Calibri"/>
        <scheme val="minor"/>
      </rPr>
      <t xml:space="preserve">Notes for Indigenous Data:
</t>
    </r>
    <r>
      <rPr>
        <sz val="11"/>
        <color rgb="FF000000"/>
        <rFont val="Calibri"/>
        <scheme val="minor"/>
      </rPr>
      <t>In Cerner, only 4/12 of the clients have indigenous fields documented - as either non-indigenous or unknown/not asked</t>
    </r>
  </si>
  <si>
    <r>
      <rPr>
        <b/>
        <sz val="11"/>
        <color rgb="FF000000"/>
        <rFont val="Calibri"/>
        <scheme val="minor"/>
      </rPr>
      <t xml:space="preserve">Notes for Indigenous Data:
</t>
    </r>
    <r>
      <rPr>
        <sz val="11"/>
        <color rgb="FF000000"/>
        <rFont val="Calibri"/>
        <scheme val="minor"/>
      </rPr>
      <t>In Cerner, 4/13 of the clients have indigenous fields documented - as either non-indigenous or unknown/not asked</t>
    </r>
  </si>
  <si>
    <t>Comerford SR</t>
  </si>
  <si>
    <r>
      <rPr>
        <b/>
        <sz val="11"/>
        <color rgb="FF000000"/>
        <rFont val="Calibri"/>
        <scheme val="minor"/>
      </rPr>
      <t xml:space="preserve">Notes for Indigenous Data:
</t>
    </r>
    <r>
      <rPr>
        <sz val="11"/>
        <color rgb="FF000000"/>
        <rFont val="Calibri"/>
        <scheme val="minor"/>
      </rPr>
      <t>In Cerner, 4/12 of the clients have indigenous fields documented and 2 of them are documented as non-indigenous</t>
    </r>
  </si>
  <si>
    <r>
      <rPr>
        <b/>
        <sz val="11"/>
        <color rgb="FF000000"/>
        <rFont val="Calibri"/>
        <scheme val="minor"/>
      </rPr>
      <t xml:space="preserve">Notes for Missing Indigenous Data:
</t>
    </r>
    <r>
      <rPr>
        <sz val="11"/>
        <color rgb="FF000000"/>
        <rFont val="Calibri"/>
        <scheme val="minor"/>
      </rPr>
      <t>In Cerner, 2/11 of the clients have indigenous fields documented - as non-indigenous</t>
    </r>
  </si>
  <si>
    <t>Stabilization House 1</t>
  </si>
  <si>
    <t>Stabilization House 2</t>
  </si>
  <si>
    <t>Ravensview</t>
  </si>
  <si>
    <t>N/A - no clients admitted this month; therefore, no wait time reported</t>
  </si>
  <si>
    <t xml:space="preserve">Addition of 2-week "Foundations" phase of treatment. Consolidation of introductory material in a self-contained group that runs concurrent to our core programming to support client orientation/intake   Safe/stable housing post-treatment (including transitional housing) is a long-standing issue.   Lack of primary care at large can present as barriers to ongoing follow-up and slows down intake process   Referral process/interface with IH is positive: leaders are available and quick to respond and problem solve </t>
  </si>
  <si>
    <t>Expected ebb and flow of bed days due to number of intakes and discharges in August</t>
  </si>
  <si>
    <t>N/A - no new referrals processed this month</t>
  </si>
  <si>
    <t xml:space="preserve">see comments in other reporting periods </t>
  </si>
  <si>
    <t xml:space="preserve">ISLAND HEALTH SOBERING &amp; ASSESSMENT BEDS - 23/24 Q2 REPORTING </t>
  </si>
  <si>
    <t>Data review and validated - November 14th, 2023</t>
  </si>
  <si>
    <t>Service Type</t>
  </si>
  <si>
    <t>Unique Clients</t>
  </si>
  <si>
    <t>% Occupancy</t>
  </si>
  <si>
    <r>
      <t xml:space="preserve">Gender Diverse Total 
</t>
    </r>
    <r>
      <rPr>
        <sz val="9"/>
        <rFont val="Calibri Light"/>
        <family val="2"/>
        <scheme val="major"/>
      </rPr>
      <t>(sum columns R-T)</t>
    </r>
  </si>
  <si>
    <t>Metis</t>
  </si>
  <si>
    <t>Inuk</t>
  </si>
  <si>
    <t>Success or Challenges</t>
  </si>
  <si>
    <t>Sobering &amp; Assessment</t>
  </si>
  <si>
    <t>Nanaimo SAC</t>
  </si>
  <si>
    <t>We had to reduce beds this month due to staffing shortages (staff illness).</t>
  </si>
  <si>
    <t>Warmer temperatures contributed to lower occupancy this month. Individuals opting to stay outside with peers.</t>
  </si>
  <si>
    <t>Warmlands SAC</t>
  </si>
  <si>
    <t xml:space="preserve">Reported gender on total # clients served, not # unique clients. Therefore, total gender count ≠ # unique clients </t>
  </si>
  <si>
    <t>Port Alberni SAC</t>
  </si>
  <si>
    <t xml:space="preserve">Bed # 1, #2, #3: 100% occupancy  Bed # 4: 97% Occupancy  Bed # 5: 94% Occupancy  Bed # 6: 80% Occupancy  Bed #7: 58% Occupancy  Bed #8: 52% Occupancy    Overall 85% occupancy based on above    This month we had a total of 244 admissions with ten days of the month where we had 9-13 admissions over a 24hr period.  </t>
  </si>
  <si>
    <t>We have been able to treat three clients for a lice infestation    We had three new clients who stayed for the first time.  Typically July slows down with bed stays due to the weather, this year we had greater numbers compared to last year.</t>
  </si>
  <si>
    <t xml:space="preserve">We are able to accommodate up to 12 clients at one time, this month we had an additional 26 bed stays by using non-funded beds #9-12 that would originally have had to be a turn away  We are seeing 8-14 bed stays over a 24 hour period. </t>
  </si>
  <si>
    <t>This month was a record for amount of bed stays at 307.</t>
  </si>
  <si>
    <t>Port Alberni SAC advised that their self-identified gender counts are of unique clients only. For example, the 51 unique clients reported accumulated the 307 bed days for the 307 bed stays in August</t>
  </si>
  <si>
    <t>We used non-funded beds #9-12 which resulted in 99 bed stays that historically would have been a turn away.   Our overall occupancy increased this month by 68 bed stays   Our Turn away's also jumped up at 44 compared to 9 from last month</t>
  </si>
  <si>
    <t>Another record breaking month with overall bed stays at 370  We are averaging 12-14/night most nights</t>
  </si>
  <si>
    <t>Campbell River SAC</t>
  </si>
  <si>
    <t>More individuals opt to camp outside due to warmer weather.</t>
  </si>
  <si>
    <t>More individuals choosing to sleep outdoors with peers due to warmer weather</t>
  </si>
  <si>
    <t>Warmer weather caused individuals to stay with peers outside.</t>
  </si>
  <si>
    <t>North Island SAC/Lighthouse</t>
  </si>
  <si>
    <t>We have had a couple of our guests graduate into the 24 hour resident program during this month and are doing a great job at recovery</t>
  </si>
  <si>
    <t>This month saw a lot of new clients and full nights, we had a couple of turn aways due to a lack of space</t>
  </si>
  <si>
    <t>2 turn-aways were from being at full capacity and 1 because of a restriction</t>
  </si>
  <si>
    <t>This month we had a guest with a lot of diagnosed mental health, most of our staff handled it very well. We are planning to take a course on building empathetic connections in the near future. We are looking into taking a course on mental illness as well.</t>
  </si>
  <si>
    <t>Cook and Pembroke SAC</t>
  </si>
  <si>
    <t xml:space="preserve">Ongoing staffing shortages on evening/night shifts impact capacity (i.e. capping admissions at 10) </t>
  </si>
  <si>
    <r>
      <rPr>
        <b/>
        <sz val="11"/>
        <color rgb="FF000000"/>
        <rFont val="Calibri"/>
        <scheme val="minor"/>
      </rPr>
      <t>Notes for Gender Identity:</t>
    </r>
    <r>
      <rPr>
        <sz val="11"/>
        <color rgb="FF000000"/>
        <rFont val="Calibri"/>
        <scheme val="minor"/>
      </rPr>
      <t xml:space="preserve"> the entire quarter's gender identity data was gathered together. Gender identity information is captured by outward expression of gender. Reported gender on total # clients served, not # unique clients. Therefore, total gender count ≠ # unique clients.
</t>
    </r>
    <r>
      <rPr>
        <b/>
        <sz val="11"/>
        <color rgb="FF000000"/>
        <rFont val="Calibri"/>
        <scheme val="minor"/>
      </rPr>
      <t xml:space="preserve">Notes for Missing Indigenous Data: </t>
    </r>
    <r>
      <rPr>
        <sz val="11"/>
        <color rgb="FF000000"/>
        <rFont val="Calibri"/>
        <scheme val="minor"/>
      </rPr>
      <t>data is not captured by the service.</t>
    </r>
  </si>
  <si>
    <t>Ongoing staffing shortages on evening/night shifts impact capacity (i.e. capping admissions at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</si>
</sst>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0"/>
      <color theme="1"/>
      <name val="Calibri"/>
      <family val="2"/>
      <scheme val="minor"/>
    </font>
    <font>
      <sz val="10"/>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8"/>
      <color rgb="FF0070C0"/>
      <name val="Calibri"/>
      <family val="2"/>
      <scheme val="minor"/>
    </font>
    <font>
      <sz val="11"/>
      <color theme="1"/>
      <name val="Calibri Light"/>
      <family val="2"/>
      <scheme val="major"/>
    </font>
    <font>
      <b/>
      <sz val="12"/>
      <color theme="1"/>
      <name val="Calibri Light"/>
      <family val="2"/>
      <scheme val="major"/>
    </font>
    <font>
      <sz val="11"/>
      <name val="Calibri"/>
      <family val="2"/>
      <scheme val="minor"/>
    </font>
    <font>
      <b/>
      <sz val="12"/>
      <name val="Calibri Light"/>
      <family val="2"/>
      <scheme val="major"/>
    </font>
    <font>
      <sz val="11"/>
      <color theme="0" tint="-0.249977111117893"/>
      <name val="Calibri"/>
      <family val="2"/>
      <scheme val="minor"/>
    </font>
    <font>
      <b/>
      <sz val="12"/>
      <color theme="0" tint="-0.249977111117893"/>
      <name val="Calibri Light"/>
      <family val="2"/>
      <scheme val="major"/>
    </font>
    <font>
      <sz val="11"/>
      <color rgb="FF000000"/>
      <name val="Calibri"/>
      <family val="2"/>
      <scheme val="minor"/>
    </font>
    <font>
      <b/>
      <sz val="8"/>
      <name val="Calibri Light"/>
      <family val="2"/>
      <scheme val="major"/>
    </font>
    <font>
      <b/>
      <sz val="9"/>
      <name val="Calibri Light"/>
      <family val="2"/>
      <scheme val="major"/>
    </font>
    <font>
      <sz val="9"/>
      <name val="Calibri Light"/>
      <family val="2"/>
      <scheme val="major"/>
    </font>
    <font>
      <sz val="11"/>
      <color theme="0" tint="-0.34998626667073579"/>
      <name val="Calibri"/>
      <family val="2"/>
      <scheme val="minor"/>
    </font>
    <font>
      <b/>
      <sz val="12"/>
      <color theme="0" tint="-0.34998626667073579"/>
      <name val="Calibri Light"/>
      <family val="2"/>
      <scheme val="major"/>
    </font>
    <font>
      <sz val="11"/>
      <color rgb="FF000000"/>
      <name val="Calibri"/>
      <charset val="1"/>
    </font>
    <font>
      <b/>
      <sz val="11"/>
      <color rgb="FF000000"/>
      <name val="Calibri"/>
      <scheme val="minor"/>
    </font>
    <font>
      <sz val="11"/>
      <color rgb="FF000000"/>
      <name val="Calibri"/>
      <scheme val="minor"/>
    </font>
    <font>
      <sz val="11"/>
      <color rgb="FF0000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top style="thin">
        <color theme="0"/>
      </top>
      <bottom style="thin">
        <color theme="0"/>
      </bottom>
      <diagonal/>
    </border>
    <border>
      <left/>
      <right style="thin">
        <color indexed="64"/>
      </right>
      <top style="thin">
        <color indexed="64"/>
      </top>
      <bottom style="thin">
        <color indexed="64"/>
      </bottom>
      <diagonal/>
    </border>
    <border>
      <left/>
      <right style="thin">
        <color theme="0" tint="-4.9989318521683403E-2"/>
      </right>
      <top/>
      <bottom style="thin">
        <color theme="0" tint="-4.9989318521683403E-2"/>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s>
  <cellStyleXfs count="43">
    <xf numFmtId="0" fontId="0" fillId="0" borderId="0"/>
    <xf numFmtId="9" fontId="1" fillId="0" borderId="0" applyFont="0" applyFill="0" applyBorder="0" applyAlignment="0" applyProtection="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2"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9" fillId="32" borderId="0" applyNumberFormat="0" applyBorder="0" applyAlignment="0" applyProtection="0"/>
  </cellStyleXfs>
  <cellXfs count="161">
    <xf numFmtId="0" fontId="0" fillId="0" borderId="0" xfId="0"/>
    <xf numFmtId="0" fontId="0" fillId="0" borderId="0" xfId="0" applyAlignment="1">
      <alignment vertical="center"/>
    </xf>
    <xf numFmtId="0" fontId="0" fillId="0" borderId="0" xfId="0" applyAlignment="1">
      <alignment horizontal="center" vertical="center"/>
    </xf>
    <xf numFmtId="0" fontId="5" fillId="0" borderId="10" xfId="0" applyFont="1" applyBorder="1" applyAlignment="1">
      <alignment vertical="center" wrapText="1"/>
    </xf>
    <xf numFmtId="0" fontId="0" fillId="0" borderId="10" xfId="0" applyBorder="1" applyAlignment="1">
      <alignment horizontal="left" vertical="center" wrapText="1"/>
    </xf>
    <xf numFmtId="0" fontId="0" fillId="0" borderId="10" xfId="0" applyBorder="1" applyAlignment="1">
      <alignment horizontal="left" vertical="center"/>
    </xf>
    <xf numFmtId="0" fontId="4" fillId="0" borderId="10" xfId="0" applyFont="1" applyBorder="1" applyAlignment="1">
      <alignment vertical="center"/>
    </xf>
    <xf numFmtId="0" fontId="0" fillId="0" borderId="11" xfId="0" applyBorder="1" applyAlignment="1">
      <alignment vertical="center" wrapText="1"/>
    </xf>
    <xf numFmtId="164" fontId="0" fillId="0" borderId="10" xfId="0" applyNumberFormat="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2" fontId="0" fillId="0" borderId="10" xfId="0" applyNumberFormat="1" applyBorder="1" applyAlignment="1">
      <alignment horizontal="left" vertical="center" wrapText="1"/>
    </xf>
    <xf numFmtId="164" fontId="0" fillId="0" borderId="10" xfId="0" applyNumberFormat="1" applyBorder="1" applyAlignment="1">
      <alignment horizontal="left" vertical="center" wrapText="1"/>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left"/>
    </xf>
    <xf numFmtId="0" fontId="21" fillId="0" borderId="10" xfId="0" applyFont="1" applyBorder="1" applyAlignment="1">
      <alignment horizontal="left" vertical="center" wrapText="1"/>
    </xf>
    <xf numFmtId="0" fontId="23" fillId="0" borderId="10" xfId="0" applyFont="1" applyBorder="1" applyAlignment="1">
      <alignment vertical="center" wrapText="1"/>
    </xf>
    <xf numFmtId="164" fontId="25" fillId="0" borderId="10" xfId="0" applyNumberFormat="1" applyFont="1" applyBorder="1" applyAlignment="1">
      <alignment horizontal="center" vertical="center" wrapText="1"/>
    </xf>
    <xf numFmtId="0" fontId="25" fillId="0" borderId="10" xfId="0" applyFont="1" applyBorder="1" applyAlignment="1">
      <alignment horizontal="center" vertical="center" wrapText="1"/>
    </xf>
    <xf numFmtId="0" fontId="25" fillId="0" borderId="10" xfId="0" applyFont="1" applyBorder="1" applyAlignment="1">
      <alignment vertical="center" wrapText="1"/>
    </xf>
    <xf numFmtId="0" fontId="25" fillId="0" borderId="10" xfId="0" applyFont="1" applyBorder="1" applyAlignment="1">
      <alignment horizontal="left" vertical="center" wrapText="1"/>
    </xf>
    <xf numFmtId="0" fontId="25" fillId="0" borderId="10" xfId="0" applyFont="1" applyBorder="1" applyAlignment="1">
      <alignment horizontal="left" vertical="center"/>
    </xf>
    <xf numFmtId="0" fontId="25" fillId="0" borderId="14" xfId="0" applyFont="1" applyBorder="1" applyAlignment="1">
      <alignment horizontal="left" vertical="center" wrapText="1"/>
    </xf>
    <xf numFmtId="0" fontId="25" fillId="0" borderId="11" xfId="0" applyFont="1" applyBorder="1" applyAlignment="1">
      <alignment horizontal="left" vertical="center" wrapText="1"/>
    </xf>
    <xf numFmtId="0" fontId="25" fillId="0" borderId="15" xfId="0" applyFont="1" applyBorder="1" applyAlignment="1">
      <alignment horizontal="left" vertical="center" wrapText="1"/>
    </xf>
    <xf numFmtId="0" fontId="27" fillId="0" borderId="16" xfId="0" applyFont="1" applyBorder="1" applyAlignment="1">
      <alignment horizontal="left" vertical="top" wrapText="1"/>
    </xf>
    <xf numFmtId="0" fontId="27" fillId="0" borderId="16" xfId="0" applyFont="1" applyBorder="1" applyAlignment="1">
      <alignment horizontal="left" vertical="top"/>
    </xf>
    <xf numFmtId="0" fontId="27" fillId="0" borderId="18" xfId="0" applyFont="1" applyBorder="1" applyAlignment="1">
      <alignment horizontal="left" vertical="top" wrapText="1"/>
    </xf>
    <xf numFmtId="0" fontId="27" fillId="0" borderId="18" xfId="0" applyFont="1" applyBorder="1" applyAlignment="1">
      <alignment horizontal="left" vertical="top"/>
    </xf>
    <xf numFmtId="0" fontId="27" fillId="0" borderId="19" xfId="0" applyFont="1" applyBorder="1" applyAlignment="1">
      <alignment horizontal="left" vertical="top" wrapText="1"/>
    </xf>
    <xf numFmtId="0" fontId="23" fillId="0" borderId="15" xfId="0" applyFont="1" applyBorder="1" applyAlignment="1">
      <alignment vertical="center" wrapText="1"/>
    </xf>
    <xf numFmtId="0" fontId="23" fillId="0" borderId="17" xfId="0" applyFont="1" applyBorder="1" applyAlignment="1">
      <alignment horizontal="left" vertical="center" wrapText="1"/>
    </xf>
    <xf numFmtId="0" fontId="27" fillId="0" borderId="19" xfId="0" applyFont="1" applyBorder="1" applyAlignment="1">
      <alignment horizontal="left" vertical="top"/>
    </xf>
    <xf numFmtId="0" fontId="25" fillId="0" borderId="15" xfId="0" applyFont="1" applyBorder="1" applyAlignment="1">
      <alignment horizontal="center" vertical="center" wrapText="1"/>
    </xf>
    <xf numFmtId="0" fontId="23" fillId="0" borderId="17" xfId="0" applyFont="1" applyBorder="1" applyAlignment="1">
      <alignment horizontal="left" vertical="top" wrapText="1"/>
    </xf>
    <xf numFmtId="0" fontId="23" fillId="0" borderId="17" xfId="0" applyFont="1" applyBorder="1" applyAlignment="1">
      <alignment horizontal="left" vertical="top"/>
    </xf>
    <xf numFmtId="0" fontId="0" fillId="0" borderId="16"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25" fillId="0" borderId="14" xfId="0" applyFont="1" applyBorder="1" applyAlignment="1">
      <alignment horizontal="center" vertical="center" wrapText="1"/>
    </xf>
    <xf numFmtId="0" fontId="0" fillId="0" borderId="20" xfId="0" applyBorder="1" applyAlignment="1">
      <alignment horizontal="left" vertical="top"/>
    </xf>
    <xf numFmtId="0" fontId="0" fillId="0" borderId="21" xfId="0" applyBorder="1" applyAlignment="1">
      <alignment horizontal="left" vertical="top"/>
    </xf>
    <xf numFmtId="0" fontId="23" fillId="0" borderId="22" xfId="0" applyFont="1" applyBorder="1" applyAlignment="1">
      <alignment horizontal="left" vertical="center" wrapText="1"/>
    </xf>
    <xf numFmtId="0" fontId="0" fillId="0" borderId="23" xfId="0" applyBorder="1" applyAlignment="1">
      <alignment horizontal="left" vertical="top"/>
    </xf>
    <xf numFmtId="0" fontId="24" fillId="33" borderId="17" xfId="0" applyFont="1" applyFill="1" applyBorder="1" applyAlignment="1">
      <alignment horizontal="left" vertical="center" wrapText="1"/>
    </xf>
    <xf numFmtId="0" fontId="21" fillId="0" borderId="11" xfId="0" applyFont="1" applyBorder="1" applyAlignment="1">
      <alignment horizontal="left" vertical="center" wrapText="1"/>
    </xf>
    <xf numFmtId="0" fontId="26" fillId="0" borderId="12" xfId="0" applyFont="1" applyBorder="1" applyAlignment="1">
      <alignment horizontal="left" vertical="center" wrapText="1"/>
    </xf>
    <xf numFmtId="0" fontId="4" fillId="0" borderId="14" xfId="0" applyFont="1" applyBorder="1" applyAlignment="1">
      <alignment vertical="center"/>
    </xf>
    <xf numFmtId="0" fontId="5" fillId="0" borderId="14" xfId="0" applyFont="1" applyBorder="1" applyAlignment="1">
      <alignment vertical="center" wrapText="1"/>
    </xf>
    <xf numFmtId="0" fontId="23" fillId="0" borderId="14" xfId="0" applyFont="1" applyBorder="1" applyAlignment="1">
      <alignment vertical="center" wrapText="1"/>
    </xf>
    <xf numFmtId="0" fontId="25" fillId="0" borderId="14" xfId="0" applyFont="1" applyBorder="1" applyAlignment="1">
      <alignment vertical="center" wrapText="1"/>
    </xf>
    <xf numFmtId="164" fontId="25" fillId="0" borderId="14" xfId="0" applyNumberFormat="1" applyFont="1" applyBorder="1" applyAlignment="1">
      <alignment horizontal="center" vertical="center" wrapText="1"/>
    </xf>
    <xf numFmtId="164" fontId="0" fillId="0" borderId="14" xfId="0" applyNumberFormat="1" applyBorder="1" applyAlignment="1">
      <alignment horizontal="center" vertical="center" wrapText="1"/>
    </xf>
    <xf numFmtId="0" fontId="27" fillId="0" borderId="20" xfId="0" applyFont="1" applyBorder="1" applyAlignment="1">
      <alignment horizontal="left" vertical="top" wrapText="1"/>
    </xf>
    <xf numFmtId="0" fontId="27" fillId="0" borderId="21" xfId="0" applyFont="1" applyBorder="1" applyAlignment="1">
      <alignment horizontal="left" vertical="top" wrapText="1"/>
    </xf>
    <xf numFmtId="0" fontId="27" fillId="0" borderId="23" xfId="0" applyFont="1" applyBorder="1" applyAlignment="1">
      <alignment horizontal="left" vertical="top" wrapText="1"/>
    </xf>
    <xf numFmtId="2" fontId="0" fillId="0" borderId="15" xfId="0" applyNumberFormat="1" applyBorder="1" applyAlignment="1">
      <alignment horizontal="left" vertical="center" wrapText="1"/>
    </xf>
    <xf numFmtId="0" fontId="23" fillId="0" borderId="22" xfId="0" applyFont="1" applyBorder="1" applyAlignment="1">
      <alignment horizontal="left" vertical="top" wrapText="1"/>
    </xf>
    <xf numFmtId="0" fontId="26" fillId="0" borderId="17" xfId="0" applyFont="1" applyBorder="1" applyAlignment="1">
      <alignment horizontal="left" vertical="center" wrapText="1"/>
    </xf>
    <xf numFmtId="164" fontId="24" fillId="33" borderId="17" xfId="0" applyNumberFormat="1" applyFont="1" applyFill="1" applyBorder="1" applyAlignment="1">
      <alignment horizontal="left" vertical="center" wrapText="1"/>
    </xf>
    <xf numFmtId="164" fontId="22" fillId="0" borderId="17" xfId="0" applyNumberFormat="1" applyFont="1" applyBorder="1" applyAlignment="1">
      <alignment horizontal="left" vertical="center" wrapText="1"/>
    </xf>
    <xf numFmtId="0" fontId="24" fillId="33" borderId="17" xfId="0" applyFont="1" applyFill="1" applyBorder="1" applyAlignment="1">
      <alignment horizontal="center" vertical="center" wrapText="1"/>
    </xf>
    <xf numFmtId="0" fontId="0" fillId="0" borderId="11" xfId="0" applyBorder="1" applyAlignment="1">
      <alignment vertical="center"/>
    </xf>
    <xf numFmtId="0" fontId="0" fillId="0" borderId="10" xfId="0" applyBorder="1" applyAlignment="1">
      <alignment horizontal="center" vertical="center"/>
    </xf>
    <xf numFmtId="0" fontId="0" fillId="0" borderId="10" xfId="0" applyBorder="1" applyAlignment="1">
      <alignment vertical="center"/>
    </xf>
    <xf numFmtId="0" fontId="5" fillId="0" borderId="10" xfId="0" applyFont="1" applyBorder="1" applyAlignment="1">
      <alignment vertical="center"/>
    </xf>
    <xf numFmtId="0" fontId="5" fillId="0" borderId="0" xfId="0" applyFont="1" applyAlignment="1">
      <alignment vertical="center"/>
    </xf>
    <xf numFmtId="0" fontId="21" fillId="0" borderId="0" xfId="0" applyFont="1" applyAlignment="1">
      <alignment horizontal="left" vertical="center"/>
    </xf>
    <xf numFmtId="164" fontId="31" fillId="0" borderId="10" xfId="0" applyNumberFormat="1" applyFont="1" applyBorder="1" applyAlignment="1">
      <alignment horizontal="center" vertical="center"/>
    </xf>
    <xf numFmtId="0" fontId="31" fillId="0" borderId="10" xfId="0" applyFont="1" applyBorder="1" applyAlignment="1">
      <alignment horizontal="center" vertical="center"/>
    </xf>
    <xf numFmtId="0" fontId="31" fillId="0" borderId="10" xfId="0" applyFont="1" applyBorder="1" applyAlignment="1">
      <alignment vertical="center"/>
    </xf>
    <xf numFmtId="0" fontId="31" fillId="0" borderId="0" xfId="0" applyFont="1" applyAlignment="1">
      <alignment horizontal="center" vertical="center"/>
    </xf>
    <xf numFmtId="0" fontId="31" fillId="0" borderId="0" xfId="0" applyFont="1" applyAlignment="1">
      <alignment vertical="center"/>
    </xf>
    <xf numFmtId="164" fontId="31" fillId="0" borderId="0" xfId="0" applyNumberFormat="1" applyFont="1" applyAlignment="1">
      <alignment horizontal="center" vertical="center"/>
    </xf>
    <xf numFmtId="0" fontId="31" fillId="0" borderId="0" xfId="0" applyFont="1" applyAlignment="1">
      <alignment horizontal="left" vertical="center"/>
    </xf>
    <xf numFmtId="9" fontId="31" fillId="0" borderId="0" xfId="1" applyFont="1" applyFill="1" applyAlignment="1">
      <alignment horizontal="center" vertical="center"/>
    </xf>
    <xf numFmtId="0" fontId="23" fillId="0" borderId="17" xfId="0" applyFont="1" applyBorder="1" applyAlignment="1">
      <alignment horizontal="left" vertical="center"/>
    </xf>
    <xf numFmtId="0" fontId="24" fillId="33" borderId="17" xfId="0" applyFont="1" applyFill="1" applyBorder="1" applyAlignment="1">
      <alignment horizontal="left" vertical="center"/>
    </xf>
    <xf numFmtId="0" fontId="22" fillId="33" borderId="17" xfId="0" applyFont="1" applyFill="1" applyBorder="1" applyAlignment="1">
      <alignment horizontal="left" vertical="center"/>
    </xf>
    <xf numFmtId="0" fontId="0" fillId="0" borderId="17" xfId="0" applyBorder="1" applyAlignment="1">
      <alignment horizontal="left" vertical="center"/>
    </xf>
    <xf numFmtId="0" fontId="22" fillId="0" borderId="24" xfId="0" applyFont="1" applyBorder="1" applyAlignment="1">
      <alignment horizontal="left" vertical="center"/>
    </xf>
    <xf numFmtId="9" fontId="23" fillId="0" borderId="17" xfId="1" applyFont="1" applyFill="1" applyBorder="1" applyAlignment="1">
      <alignment horizontal="left" vertical="center"/>
    </xf>
    <xf numFmtId="0" fontId="24" fillId="0" borderId="17" xfId="0" applyFont="1" applyBorder="1" applyAlignment="1">
      <alignment horizontal="left" vertical="center"/>
    </xf>
    <xf numFmtId="0" fontId="32" fillId="0" borderId="24" xfId="0" applyFont="1" applyBorder="1" applyAlignment="1">
      <alignment horizontal="left" vertical="center"/>
    </xf>
    <xf numFmtId="0" fontId="0" fillId="0" borderId="11" xfId="0" applyBorder="1" applyAlignment="1">
      <alignment horizontal="left" vertical="center" wrapText="1"/>
    </xf>
    <xf numFmtId="0" fontId="22" fillId="0" borderId="25" xfId="0" applyFont="1" applyBorder="1" applyAlignment="1">
      <alignment horizontal="left" vertical="center" wrapText="1"/>
    </xf>
    <xf numFmtId="0" fontId="0" fillId="0" borderId="26" xfId="0"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horizontal="center" vertical="center" wrapText="1"/>
    </xf>
    <xf numFmtId="0" fontId="0" fillId="0" borderId="15" xfId="0" applyBorder="1" applyAlignment="1">
      <alignment vertical="center" wrapText="1"/>
    </xf>
    <xf numFmtId="0" fontId="0" fillId="0" borderId="15" xfId="0" applyBorder="1" applyAlignment="1">
      <alignment horizontal="center" vertical="center" wrapText="1"/>
    </xf>
    <xf numFmtId="0" fontId="23" fillId="0" borderId="17" xfId="0" applyFont="1" applyBorder="1" applyAlignment="1">
      <alignment vertical="center" wrapText="1"/>
    </xf>
    <xf numFmtId="0" fontId="25" fillId="0" borderId="11" xfId="0" applyFont="1" applyBorder="1" applyAlignment="1">
      <alignment horizontal="left" vertical="center"/>
    </xf>
    <xf numFmtId="0" fontId="25" fillId="0" borderId="11" xfId="0" applyFont="1" applyBorder="1" applyAlignment="1">
      <alignment horizontal="center" vertical="center" wrapText="1"/>
    </xf>
    <xf numFmtId="0" fontId="21" fillId="0" borderId="13" xfId="0" applyFont="1" applyBorder="1" applyAlignment="1">
      <alignment horizontal="left" vertical="center" wrapText="1"/>
    </xf>
    <xf numFmtId="0" fontId="31" fillId="0" borderId="10" xfId="0" applyFont="1" applyBorder="1" applyAlignment="1">
      <alignment vertical="center" wrapText="1"/>
    </xf>
    <xf numFmtId="0" fontId="31" fillId="0" borderId="0" xfId="0" applyFont="1" applyAlignment="1">
      <alignment vertical="center" wrapText="1"/>
    </xf>
    <xf numFmtId="0" fontId="31" fillId="0" borderId="10" xfId="0" applyFont="1" applyBorder="1" applyAlignment="1">
      <alignment horizontal="center" vertical="center" wrapText="1"/>
    </xf>
    <xf numFmtId="0" fontId="31" fillId="0" borderId="0" xfId="0" applyFont="1" applyAlignment="1">
      <alignment horizontal="center" vertical="center" wrapText="1"/>
    </xf>
    <xf numFmtId="9" fontId="23" fillId="0" borderId="22" xfId="1" applyFont="1" applyFill="1" applyBorder="1" applyAlignment="1">
      <alignment horizontal="left" vertical="top" wrapText="1"/>
    </xf>
    <xf numFmtId="9" fontId="23" fillId="0" borderId="17" xfId="1" applyFont="1" applyFill="1" applyBorder="1" applyAlignment="1">
      <alignment horizontal="left" vertical="top" wrapText="1"/>
    </xf>
    <xf numFmtId="0" fontId="0" fillId="0" borderId="17" xfId="0" applyBorder="1" applyAlignment="1">
      <alignment horizontal="left" vertical="center" wrapText="1"/>
    </xf>
    <xf numFmtId="0" fontId="0" fillId="0" borderId="16" xfId="0" applyBorder="1" applyAlignment="1">
      <alignment horizontal="left" vertical="center" wrapText="1"/>
    </xf>
    <xf numFmtId="0" fontId="0" fillId="0" borderId="12" xfId="0" applyBorder="1" applyAlignment="1">
      <alignment horizontal="left" vertical="center" wrapText="1"/>
    </xf>
    <xf numFmtId="0" fontId="0" fillId="0" borderId="16" xfId="0" applyBorder="1" applyAlignment="1">
      <alignment horizontal="left" vertical="center"/>
    </xf>
    <xf numFmtId="0" fontId="33" fillId="0" borderId="16" xfId="0" applyFont="1" applyBorder="1" applyAlignment="1">
      <alignment horizontal="left" vertical="center" wrapText="1"/>
    </xf>
    <xf numFmtId="0" fontId="24" fillId="33" borderId="28" xfId="0" applyFont="1" applyFill="1" applyBorder="1" applyAlignment="1">
      <alignment horizontal="left" vertical="center" wrapText="1"/>
    </xf>
    <xf numFmtId="9" fontId="0" fillId="0" borderId="17" xfId="1" applyFont="1" applyFill="1" applyBorder="1" applyAlignment="1">
      <alignment horizontal="left" vertical="center" wrapText="1"/>
    </xf>
    <xf numFmtId="0" fontId="0" fillId="0" borderId="19" xfId="0" applyBorder="1" applyAlignment="1">
      <alignment horizontal="left" vertical="center" wrapText="1"/>
    </xf>
    <xf numFmtId="0" fontId="27" fillId="0" borderId="19" xfId="0" applyFont="1" applyBorder="1" applyAlignment="1">
      <alignment horizontal="left" vertical="center" wrapText="1"/>
    </xf>
    <xf numFmtId="0" fontId="27" fillId="0" borderId="16" xfId="0" applyFont="1" applyBorder="1" applyAlignment="1">
      <alignment horizontal="left" vertical="center" wrapText="1"/>
    </xf>
    <xf numFmtId="0" fontId="0" fillId="0" borderId="18" xfId="0" applyBorder="1" applyAlignment="1">
      <alignment horizontal="left" vertical="center"/>
    </xf>
    <xf numFmtId="0" fontId="0" fillId="0" borderId="0" xfId="0"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xf>
    <xf numFmtId="0" fontId="35" fillId="0" borderId="16" xfId="0" applyFont="1" applyBorder="1" applyAlignment="1">
      <alignment horizontal="left" vertical="center" wrapText="1"/>
    </xf>
    <xf numFmtId="0" fontId="27" fillId="0" borderId="18" xfId="0" applyFont="1" applyBorder="1" applyAlignment="1">
      <alignment horizontal="left" vertical="center" wrapText="1"/>
    </xf>
    <xf numFmtId="9" fontId="23" fillId="0" borderId="17" xfId="1" applyFont="1" applyFill="1" applyBorder="1" applyAlignment="1">
      <alignment horizontal="left" vertical="center" wrapText="1"/>
    </xf>
    <xf numFmtId="0" fontId="27" fillId="0" borderId="16" xfId="0" applyFont="1" applyBorder="1" applyAlignment="1">
      <alignment horizontal="left" vertical="center"/>
    </xf>
    <xf numFmtId="0" fontId="25" fillId="0" borderId="10" xfId="0" applyFont="1" applyBorder="1" applyAlignment="1">
      <alignment horizontal="center" vertical="top" wrapText="1"/>
    </xf>
    <xf numFmtId="0" fontId="25" fillId="0" borderId="14" xfId="0" applyFont="1" applyBorder="1" applyAlignment="1">
      <alignment horizontal="center" vertical="top" wrapText="1"/>
    </xf>
    <xf numFmtId="0" fontId="0" fillId="0" borderId="17" xfId="0" applyBorder="1" applyAlignment="1">
      <alignment horizontal="left" vertical="top" wrapText="1"/>
    </xf>
    <xf numFmtId="0" fontId="23" fillId="0" borderId="17" xfId="0" applyFont="1" applyBorder="1" applyAlignment="1">
      <alignment horizontal="center" vertical="top" wrapText="1"/>
    </xf>
    <xf numFmtId="0" fontId="25" fillId="0" borderId="15" xfId="0" applyFont="1" applyBorder="1" applyAlignment="1">
      <alignment horizontal="center" vertical="top" wrapText="1"/>
    </xf>
    <xf numFmtId="0" fontId="0" fillId="0" borderId="16" xfId="0" applyBorder="1" applyAlignment="1">
      <alignment vertical="center" wrapText="1"/>
    </xf>
    <xf numFmtId="0" fontId="0" fillId="0" borderId="13" xfId="0" applyBorder="1" applyAlignment="1">
      <alignment vertical="center" wrapText="1"/>
    </xf>
    <xf numFmtId="0" fontId="23" fillId="0" borderId="16" xfId="0" applyFont="1" applyBorder="1" applyAlignment="1">
      <alignment horizontal="left" vertical="center" wrapText="1"/>
    </xf>
    <xf numFmtId="0" fontId="0" fillId="34" borderId="16" xfId="0" applyFill="1" applyBorder="1" applyAlignment="1">
      <alignment horizontal="left" vertical="center" wrapText="1"/>
    </xf>
    <xf numFmtId="9" fontId="0" fillId="34" borderId="17" xfId="1" applyFont="1" applyFill="1" applyBorder="1" applyAlignment="1">
      <alignment horizontal="left" vertical="center" wrapText="1"/>
    </xf>
    <xf numFmtId="0" fontId="0" fillId="34" borderId="19" xfId="0" applyFill="1" applyBorder="1" applyAlignment="1">
      <alignment horizontal="left" vertical="center" wrapText="1"/>
    </xf>
    <xf numFmtId="0" fontId="25" fillId="34" borderId="10" xfId="0" applyFont="1" applyFill="1" applyBorder="1" applyAlignment="1">
      <alignment horizontal="left" vertical="center" wrapText="1"/>
    </xf>
    <xf numFmtId="0" fontId="23" fillId="34" borderId="16" xfId="0" applyFont="1" applyFill="1" applyBorder="1" applyAlignment="1">
      <alignment horizontal="left" vertical="center" wrapText="1"/>
    </xf>
    <xf numFmtId="2" fontId="0" fillId="34" borderId="10" xfId="0" applyNumberFormat="1" applyFill="1" applyBorder="1" applyAlignment="1">
      <alignment horizontal="left" vertical="center" wrapText="1"/>
    </xf>
    <xf numFmtId="0" fontId="27" fillId="34" borderId="16" xfId="0" applyFont="1" applyFill="1" applyBorder="1" applyAlignment="1">
      <alignment horizontal="left" vertical="top" wrapText="1"/>
    </xf>
    <xf numFmtId="0" fontId="27" fillId="34" borderId="18" xfId="0" applyFont="1" applyFill="1" applyBorder="1" applyAlignment="1">
      <alignment horizontal="left" vertical="top" wrapText="1"/>
    </xf>
    <xf numFmtId="9" fontId="23" fillId="34" borderId="17" xfId="1" applyFont="1" applyFill="1" applyBorder="1" applyAlignment="1">
      <alignment horizontal="left" vertical="top" wrapText="1"/>
    </xf>
    <xf numFmtId="0" fontId="27" fillId="34" borderId="19" xfId="0" applyFont="1" applyFill="1" applyBorder="1" applyAlignment="1">
      <alignment horizontal="left" vertical="top" wrapText="1"/>
    </xf>
    <xf numFmtId="0" fontId="27" fillId="34" borderId="16" xfId="0" applyFont="1" applyFill="1" applyBorder="1" applyAlignment="1">
      <alignment horizontal="left" vertical="top"/>
    </xf>
    <xf numFmtId="0" fontId="0" fillId="34" borderId="10" xfId="0" applyFill="1" applyBorder="1" applyAlignment="1">
      <alignment horizontal="left" vertical="center" wrapText="1"/>
    </xf>
    <xf numFmtId="0" fontId="36" fillId="34" borderId="0" xfId="0" applyFont="1" applyFill="1" applyAlignment="1">
      <alignment vertical="top" wrapText="1"/>
    </xf>
    <xf numFmtId="2" fontId="0" fillId="34" borderId="16" xfId="0" applyNumberFormat="1" applyFill="1" applyBorder="1" applyAlignment="1">
      <alignment horizontal="left" vertical="top" wrapText="1"/>
    </xf>
    <xf numFmtId="0" fontId="0" fillId="35" borderId="17" xfId="0" applyFill="1" applyBorder="1" applyAlignment="1">
      <alignment horizontal="left" vertical="center"/>
    </xf>
    <xf numFmtId="0" fontId="23" fillId="35" borderId="17" xfId="0" applyFont="1" applyFill="1" applyBorder="1" applyAlignment="1">
      <alignment horizontal="left" vertical="center"/>
    </xf>
    <xf numFmtId="0" fontId="23" fillId="35" borderId="17" xfId="0" applyFont="1" applyFill="1" applyBorder="1" applyAlignment="1">
      <alignment horizontal="left" vertical="center" wrapText="1"/>
    </xf>
    <xf numFmtId="0" fontId="27" fillId="0" borderId="17" xfId="0" applyFont="1" applyBorder="1" applyAlignment="1">
      <alignment horizontal="left" vertical="center" wrapText="1"/>
    </xf>
    <xf numFmtId="0" fontId="0" fillId="35" borderId="16" xfId="0" applyFill="1" applyBorder="1" applyAlignment="1">
      <alignment horizontal="left" vertical="center"/>
    </xf>
    <xf numFmtId="0" fontId="0" fillId="35" borderId="18" xfId="0" applyFill="1" applyBorder="1" applyAlignment="1">
      <alignment horizontal="left" vertical="center"/>
    </xf>
    <xf numFmtId="0" fontId="0" fillId="35" borderId="19" xfId="0" applyFill="1" applyBorder="1" applyAlignment="1">
      <alignment horizontal="left" vertical="center"/>
    </xf>
    <xf numFmtId="0" fontId="27" fillId="35" borderId="16" xfId="0" applyFont="1" applyFill="1" applyBorder="1" applyAlignment="1">
      <alignment horizontal="left" vertical="center"/>
    </xf>
    <xf numFmtId="0" fontId="20" fillId="0" borderId="11" xfId="0" applyFont="1" applyBorder="1" applyAlignment="1">
      <alignment horizontal="left" vertical="center"/>
    </xf>
    <xf numFmtId="0" fontId="20" fillId="0" borderId="12" xfId="0" applyFont="1" applyBorder="1" applyAlignment="1">
      <alignment horizontal="left" vertical="center"/>
    </xf>
    <xf numFmtId="0" fontId="20" fillId="0" borderId="13" xfId="0" applyFont="1" applyBorder="1" applyAlignment="1">
      <alignment horizontal="left" vertical="center"/>
    </xf>
    <xf numFmtId="0" fontId="23" fillId="0" borderId="16" xfId="0" applyFont="1" applyBorder="1" applyAlignment="1">
      <alignment horizontal="left" vertical="center" wrapText="1"/>
    </xf>
    <xf numFmtId="0" fontId="2" fillId="0" borderId="16" xfId="0" applyFont="1" applyBorder="1" applyAlignment="1">
      <alignment horizontal="left" vertical="center" wrapText="1"/>
    </xf>
    <xf numFmtId="0" fontId="35" fillId="0" borderId="16" xfId="0" applyFont="1" applyBorder="1" applyAlignment="1">
      <alignment horizontal="left" vertical="center" wrapText="1"/>
    </xf>
    <xf numFmtId="0" fontId="0" fillId="0" borderId="16" xfId="0" applyBorder="1" applyAlignment="1">
      <alignment horizontal="left" vertical="center" wrapText="1"/>
    </xf>
    <xf numFmtId="0" fontId="0" fillId="0" borderId="16" xfId="0" applyBorder="1" applyAlignment="1">
      <alignment horizontal="center" vertical="center" wrapText="1"/>
    </xf>
    <xf numFmtId="0" fontId="0" fillId="0" borderId="27" xfId="0" applyBorder="1" applyAlignment="1">
      <alignment horizontal="left" vertical="center" wrapText="1"/>
    </xf>
    <xf numFmtId="0" fontId="0" fillId="0" borderId="29" xfId="0" applyBorder="1" applyAlignment="1">
      <alignment horizontal="left" vertical="center" wrapText="1"/>
    </xf>
    <xf numFmtId="0" fontId="0" fillId="0" borderId="20" xfId="0" applyBorder="1" applyAlignment="1">
      <alignment horizontal="lef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DBB6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Zoe" id="{CA418D7F-90C6-49BA-B7B3-EB16E8164102}">
    <nsvFilter filterId="{00000000-0009-0000-0000-000000000000}" ref="B4:AH70" tableId="0">
      <columnFilter colId="1">
        <filter colId="1">
          <x:filters>
            <x:filter val="Clearview"/>
            <x:filter val="Coastal Sage"/>
            <x:filter val="Comerford SR"/>
            <x:filter val="Douglas Street Community"/>
            <x:filter val="EMP"/>
            <x:filter val="Holly House"/>
            <x:filter val="Stabilization House 1"/>
            <x:filter val="Stabilization House 2"/>
            <x:filter val="The Grove"/>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K71"/>
  <sheetViews>
    <sheetView tabSelected="1" zoomScaleNormal="100" workbookViewId="0">
      <pane xSplit="4" ySplit="4" topLeftCell="H53" activePane="bottomRight" state="frozen"/>
      <selection pane="topRight" activeCell="D1" sqref="D1"/>
      <selection pane="bottomLeft" activeCell="A7" sqref="A7"/>
      <selection pane="bottomRight" activeCell="C72" sqref="C72"/>
    </sheetView>
  </sheetViews>
  <sheetFormatPr defaultColWidth="8.85546875" defaultRowHeight="15" x14ac:dyDescent="0.25"/>
  <cols>
    <col min="1" max="1" width="2.42578125" style="10" customWidth="1"/>
    <col min="2" max="2" width="25" style="10" customWidth="1"/>
    <col min="3" max="3" width="32.140625" style="10" customWidth="1"/>
    <col min="4" max="4" width="10.85546875" style="9" customWidth="1"/>
    <col min="5" max="5" width="1.7109375" style="9" customWidth="1"/>
    <col min="6" max="6" width="19.5703125" style="19" customWidth="1"/>
    <col min="7" max="7" width="17.28515625" style="19" customWidth="1"/>
    <col min="8" max="8" width="12.7109375" style="19" customWidth="1"/>
    <col min="9" max="9" width="15.5703125" style="17" customWidth="1"/>
    <col min="10" max="10" width="44.5703125" style="20" customWidth="1"/>
    <col min="11" max="11" width="1.28515625" style="20" customWidth="1"/>
    <col min="12" max="14" width="30" style="18" customWidth="1"/>
    <col min="15" max="15" width="1.42578125" style="8" customWidth="1"/>
    <col min="16" max="17" width="15.140625" style="19" customWidth="1"/>
    <col min="18" max="18" width="15.140625" style="120" customWidth="1"/>
    <col min="19" max="19" width="15.140625" style="19" customWidth="1"/>
    <col min="20" max="20" width="17.28515625" style="19" customWidth="1"/>
    <col min="21" max="21" width="26.42578125" style="19" customWidth="1"/>
    <col min="22" max="24" width="13.7109375" style="19" customWidth="1"/>
    <col min="25" max="25" width="16.28515625" style="19" customWidth="1"/>
    <col min="26" max="26" width="2" style="19" customWidth="1"/>
    <col min="27" max="27" width="18.7109375" style="19" customWidth="1"/>
    <col min="28" max="32" width="17.28515625" style="19" customWidth="1"/>
    <col min="33" max="33" width="1.85546875" style="19" customWidth="1"/>
    <col min="34" max="34" width="55.140625" style="21" customWidth="1"/>
    <col min="35" max="35" width="1" style="10" customWidth="1"/>
    <col min="36" max="36" width="56.42578125" style="10" customWidth="1"/>
    <col min="37" max="16379" width="8.85546875" style="10"/>
    <col min="16380" max="16381" width="8.85546875" style="10" bestFit="1" customWidth="1"/>
    <col min="16382" max="16384" width="8.85546875" style="10"/>
  </cols>
  <sheetData>
    <row r="1" spans="1:37" ht="45" customHeight="1" x14ac:dyDescent="0.25">
      <c r="A1" s="7"/>
      <c r="B1" s="150" t="s">
        <v>0</v>
      </c>
      <c r="C1" s="151"/>
      <c r="D1" s="151"/>
      <c r="E1" s="151"/>
      <c r="F1" s="151"/>
      <c r="G1" s="151"/>
      <c r="H1" s="151"/>
      <c r="I1" s="151"/>
      <c r="J1" s="151"/>
      <c r="K1" s="151"/>
      <c r="L1" s="152"/>
    </row>
    <row r="2" spans="1:37" s="3" customFormat="1" x14ac:dyDescent="0.25">
      <c r="B2" s="6" t="s">
        <v>1</v>
      </c>
      <c r="F2" s="19"/>
      <c r="G2" s="19"/>
      <c r="H2" s="19"/>
      <c r="I2" s="17"/>
      <c r="J2" s="20"/>
      <c r="K2" s="20"/>
      <c r="L2" s="18"/>
      <c r="M2" s="18"/>
      <c r="N2" s="18"/>
      <c r="O2" s="8"/>
      <c r="P2" s="19"/>
      <c r="Q2" s="19"/>
      <c r="R2" s="120"/>
      <c r="S2" s="19"/>
      <c r="T2" s="19"/>
      <c r="U2" s="19"/>
      <c r="V2" s="19"/>
      <c r="W2" s="19"/>
      <c r="X2" s="19"/>
      <c r="Y2" s="19"/>
      <c r="Z2" s="19"/>
      <c r="AA2" s="19"/>
      <c r="AB2" s="19"/>
      <c r="AC2" s="19"/>
      <c r="AD2" s="19"/>
      <c r="AE2" s="19"/>
      <c r="AF2" s="19"/>
      <c r="AG2" s="19"/>
      <c r="AH2" s="21"/>
    </row>
    <row r="3" spans="1:37" s="3" customFormat="1" x14ac:dyDescent="0.25">
      <c r="B3" s="48"/>
      <c r="C3" s="49"/>
      <c r="D3" s="49"/>
      <c r="E3" s="49"/>
      <c r="F3" s="40"/>
      <c r="G3" s="40"/>
      <c r="H3" s="40"/>
      <c r="I3" s="50"/>
      <c r="J3" s="51"/>
      <c r="K3" s="51"/>
      <c r="L3" s="52"/>
      <c r="M3" s="52"/>
      <c r="N3" s="52"/>
      <c r="O3" s="53"/>
      <c r="P3" s="40"/>
      <c r="Q3" s="40"/>
      <c r="R3" s="121"/>
      <c r="S3" s="40"/>
      <c r="T3" s="40"/>
      <c r="U3" s="40"/>
      <c r="V3" s="40"/>
      <c r="W3" s="40"/>
      <c r="X3" s="40"/>
      <c r="Y3" s="40"/>
      <c r="Z3" s="19"/>
      <c r="AA3" s="40"/>
      <c r="AB3" s="40"/>
      <c r="AC3" s="40"/>
      <c r="AD3" s="40"/>
      <c r="AE3" s="40"/>
      <c r="AF3" s="40"/>
      <c r="AG3" s="19"/>
      <c r="AH3" s="23"/>
    </row>
    <row r="4" spans="1:37" s="16" customFormat="1" ht="47.25" x14ac:dyDescent="0.25">
      <c r="A4" s="46"/>
      <c r="B4" s="45" t="s">
        <v>2</v>
      </c>
      <c r="C4" s="45" t="s">
        <v>3</v>
      </c>
      <c r="D4" s="45" t="s">
        <v>4</v>
      </c>
      <c r="E4" s="86"/>
      <c r="F4" s="45" t="s">
        <v>5</v>
      </c>
      <c r="G4" s="45" t="s">
        <v>6</v>
      </c>
      <c r="H4" s="45" t="s">
        <v>7</v>
      </c>
      <c r="I4" s="45" t="s">
        <v>8</v>
      </c>
      <c r="J4" s="45" t="s">
        <v>9</v>
      </c>
      <c r="K4" s="59"/>
      <c r="L4" s="60" t="s">
        <v>10</v>
      </c>
      <c r="M4" s="60" t="s">
        <v>11</v>
      </c>
      <c r="N4" s="60" t="s">
        <v>12</v>
      </c>
      <c r="O4" s="61"/>
      <c r="P4" s="45" t="s">
        <v>13</v>
      </c>
      <c r="Q4" s="45" t="s">
        <v>14</v>
      </c>
      <c r="R4" s="45" t="s">
        <v>15</v>
      </c>
      <c r="S4" s="45" t="s">
        <v>16</v>
      </c>
      <c r="T4" s="45" t="s">
        <v>17</v>
      </c>
      <c r="U4" s="62" t="s">
        <v>18</v>
      </c>
      <c r="V4" s="45" t="s">
        <v>19</v>
      </c>
      <c r="W4" s="45" t="s">
        <v>20</v>
      </c>
      <c r="X4" s="45" t="s">
        <v>21</v>
      </c>
      <c r="Y4" s="45" t="s">
        <v>22</v>
      </c>
      <c r="Z4" s="47"/>
      <c r="AA4" s="45" t="s">
        <v>23</v>
      </c>
      <c r="AB4" s="45" t="s">
        <v>24</v>
      </c>
      <c r="AC4" s="45" t="s">
        <v>25</v>
      </c>
      <c r="AD4" s="45" t="s">
        <v>26</v>
      </c>
      <c r="AE4" s="45" t="s">
        <v>27</v>
      </c>
      <c r="AF4" s="45" t="s">
        <v>28</v>
      </c>
      <c r="AG4" s="47"/>
      <c r="AH4" s="45" t="s">
        <v>29</v>
      </c>
      <c r="AI4" s="95"/>
      <c r="AJ4" s="107" t="s">
        <v>30</v>
      </c>
    </row>
    <row r="5" spans="1:37" s="4" customFormat="1" ht="75" hidden="1" x14ac:dyDescent="0.25">
      <c r="A5" s="85"/>
      <c r="B5" s="32" t="s">
        <v>31</v>
      </c>
      <c r="C5" s="32" t="s">
        <v>32</v>
      </c>
      <c r="D5" s="32" t="s">
        <v>33</v>
      </c>
      <c r="E5" s="87"/>
      <c r="F5" s="54">
        <v>11</v>
      </c>
      <c r="G5" s="54">
        <v>155</v>
      </c>
      <c r="H5" s="55">
        <v>136</v>
      </c>
      <c r="I5" s="100">
        <f t="shared" ref="I5:I13" si="0">H5/G5</f>
        <v>0.8774193548387097</v>
      </c>
      <c r="J5" s="56" t="s">
        <v>34</v>
      </c>
      <c r="K5" s="25"/>
      <c r="L5" s="54">
        <f>N5</f>
        <v>5</v>
      </c>
      <c r="M5" s="54">
        <v>0</v>
      </c>
      <c r="N5" s="54">
        <v>5</v>
      </c>
      <c r="O5" s="57"/>
      <c r="P5" s="54">
        <v>5</v>
      </c>
      <c r="Q5" s="55">
        <v>7</v>
      </c>
      <c r="R5" s="58">
        <v>0</v>
      </c>
      <c r="S5" s="58">
        <v>0</v>
      </c>
      <c r="T5" s="58">
        <v>0</v>
      </c>
      <c r="U5" s="43">
        <f>SUM(V5:X5)</f>
        <v>0</v>
      </c>
      <c r="V5" s="56">
        <v>0</v>
      </c>
      <c r="W5" s="54">
        <v>0</v>
      </c>
      <c r="X5" s="54">
        <v>0</v>
      </c>
      <c r="Y5" s="54" t="s">
        <v>35</v>
      </c>
      <c r="Z5" s="21"/>
      <c r="AA5" s="41">
        <v>3</v>
      </c>
      <c r="AB5" s="41">
        <v>3</v>
      </c>
      <c r="AC5" s="41">
        <v>0</v>
      </c>
      <c r="AD5" s="42">
        <v>0</v>
      </c>
      <c r="AE5" s="43" t="s">
        <v>36</v>
      </c>
      <c r="AF5" s="44">
        <v>0</v>
      </c>
      <c r="AG5" s="24"/>
      <c r="AH5" s="122" t="s">
        <v>34</v>
      </c>
      <c r="AI5" s="104"/>
      <c r="AJ5" s="103" t="s">
        <v>37</v>
      </c>
      <c r="AK5" s="88"/>
    </row>
    <row r="6" spans="1:37" s="4" customFormat="1" ht="40.5" hidden="1" customHeight="1" x14ac:dyDescent="0.25">
      <c r="A6" s="85"/>
      <c r="B6" s="32" t="s">
        <v>31</v>
      </c>
      <c r="C6" s="32" t="s">
        <v>32</v>
      </c>
      <c r="D6" s="32" t="s">
        <v>38</v>
      </c>
      <c r="E6" s="88"/>
      <c r="F6" s="26">
        <v>11</v>
      </c>
      <c r="G6" s="26">
        <v>155</v>
      </c>
      <c r="H6" s="28">
        <v>97</v>
      </c>
      <c r="I6" s="101">
        <f t="shared" si="0"/>
        <v>0.62580645161290327</v>
      </c>
      <c r="J6" s="30" t="s">
        <v>34</v>
      </c>
      <c r="K6" s="21"/>
      <c r="L6" s="54">
        <f t="shared" ref="L6:L7" si="1">N6</f>
        <v>0</v>
      </c>
      <c r="M6" s="26">
        <v>0</v>
      </c>
      <c r="N6" s="26">
        <v>0</v>
      </c>
      <c r="O6" s="11"/>
      <c r="P6" s="26">
        <v>3</v>
      </c>
      <c r="Q6" s="28">
        <v>8</v>
      </c>
      <c r="R6" s="35">
        <v>0</v>
      </c>
      <c r="S6" s="35">
        <v>0</v>
      </c>
      <c r="T6" s="35">
        <v>0</v>
      </c>
      <c r="U6" s="32">
        <f t="shared" ref="U6:U67" si="2">SUM(V6:X6)</f>
        <v>0</v>
      </c>
      <c r="V6" s="30">
        <v>0</v>
      </c>
      <c r="W6" s="26">
        <v>0</v>
      </c>
      <c r="X6" s="26">
        <v>0</v>
      </c>
      <c r="Y6" s="26" t="s">
        <v>35</v>
      </c>
      <c r="Z6" s="21"/>
      <c r="AA6" s="37">
        <v>4</v>
      </c>
      <c r="AB6" s="37">
        <v>4</v>
      </c>
      <c r="AC6" s="37">
        <v>0</v>
      </c>
      <c r="AD6" s="38">
        <v>0</v>
      </c>
      <c r="AE6" s="32" t="s">
        <v>36</v>
      </c>
      <c r="AF6" s="39">
        <v>0</v>
      </c>
      <c r="AG6" s="24"/>
      <c r="AH6" s="122" t="s">
        <v>34</v>
      </c>
      <c r="AI6" s="104"/>
      <c r="AJ6" s="103"/>
      <c r="AK6" s="88"/>
    </row>
    <row r="7" spans="1:37" s="4" customFormat="1" ht="40.5" hidden="1" customHeight="1" x14ac:dyDescent="0.25">
      <c r="A7" s="85"/>
      <c r="B7" s="32" t="s">
        <v>31</v>
      </c>
      <c r="C7" s="32" t="s">
        <v>32</v>
      </c>
      <c r="D7" s="32" t="s">
        <v>39</v>
      </c>
      <c r="E7" s="88"/>
      <c r="F7" s="26">
        <v>9</v>
      </c>
      <c r="G7" s="26">
        <v>150</v>
      </c>
      <c r="H7" s="28">
        <v>120</v>
      </c>
      <c r="I7" s="101">
        <f t="shared" si="0"/>
        <v>0.8</v>
      </c>
      <c r="J7" s="30" t="s">
        <v>34</v>
      </c>
      <c r="K7" s="21"/>
      <c r="L7" s="54">
        <f t="shared" si="1"/>
        <v>39</v>
      </c>
      <c r="M7" s="26">
        <v>0</v>
      </c>
      <c r="N7" s="26">
        <v>39</v>
      </c>
      <c r="O7" s="11"/>
      <c r="P7" s="26">
        <v>3</v>
      </c>
      <c r="Q7" s="28">
        <v>6</v>
      </c>
      <c r="R7" s="35">
        <v>0</v>
      </c>
      <c r="S7" s="35">
        <v>0</v>
      </c>
      <c r="T7" s="35">
        <v>0</v>
      </c>
      <c r="U7" s="32">
        <f t="shared" si="2"/>
        <v>0</v>
      </c>
      <c r="V7" s="30">
        <v>0</v>
      </c>
      <c r="W7" s="26">
        <v>0</v>
      </c>
      <c r="X7" s="26">
        <v>0</v>
      </c>
      <c r="Y7" s="26" t="s">
        <v>35</v>
      </c>
      <c r="Z7" s="21"/>
      <c r="AA7" s="37">
        <v>2</v>
      </c>
      <c r="AB7" s="37">
        <v>2</v>
      </c>
      <c r="AC7" s="37">
        <v>0</v>
      </c>
      <c r="AD7" s="38">
        <v>0</v>
      </c>
      <c r="AE7" s="32" t="s">
        <v>36</v>
      </c>
      <c r="AF7" s="39">
        <v>0</v>
      </c>
      <c r="AG7" s="24"/>
      <c r="AH7" s="122" t="s">
        <v>34</v>
      </c>
      <c r="AI7" s="104"/>
      <c r="AJ7" s="103"/>
      <c r="AK7" s="88"/>
    </row>
    <row r="8" spans="1:37" s="4" customFormat="1" ht="75" hidden="1" x14ac:dyDescent="0.25">
      <c r="A8" s="85"/>
      <c r="B8" s="32" t="s">
        <v>31</v>
      </c>
      <c r="C8" s="32" t="s">
        <v>40</v>
      </c>
      <c r="D8" s="32" t="s">
        <v>33</v>
      </c>
      <c r="E8" s="88"/>
      <c r="F8" s="27">
        <v>17</v>
      </c>
      <c r="G8" s="27">
        <v>186</v>
      </c>
      <c r="H8" s="28">
        <v>110</v>
      </c>
      <c r="I8" s="101">
        <f t="shared" si="0"/>
        <v>0.59139784946236562</v>
      </c>
      <c r="J8" s="30" t="s">
        <v>34</v>
      </c>
      <c r="K8" s="21"/>
      <c r="L8" s="26">
        <f>N8</f>
        <v>6.5</v>
      </c>
      <c r="M8" s="26">
        <v>0</v>
      </c>
      <c r="N8" s="26">
        <v>6.5</v>
      </c>
      <c r="O8" s="11"/>
      <c r="P8" s="27">
        <v>6</v>
      </c>
      <c r="Q8" s="29">
        <v>10</v>
      </c>
      <c r="R8" s="35">
        <v>1</v>
      </c>
      <c r="S8" s="36">
        <v>0</v>
      </c>
      <c r="T8" s="36">
        <v>0</v>
      </c>
      <c r="U8" s="32">
        <f t="shared" si="2"/>
        <v>0</v>
      </c>
      <c r="V8" s="33">
        <v>0</v>
      </c>
      <c r="W8" s="27">
        <v>0</v>
      </c>
      <c r="X8" s="27">
        <v>0</v>
      </c>
      <c r="Y8" s="26" t="s">
        <v>35</v>
      </c>
      <c r="Z8" s="21"/>
      <c r="AA8" s="37">
        <v>6</v>
      </c>
      <c r="AB8" s="37">
        <v>6</v>
      </c>
      <c r="AC8" s="37">
        <v>0</v>
      </c>
      <c r="AD8" s="38">
        <v>0</v>
      </c>
      <c r="AE8" s="32" t="s">
        <v>36</v>
      </c>
      <c r="AF8" s="39">
        <v>0</v>
      </c>
      <c r="AG8" s="24"/>
      <c r="AH8" s="122" t="s">
        <v>34</v>
      </c>
      <c r="AI8" s="104"/>
      <c r="AJ8" s="103" t="s">
        <v>37</v>
      </c>
      <c r="AK8" s="88"/>
    </row>
    <row r="9" spans="1:37" s="4" customFormat="1" ht="40.5" hidden="1" customHeight="1" x14ac:dyDescent="0.25">
      <c r="A9" s="85"/>
      <c r="B9" s="32" t="s">
        <v>31</v>
      </c>
      <c r="C9" s="32" t="s">
        <v>40</v>
      </c>
      <c r="D9" s="32" t="s">
        <v>38</v>
      </c>
      <c r="E9" s="88"/>
      <c r="F9" s="27">
        <v>22</v>
      </c>
      <c r="G9" s="27">
        <v>186</v>
      </c>
      <c r="H9" s="28">
        <v>100</v>
      </c>
      <c r="I9" s="101">
        <f t="shared" si="0"/>
        <v>0.5376344086021505</v>
      </c>
      <c r="J9" s="30" t="s">
        <v>34</v>
      </c>
      <c r="K9" s="21"/>
      <c r="L9" s="26">
        <f t="shared" ref="L9:L10" si="3">N9</f>
        <v>10</v>
      </c>
      <c r="M9" s="26">
        <v>0</v>
      </c>
      <c r="N9" s="26">
        <v>10</v>
      </c>
      <c r="O9" s="11"/>
      <c r="P9" s="27">
        <v>10</v>
      </c>
      <c r="Q9" s="29">
        <v>14</v>
      </c>
      <c r="R9" s="35">
        <v>1</v>
      </c>
      <c r="S9" s="36">
        <v>0</v>
      </c>
      <c r="T9" s="36">
        <v>0</v>
      </c>
      <c r="U9" s="32">
        <f t="shared" si="2"/>
        <v>0</v>
      </c>
      <c r="V9" s="33">
        <v>0</v>
      </c>
      <c r="W9" s="27">
        <v>0</v>
      </c>
      <c r="X9" s="27">
        <v>0</v>
      </c>
      <c r="Y9" s="26" t="s">
        <v>35</v>
      </c>
      <c r="Z9" s="21"/>
      <c r="AA9" s="37">
        <v>4</v>
      </c>
      <c r="AB9" s="37">
        <v>4</v>
      </c>
      <c r="AC9" s="37">
        <v>0</v>
      </c>
      <c r="AD9" s="38">
        <v>0</v>
      </c>
      <c r="AE9" s="32" t="s">
        <v>36</v>
      </c>
      <c r="AF9" s="39">
        <v>0</v>
      </c>
      <c r="AG9" s="24"/>
      <c r="AH9" s="122" t="s">
        <v>34</v>
      </c>
      <c r="AI9" s="104"/>
      <c r="AJ9" s="103"/>
      <c r="AK9" s="88"/>
    </row>
    <row r="10" spans="1:37" s="4" customFormat="1" ht="40.5" hidden="1" customHeight="1" x14ac:dyDescent="0.25">
      <c r="A10" s="85"/>
      <c r="B10" s="32" t="s">
        <v>31</v>
      </c>
      <c r="C10" s="32" t="s">
        <v>40</v>
      </c>
      <c r="D10" s="32" t="s">
        <v>39</v>
      </c>
      <c r="E10" s="88"/>
      <c r="F10" s="27">
        <v>22</v>
      </c>
      <c r="G10" s="27">
        <v>180</v>
      </c>
      <c r="H10" s="28">
        <v>100</v>
      </c>
      <c r="I10" s="101">
        <f t="shared" si="0"/>
        <v>0.55555555555555558</v>
      </c>
      <c r="J10" s="30" t="s">
        <v>34</v>
      </c>
      <c r="K10" s="21"/>
      <c r="L10" s="26">
        <f t="shared" si="3"/>
        <v>5.5</v>
      </c>
      <c r="M10" s="26">
        <v>0</v>
      </c>
      <c r="N10" s="26">
        <v>5.5</v>
      </c>
      <c r="O10" s="11"/>
      <c r="P10" s="27">
        <v>5</v>
      </c>
      <c r="Q10" s="29">
        <v>16</v>
      </c>
      <c r="R10" s="35">
        <v>1</v>
      </c>
      <c r="S10" s="36">
        <v>0</v>
      </c>
      <c r="T10" s="36">
        <v>0</v>
      </c>
      <c r="U10" s="32">
        <f t="shared" si="2"/>
        <v>0</v>
      </c>
      <c r="V10" s="33">
        <v>0</v>
      </c>
      <c r="W10" s="27">
        <v>0</v>
      </c>
      <c r="X10" s="27">
        <v>0</v>
      </c>
      <c r="Y10" s="26" t="s">
        <v>35</v>
      </c>
      <c r="Z10" s="21"/>
      <c r="AA10" s="37">
        <v>5</v>
      </c>
      <c r="AB10" s="37">
        <v>5</v>
      </c>
      <c r="AC10" s="37">
        <v>0</v>
      </c>
      <c r="AD10" s="38">
        <v>0</v>
      </c>
      <c r="AE10" s="32" t="s">
        <v>36</v>
      </c>
      <c r="AF10" s="39">
        <v>0</v>
      </c>
      <c r="AG10" s="24"/>
      <c r="AH10" s="122" t="s">
        <v>34</v>
      </c>
      <c r="AI10" s="104"/>
      <c r="AJ10" s="103"/>
      <c r="AK10" s="88"/>
    </row>
    <row r="11" spans="1:37" s="4" customFormat="1" ht="30" hidden="1" x14ac:dyDescent="0.25">
      <c r="A11" s="85"/>
      <c r="B11" s="32" t="s">
        <v>41</v>
      </c>
      <c r="C11" s="32" t="s">
        <v>42</v>
      </c>
      <c r="D11" s="32" t="s">
        <v>33</v>
      </c>
      <c r="E11" s="88"/>
      <c r="F11" s="26">
        <v>15</v>
      </c>
      <c r="G11" s="26">
        <v>279</v>
      </c>
      <c r="H11" s="28">
        <v>216</v>
      </c>
      <c r="I11" s="101">
        <f t="shared" si="0"/>
        <v>0.77419354838709675</v>
      </c>
      <c r="J11" s="30" t="s">
        <v>34</v>
      </c>
      <c r="K11" s="21"/>
      <c r="L11" s="26">
        <v>27</v>
      </c>
      <c r="M11" s="26">
        <v>1</v>
      </c>
      <c r="N11" s="26">
        <v>7</v>
      </c>
      <c r="O11" s="11"/>
      <c r="P11" s="26">
        <v>9</v>
      </c>
      <c r="Q11" s="28">
        <v>0</v>
      </c>
      <c r="R11" s="35">
        <v>0</v>
      </c>
      <c r="S11" s="35">
        <v>0</v>
      </c>
      <c r="T11" s="35">
        <v>0</v>
      </c>
      <c r="U11" s="32">
        <f t="shared" si="2"/>
        <v>0</v>
      </c>
      <c r="V11" s="30">
        <v>0</v>
      </c>
      <c r="W11" s="26">
        <v>0</v>
      </c>
      <c r="X11" s="26">
        <v>0</v>
      </c>
      <c r="Y11" s="26" t="s">
        <v>35</v>
      </c>
      <c r="Z11" s="21"/>
      <c r="AA11" s="27">
        <v>1</v>
      </c>
      <c r="AB11" s="37">
        <v>0</v>
      </c>
      <c r="AC11" s="37">
        <v>1</v>
      </c>
      <c r="AD11" s="38">
        <v>0</v>
      </c>
      <c r="AE11" s="32" t="s">
        <v>36</v>
      </c>
      <c r="AF11" s="39">
        <v>0</v>
      </c>
      <c r="AG11" s="24"/>
      <c r="AH11" s="122" t="s">
        <v>34</v>
      </c>
      <c r="AI11" s="104"/>
      <c r="AJ11" s="103"/>
      <c r="AK11" s="88"/>
    </row>
    <row r="12" spans="1:37" s="4" customFormat="1" ht="30" hidden="1" x14ac:dyDescent="0.25">
      <c r="A12" s="85"/>
      <c r="B12" s="32" t="s">
        <v>41</v>
      </c>
      <c r="C12" s="32" t="s">
        <v>42</v>
      </c>
      <c r="D12" s="32" t="s">
        <v>38</v>
      </c>
      <c r="E12" s="88"/>
      <c r="F12" s="26">
        <v>11</v>
      </c>
      <c r="G12" s="26">
        <v>279</v>
      </c>
      <c r="H12" s="28">
        <v>236</v>
      </c>
      <c r="I12" s="101">
        <f t="shared" si="0"/>
        <v>0.84587813620071683</v>
      </c>
      <c r="J12" s="30" t="s">
        <v>34</v>
      </c>
      <c r="K12" s="21"/>
      <c r="L12" s="26">
        <v>3.5</v>
      </c>
      <c r="M12" s="26">
        <v>1</v>
      </c>
      <c r="N12" s="26">
        <v>3.5</v>
      </c>
      <c r="O12" s="11"/>
      <c r="P12" s="26">
        <v>11</v>
      </c>
      <c r="Q12" s="28">
        <v>0</v>
      </c>
      <c r="R12" s="35">
        <v>0</v>
      </c>
      <c r="S12" s="35">
        <v>0</v>
      </c>
      <c r="T12" s="35">
        <v>0</v>
      </c>
      <c r="U12" s="32">
        <f t="shared" si="2"/>
        <v>0</v>
      </c>
      <c r="V12" s="30">
        <v>0</v>
      </c>
      <c r="W12" s="26">
        <v>0</v>
      </c>
      <c r="X12" s="26">
        <v>0</v>
      </c>
      <c r="Y12" s="26" t="s">
        <v>35</v>
      </c>
      <c r="Z12" s="21"/>
      <c r="AA12" s="27">
        <v>0</v>
      </c>
      <c r="AB12" s="37">
        <v>0</v>
      </c>
      <c r="AC12" s="37">
        <v>0</v>
      </c>
      <c r="AD12" s="38">
        <v>0</v>
      </c>
      <c r="AE12" s="32" t="s">
        <v>36</v>
      </c>
      <c r="AF12" s="39">
        <v>0</v>
      </c>
      <c r="AG12" s="24"/>
      <c r="AH12" s="122" t="s">
        <v>34</v>
      </c>
      <c r="AI12" s="104"/>
      <c r="AJ12" s="103"/>
      <c r="AK12" s="88"/>
    </row>
    <row r="13" spans="1:37" s="4" customFormat="1" ht="60" hidden="1" x14ac:dyDescent="0.25">
      <c r="A13" s="85"/>
      <c r="B13" s="32" t="s">
        <v>41</v>
      </c>
      <c r="C13" s="32" t="s">
        <v>42</v>
      </c>
      <c r="D13" s="32" t="s">
        <v>39</v>
      </c>
      <c r="E13" s="88"/>
      <c r="F13" s="26">
        <v>13</v>
      </c>
      <c r="G13" s="26">
        <v>270</v>
      </c>
      <c r="H13" s="28">
        <v>218</v>
      </c>
      <c r="I13" s="101">
        <f t="shared" si="0"/>
        <v>0.80740740740740746</v>
      </c>
      <c r="J13" s="30" t="s">
        <v>43</v>
      </c>
      <c r="K13" s="21"/>
      <c r="L13" s="26">
        <v>9.5</v>
      </c>
      <c r="M13" s="26">
        <v>1</v>
      </c>
      <c r="N13" s="26">
        <v>9.5</v>
      </c>
      <c r="O13" s="11"/>
      <c r="P13" s="26">
        <v>13</v>
      </c>
      <c r="Q13" s="28">
        <v>0</v>
      </c>
      <c r="R13" s="35">
        <v>0</v>
      </c>
      <c r="S13" s="35">
        <v>0</v>
      </c>
      <c r="T13" s="35">
        <v>0</v>
      </c>
      <c r="U13" s="32">
        <f t="shared" si="2"/>
        <v>0</v>
      </c>
      <c r="V13" s="30">
        <v>0</v>
      </c>
      <c r="W13" s="26">
        <v>0</v>
      </c>
      <c r="X13" s="26">
        <v>0</v>
      </c>
      <c r="Y13" s="26" t="s">
        <v>35</v>
      </c>
      <c r="Z13" s="21"/>
      <c r="AA13" s="27">
        <v>1</v>
      </c>
      <c r="AB13" s="37">
        <v>1</v>
      </c>
      <c r="AC13" s="37">
        <v>0</v>
      </c>
      <c r="AD13" s="38">
        <v>0</v>
      </c>
      <c r="AE13" s="32" t="s">
        <v>36</v>
      </c>
      <c r="AF13" s="39">
        <v>0</v>
      </c>
      <c r="AG13" s="24"/>
      <c r="AH13" s="122" t="s">
        <v>34</v>
      </c>
      <c r="AI13" s="104"/>
      <c r="AJ13" s="103"/>
      <c r="AK13" s="88"/>
    </row>
    <row r="14" spans="1:37" s="4" customFormat="1" x14ac:dyDescent="0.25">
      <c r="A14" s="85"/>
      <c r="B14" s="32" t="s">
        <v>44</v>
      </c>
      <c r="C14" s="32" t="s">
        <v>45</v>
      </c>
      <c r="D14" s="32" t="s">
        <v>33</v>
      </c>
      <c r="E14" s="88"/>
      <c r="F14" s="27">
        <v>15</v>
      </c>
      <c r="G14" s="27">
        <v>310</v>
      </c>
      <c r="H14" s="29">
        <v>260</v>
      </c>
      <c r="I14" s="101">
        <f t="shared" ref="I14:I61" si="4">H14/G14</f>
        <v>0.83870967741935487</v>
      </c>
      <c r="J14" s="30" t="s">
        <v>34</v>
      </c>
      <c r="K14" s="21"/>
      <c r="L14" s="26">
        <v>19</v>
      </c>
      <c r="M14" s="26">
        <v>1</v>
      </c>
      <c r="N14" s="26">
        <v>13</v>
      </c>
      <c r="O14" s="12"/>
      <c r="P14" s="27">
        <v>0</v>
      </c>
      <c r="Q14" s="29">
        <v>7</v>
      </c>
      <c r="R14" s="35">
        <v>0</v>
      </c>
      <c r="S14" s="36">
        <v>0</v>
      </c>
      <c r="T14" s="36">
        <v>7</v>
      </c>
      <c r="U14" s="32">
        <f t="shared" si="2"/>
        <v>0</v>
      </c>
      <c r="V14" s="33">
        <v>0</v>
      </c>
      <c r="W14" s="27">
        <v>0</v>
      </c>
      <c r="X14" s="27">
        <v>0</v>
      </c>
      <c r="Y14" s="27" t="s">
        <v>35</v>
      </c>
      <c r="Z14" s="21"/>
      <c r="AA14" s="37">
        <v>4</v>
      </c>
      <c r="AB14" s="37">
        <v>4</v>
      </c>
      <c r="AC14" s="37">
        <v>0</v>
      </c>
      <c r="AD14" s="38">
        <v>0</v>
      </c>
      <c r="AE14" s="32" t="s">
        <v>36</v>
      </c>
      <c r="AF14" s="39">
        <v>0</v>
      </c>
      <c r="AG14" s="24"/>
      <c r="AH14" s="122" t="s">
        <v>34</v>
      </c>
      <c r="AI14" s="104"/>
      <c r="AJ14" s="103"/>
      <c r="AK14" s="88"/>
    </row>
    <row r="15" spans="1:37" s="4" customFormat="1" ht="30" x14ac:dyDescent="0.25">
      <c r="A15" s="85"/>
      <c r="B15" s="32" t="s">
        <v>44</v>
      </c>
      <c r="C15" s="32" t="s">
        <v>45</v>
      </c>
      <c r="D15" s="32" t="s">
        <v>38</v>
      </c>
      <c r="E15" s="88"/>
      <c r="F15" s="27">
        <v>15</v>
      </c>
      <c r="G15" s="27">
        <v>310</v>
      </c>
      <c r="H15" s="29">
        <v>260</v>
      </c>
      <c r="I15" s="101">
        <f t="shared" si="4"/>
        <v>0.83870967741935487</v>
      </c>
      <c r="J15" s="30" t="s">
        <v>46</v>
      </c>
      <c r="K15" s="21"/>
      <c r="L15" s="26">
        <v>21</v>
      </c>
      <c r="M15" s="26">
        <v>13</v>
      </c>
      <c r="N15" s="26">
        <v>21</v>
      </c>
      <c r="O15" s="11"/>
      <c r="P15" s="27">
        <v>0</v>
      </c>
      <c r="Q15" s="29">
        <v>6</v>
      </c>
      <c r="R15" s="35">
        <v>0</v>
      </c>
      <c r="S15" s="36">
        <v>0</v>
      </c>
      <c r="T15" s="36">
        <v>0</v>
      </c>
      <c r="U15" s="32">
        <f t="shared" si="2"/>
        <v>0</v>
      </c>
      <c r="V15" s="33">
        <v>0</v>
      </c>
      <c r="W15" s="27">
        <v>0</v>
      </c>
      <c r="X15" s="27">
        <v>0</v>
      </c>
      <c r="Y15" s="27" t="s">
        <v>35</v>
      </c>
      <c r="Z15" s="21"/>
      <c r="AA15" s="37">
        <v>3</v>
      </c>
      <c r="AB15" s="37">
        <v>3</v>
      </c>
      <c r="AC15" s="37">
        <v>0</v>
      </c>
      <c r="AD15" s="38">
        <v>0</v>
      </c>
      <c r="AE15" s="32" t="s">
        <v>36</v>
      </c>
      <c r="AF15" s="39">
        <v>0</v>
      </c>
      <c r="AG15" s="24"/>
      <c r="AH15" s="122" t="s">
        <v>34</v>
      </c>
      <c r="AI15" s="104"/>
      <c r="AJ15" s="103"/>
      <c r="AK15" s="88"/>
    </row>
    <row r="16" spans="1:37" s="4" customFormat="1" ht="52.5" customHeight="1" x14ac:dyDescent="0.25">
      <c r="A16" s="85"/>
      <c r="B16" s="32" t="s">
        <v>44</v>
      </c>
      <c r="C16" s="32" t="s">
        <v>45</v>
      </c>
      <c r="D16" s="32" t="s">
        <v>39</v>
      </c>
      <c r="E16" s="88"/>
      <c r="F16" s="27">
        <v>13</v>
      </c>
      <c r="G16" s="27">
        <v>310</v>
      </c>
      <c r="H16" s="29">
        <v>308</v>
      </c>
      <c r="I16" s="101">
        <f t="shared" si="4"/>
        <v>0.99354838709677418</v>
      </c>
      <c r="J16" s="30" t="s">
        <v>34</v>
      </c>
      <c r="K16" s="22"/>
      <c r="L16" s="26">
        <v>13</v>
      </c>
      <c r="M16" s="26">
        <v>13</v>
      </c>
      <c r="N16" s="26">
        <v>13</v>
      </c>
      <c r="O16" s="12"/>
      <c r="P16" s="27">
        <v>0</v>
      </c>
      <c r="Q16" s="29">
        <v>12</v>
      </c>
      <c r="R16" s="35">
        <v>1</v>
      </c>
      <c r="S16" s="36">
        <v>0</v>
      </c>
      <c r="T16" s="36">
        <v>0</v>
      </c>
      <c r="U16" s="32">
        <f t="shared" si="2"/>
        <v>0</v>
      </c>
      <c r="V16" s="33">
        <v>0</v>
      </c>
      <c r="W16" s="27">
        <v>0</v>
      </c>
      <c r="X16" s="27">
        <v>0</v>
      </c>
      <c r="Y16" s="27" t="s">
        <v>35</v>
      </c>
      <c r="Z16" s="22"/>
      <c r="AA16" s="37">
        <v>5</v>
      </c>
      <c r="AB16" s="37">
        <v>5</v>
      </c>
      <c r="AC16" s="37">
        <v>0</v>
      </c>
      <c r="AD16" s="38">
        <v>0</v>
      </c>
      <c r="AE16" s="32" t="s">
        <v>36</v>
      </c>
      <c r="AF16" s="39">
        <v>0</v>
      </c>
      <c r="AG16" s="24"/>
      <c r="AH16" s="122" t="s">
        <v>34</v>
      </c>
      <c r="AI16" s="104"/>
      <c r="AJ16" s="103"/>
      <c r="AK16" s="88"/>
    </row>
    <row r="17" spans="1:37" s="4" customFormat="1" ht="120" x14ac:dyDescent="0.25">
      <c r="A17" s="85"/>
      <c r="B17" s="32" t="s">
        <v>44</v>
      </c>
      <c r="C17" s="32" t="s">
        <v>47</v>
      </c>
      <c r="D17" s="32" t="s">
        <v>33</v>
      </c>
      <c r="E17" s="88"/>
      <c r="F17" s="26">
        <v>3</v>
      </c>
      <c r="G17" s="26">
        <v>124</v>
      </c>
      <c r="H17" s="28">
        <v>38</v>
      </c>
      <c r="I17" s="101">
        <f>H17/G17</f>
        <v>0.30645161290322581</v>
      </c>
      <c r="J17" s="30" t="s">
        <v>48</v>
      </c>
      <c r="K17" s="21"/>
      <c r="L17" s="26">
        <v>3</v>
      </c>
      <c r="M17" s="26">
        <v>0</v>
      </c>
      <c r="N17" s="26">
        <v>3</v>
      </c>
      <c r="O17" s="11"/>
      <c r="P17" s="26">
        <v>4</v>
      </c>
      <c r="Q17" s="28">
        <v>0</v>
      </c>
      <c r="R17" s="35">
        <v>0</v>
      </c>
      <c r="S17" s="35">
        <v>0</v>
      </c>
      <c r="T17" s="35">
        <v>0</v>
      </c>
      <c r="U17" s="32">
        <f t="shared" si="2"/>
        <v>0</v>
      </c>
      <c r="V17" s="30">
        <v>0</v>
      </c>
      <c r="W17" s="26">
        <v>0</v>
      </c>
      <c r="X17" s="26">
        <v>0</v>
      </c>
      <c r="Y17" s="27" t="s">
        <v>35</v>
      </c>
      <c r="Z17" s="21"/>
      <c r="AA17" s="37">
        <v>2</v>
      </c>
      <c r="AB17" s="37">
        <v>2</v>
      </c>
      <c r="AC17" s="37">
        <v>0</v>
      </c>
      <c r="AD17" s="38">
        <v>0</v>
      </c>
      <c r="AE17" s="32" t="s">
        <v>36</v>
      </c>
      <c r="AF17" s="39">
        <v>0</v>
      </c>
      <c r="AG17" s="24"/>
      <c r="AH17" s="122" t="s">
        <v>34</v>
      </c>
      <c r="AI17" s="104"/>
      <c r="AJ17" s="103"/>
      <c r="AK17" s="88"/>
    </row>
    <row r="18" spans="1:37" s="4" customFormat="1" ht="75" x14ac:dyDescent="0.25">
      <c r="A18" s="85"/>
      <c r="B18" s="32" t="s">
        <v>44</v>
      </c>
      <c r="C18" s="32" t="s">
        <v>47</v>
      </c>
      <c r="D18" s="32" t="s">
        <v>38</v>
      </c>
      <c r="E18" s="88"/>
      <c r="F18" s="26">
        <v>2</v>
      </c>
      <c r="G18" s="26">
        <v>124</v>
      </c>
      <c r="H18" s="28">
        <v>37</v>
      </c>
      <c r="I18" s="101">
        <f t="shared" si="4"/>
        <v>0.29838709677419356</v>
      </c>
      <c r="J18" s="30" t="s">
        <v>49</v>
      </c>
      <c r="K18" s="21"/>
      <c r="L18" s="26">
        <v>7</v>
      </c>
      <c r="M18" s="26">
        <v>0</v>
      </c>
      <c r="N18" s="26">
        <v>7</v>
      </c>
      <c r="O18" s="11"/>
      <c r="P18" s="26">
        <v>2</v>
      </c>
      <c r="Q18" s="28">
        <v>0</v>
      </c>
      <c r="R18" s="35">
        <v>0</v>
      </c>
      <c r="S18" s="35">
        <v>0</v>
      </c>
      <c r="T18" s="35">
        <v>0</v>
      </c>
      <c r="U18" s="32">
        <f t="shared" si="2"/>
        <v>0</v>
      </c>
      <c r="V18" s="30">
        <v>0</v>
      </c>
      <c r="W18" s="26">
        <v>0</v>
      </c>
      <c r="X18" s="26">
        <v>0</v>
      </c>
      <c r="Y18" s="27" t="s">
        <v>35</v>
      </c>
      <c r="Z18" s="21"/>
      <c r="AA18" s="37">
        <v>1</v>
      </c>
      <c r="AB18" s="37">
        <v>1</v>
      </c>
      <c r="AC18" s="37">
        <v>0</v>
      </c>
      <c r="AD18" s="38">
        <v>0</v>
      </c>
      <c r="AE18" s="32" t="s">
        <v>36</v>
      </c>
      <c r="AF18" s="39">
        <v>0</v>
      </c>
      <c r="AG18" s="24"/>
      <c r="AH18" s="122" t="s">
        <v>34</v>
      </c>
      <c r="AI18" s="104"/>
      <c r="AJ18" s="103"/>
      <c r="AK18" s="88"/>
    </row>
    <row r="19" spans="1:37" s="4" customFormat="1" ht="71.25" customHeight="1" x14ac:dyDescent="0.25">
      <c r="A19" s="85"/>
      <c r="B19" s="32" t="s">
        <v>44</v>
      </c>
      <c r="C19" s="32" t="s">
        <v>47</v>
      </c>
      <c r="D19" s="32" t="s">
        <v>39</v>
      </c>
      <c r="E19" s="88"/>
      <c r="F19" s="26">
        <v>6</v>
      </c>
      <c r="G19" s="26">
        <v>120</v>
      </c>
      <c r="H19" s="28">
        <v>77</v>
      </c>
      <c r="I19" s="101">
        <f>H19/G19</f>
        <v>0.64166666666666672</v>
      </c>
      <c r="J19" s="30" t="s">
        <v>50</v>
      </c>
      <c r="K19" s="21"/>
      <c r="L19" s="26">
        <v>3.5</v>
      </c>
      <c r="M19" s="26">
        <v>0</v>
      </c>
      <c r="N19" s="26">
        <v>13</v>
      </c>
      <c r="P19" s="26">
        <v>6</v>
      </c>
      <c r="Q19" s="28">
        <v>0</v>
      </c>
      <c r="R19" s="35">
        <v>0</v>
      </c>
      <c r="S19" s="35">
        <v>0</v>
      </c>
      <c r="T19" s="35">
        <v>0</v>
      </c>
      <c r="U19" s="32">
        <f>SUM(V19:X19)</f>
        <v>0</v>
      </c>
      <c r="V19" s="30">
        <v>0</v>
      </c>
      <c r="W19" s="26">
        <v>0</v>
      </c>
      <c r="X19" s="26">
        <v>0</v>
      </c>
      <c r="Y19" s="27" t="s">
        <v>35</v>
      </c>
      <c r="Z19" s="21"/>
      <c r="AA19" s="37">
        <v>2</v>
      </c>
      <c r="AB19" s="37">
        <v>2</v>
      </c>
      <c r="AC19" s="37">
        <v>0</v>
      </c>
      <c r="AD19" s="38">
        <v>0</v>
      </c>
      <c r="AE19" s="32" t="s">
        <v>36</v>
      </c>
      <c r="AF19" s="39">
        <v>0</v>
      </c>
      <c r="AG19" s="24"/>
      <c r="AH19" s="122" t="s">
        <v>51</v>
      </c>
      <c r="AI19" s="104"/>
      <c r="AJ19" s="103"/>
      <c r="AK19" s="88"/>
    </row>
    <row r="20" spans="1:37" s="4" customFormat="1" ht="75" x14ac:dyDescent="0.25">
      <c r="A20" s="85"/>
      <c r="B20" s="32" t="s">
        <v>44</v>
      </c>
      <c r="C20" s="32" t="s">
        <v>52</v>
      </c>
      <c r="D20" s="32" t="s">
        <v>33</v>
      </c>
      <c r="E20" s="88"/>
      <c r="F20" s="26">
        <v>7</v>
      </c>
      <c r="G20" s="26">
        <v>186</v>
      </c>
      <c r="H20" s="28">
        <v>159</v>
      </c>
      <c r="I20" s="101">
        <f t="shared" si="4"/>
        <v>0.85483870967741937</v>
      </c>
      <c r="J20" s="30" t="s">
        <v>34</v>
      </c>
      <c r="K20" s="21"/>
      <c r="L20" s="26">
        <v>0</v>
      </c>
      <c r="M20" s="26">
        <v>0</v>
      </c>
      <c r="N20" s="26">
        <v>0</v>
      </c>
      <c r="P20" s="26">
        <v>2</v>
      </c>
      <c r="Q20" s="28">
        <v>5</v>
      </c>
      <c r="R20" s="35">
        <v>0</v>
      </c>
      <c r="S20" s="35">
        <v>0</v>
      </c>
      <c r="T20" s="35">
        <v>0</v>
      </c>
      <c r="U20" s="32">
        <f t="shared" si="2"/>
        <v>0</v>
      </c>
      <c r="V20" s="30">
        <v>0</v>
      </c>
      <c r="W20" s="26">
        <v>0</v>
      </c>
      <c r="X20" s="26">
        <v>0</v>
      </c>
      <c r="Y20" s="26" t="s">
        <v>35</v>
      </c>
      <c r="Z20" s="21"/>
      <c r="AA20" s="37">
        <v>3</v>
      </c>
      <c r="AB20" s="37">
        <v>3</v>
      </c>
      <c r="AC20" s="37">
        <v>0</v>
      </c>
      <c r="AD20" s="38">
        <v>0</v>
      </c>
      <c r="AE20" s="32" t="s">
        <v>36</v>
      </c>
      <c r="AF20" s="39">
        <v>0</v>
      </c>
      <c r="AG20" s="24"/>
      <c r="AH20" s="122" t="s">
        <v>34</v>
      </c>
      <c r="AI20" s="104"/>
      <c r="AJ20" s="103" t="s">
        <v>37</v>
      </c>
      <c r="AK20" s="88"/>
    </row>
    <row r="21" spans="1:37" s="4" customFormat="1" ht="37.5" customHeight="1" x14ac:dyDescent="0.25">
      <c r="A21" s="85"/>
      <c r="B21" s="32" t="s">
        <v>44</v>
      </c>
      <c r="C21" s="32" t="s">
        <v>52</v>
      </c>
      <c r="D21" s="32" t="s">
        <v>38</v>
      </c>
      <c r="E21" s="88"/>
      <c r="F21" s="26">
        <v>5</v>
      </c>
      <c r="G21" s="26">
        <v>186</v>
      </c>
      <c r="H21" s="28">
        <v>131</v>
      </c>
      <c r="I21" s="101">
        <f t="shared" si="4"/>
        <v>0.70430107526881724</v>
      </c>
      <c r="J21" s="30" t="s">
        <v>34</v>
      </c>
      <c r="K21" s="21"/>
      <c r="L21" s="26">
        <v>0</v>
      </c>
      <c r="M21" s="26">
        <v>0</v>
      </c>
      <c r="N21" s="26">
        <v>0</v>
      </c>
      <c r="P21" s="26">
        <v>2</v>
      </c>
      <c r="Q21" s="28">
        <v>3</v>
      </c>
      <c r="R21" s="35">
        <v>0</v>
      </c>
      <c r="S21" s="35">
        <v>0</v>
      </c>
      <c r="T21" s="35">
        <v>0</v>
      </c>
      <c r="U21" s="32">
        <f t="shared" si="2"/>
        <v>0</v>
      </c>
      <c r="V21" s="30">
        <v>0</v>
      </c>
      <c r="W21" s="26">
        <v>0</v>
      </c>
      <c r="X21" s="26">
        <v>0</v>
      </c>
      <c r="Y21" s="26" t="s">
        <v>35</v>
      </c>
      <c r="Z21" s="21"/>
      <c r="AA21" s="37">
        <v>1</v>
      </c>
      <c r="AB21" s="37">
        <v>1</v>
      </c>
      <c r="AC21" s="37">
        <v>0</v>
      </c>
      <c r="AD21" s="38">
        <v>0</v>
      </c>
      <c r="AE21" s="32" t="s">
        <v>36</v>
      </c>
      <c r="AF21" s="39">
        <v>0</v>
      </c>
      <c r="AG21" s="24"/>
      <c r="AH21" s="122" t="s">
        <v>34</v>
      </c>
      <c r="AI21" s="104"/>
      <c r="AJ21" s="103"/>
      <c r="AK21" s="88"/>
    </row>
    <row r="22" spans="1:37" s="4" customFormat="1" ht="37.5" customHeight="1" x14ac:dyDescent="0.25">
      <c r="A22" s="85"/>
      <c r="B22" s="32" t="s">
        <v>44</v>
      </c>
      <c r="C22" s="32" t="s">
        <v>52</v>
      </c>
      <c r="D22" s="32" t="s">
        <v>39</v>
      </c>
      <c r="E22" s="88"/>
      <c r="F22" s="26">
        <v>7</v>
      </c>
      <c r="G22" s="26">
        <v>180</v>
      </c>
      <c r="H22" s="28">
        <v>135</v>
      </c>
      <c r="I22" s="101">
        <f>H22/G22</f>
        <v>0.75</v>
      </c>
      <c r="J22" s="30" t="s">
        <v>34</v>
      </c>
      <c r="K22" s="21"/>
      <c r="L22" s="26">
        <v>0</v>
      </c>
      <c r="M22" s="26">
        <v>0</v>
      </c>
      <c r="N22" s="26">
        <v>0</v>
      </c>
      <c r="P22" s="26">
        <v>1</v>
      </c>
      <c r="Q22" s="28">
        <v>6</v>
      </c>
      <c r="R22" s="35">
        <v>0</v>
      </c>
      <c r="S22" s="35">
        <v>0</v>
      </c>
      <c r="T22" s="35">
        <v>0</v>
      </c>
      <c r="U22" s="32">
        <f>SUM(V22:X22)</f>
        <v>0</v>
      </c>
      <c r="V22" s="30">
        <v>0</v>
      </c>
      <c r="W22" s="26">
        <v>0</v>
      </c>
      <c r="X22" s="26">
        <v>0</v>
      </c>
      <c r="Y22" s="26" t="s">
        <v>35</v>
      </c>
      <c r="Z22" s="21"/>
      <c r="AA22" s="37">
        <v>5</v>
      </c>
      <c r="AB22" s="37">
        <v>5</v>
      </c>
      <c r="AC22" s="37">
        <v>0</v>
      </c>
      <c r="AD22" s="38">
        <v>0</v>
      </c>
      <c r="AE22" s="32" t="s">
        <v>36</v>
      </c>
      <c r="AF22" s="39">
        <v>0</v>
      </c>
      <c r="AG22" s="24"/>
      <c r="AH22" s="122" t="s">
        <v>34</v>
      </c>
      <c r="AI22" s="104"/>
      <c r="AJ22" s="103"/>
      <c r="AK22" s="88"/>
    </row>
    <row r="23" spans="1:37" s="4" customFormat="1" x14ac:dyDescent="0.25">
      <c r="A23" s="85"/>
      <c r="B23" s="32" t="s">
        <v>44</v>
      </c>
      <c r="C23" s="32" t="s">
        <v>53</v>
      </c>
      <c r="D23" s="32" t="s">
        <v>33</v>
      </c>
      <c r="E23" s="88"/>
      <c r="F23" s="103">
        <v>17</v>
      </c>
      <c r="G23" s="103">
        <v>682</v>
      </c>
      <c r="H23" s="103">
        <v>456</v>
      </c>
      <c r="I23" s="108">
        <f t="shared" si="4"/>
        <v>0.66862170087976536</v>
      </c>
      <c r="J23" s="109" t="s">
        <v>54</v>
      </c>
      <c r="K23" s="21"/>
      <c r="L23" s="127">
        <v>43</v>
      </c>
      <c r="M23" s="127" t="s">
        <v>55</v>
      </c>
      <c r="N23" s="127" t="s">
        <v>56</v>
      </c>
      <c r="O23" s="11"/>
      <c r="P23" s="103">
        <v>3</v>
      </c>
      <c r="Q23" s="103">
        <v>14</v>
      </c>
      <c r="R23" s="122">
        <v>0</v>
      </c>
      <c r="S23" s="102">
        <v>0</v>
      </c>
      <c r="T23" s="32">
        <v>0</v>
      </c>
      <c r="U23" s="32">
        <f t="shared" si="2"/>
        <v>0</v>
      </c>
      <c r="V23" s="110">
        <v>0</v>
      </c>
      <c r="W23" s="111">
        <v>0</v>
      </c>
      <c r="X23" s="111">
        <v>0</v>
      </c>
      <c r="Y23" s="111" t="s">
        <v>35</v>
      </c>
      <c r="Z23" s="21"/>
      <c r="AA23" s="103">
        <f>SUM(AB23:AD23,AF23)</f>
        <v>2</v>
      </c>
      <c r="AB23" s="103">
        <v>1</v>
      </c>
      <c r="AC23" s="105">
        <v>0</v>
      </c>
      <c r="AD23" s="112">
        <v>0</v>
      </c>
      <c r="AE23" s="102" t="s">
        <v>36</v>
      </c>
      <c r="AF23" s="103">
        <v>1</v>
      </c>
      <c r="AG23" s="24"/>
      <c r="AH23" s="102" t="s">
        <v>54</v>
      </c>
      <c r="AI23" s="113"/>
      <c r="AJ23" s="153" t="s">
        <v>57</v>
      </c>
      <c r="AK23" s="88"/>
    </row>
    <row r="24" spans="1:37" s="4" customFormat="1" x14ac:dyDescent="0.25">
      <c r="A24" s="85"/>
      <c r="B24" s="32" t="s">
        <v>44</v>
      </c>
      <c r="C24" s="32" t="s">
        <v>53</v>
      </c>
      <c r="D24" s="32" t="s">
        <v>38</v>
      </c>
      <c r="E24" s="88"/>
      <c r="F24" s="103">
        <v>20</v>
      </c>
      <c r="G24" s="103">
        <v>682</v>
      </c>
      <c r="H24" s="103">
        <v>460</v>
      </c>
      <c r="I24" s="108">
        <f>H24/G24</f>
        <v>0.67448680351906154</v>
      </c>
      <c r="J24" s="109" t="s">
        <v>54</v>
      </c>
      <c r="K24" s="21"/>
      <c r="L24" s="127">
        <v>22</v>
      </c>
      <c r="M24" s="127" t="s">
        <v>55</v>
      </c>
      <c r="N24" s="127" t="s">
        <v>56</v>
      </c>
      <c r="O24" s="11"/>
      <c r="P24" s="103">
        <v>4</v>
      </c>
      <c r="Q24" s="103">
        <v>14</v>
      </c>
      <c r="R24" s="122">
        <v>0</v>
      </c>
      <c r="S24" s="102">
        <v>0</v>
      </c>
      <c r="T24" s="32">
        <v>0</v>
      </c>
      <c r="U24" s="32">
        <f t="shared" si="2"/>
        <v>0</v>
      </c>
      <c r="V24" s="110">
        <v>0</v>
      </c>
      <c r="W24" s="111">
        <v>0</v>
      </c>
      <c r="X24" s="111">
        <v>0</v>
      </c>
      <c r="Y24" s="111" t="s">
        <v>35</v>
      </c>
      <c r="Z24" s="21"/>
      <c r="AA24" s="103">
        <f t="shared" ref="AA24:AA25" si="5">SUM(AB24:AD24,AF24)</f>
        <v>5</v>
      </c>
      <c r="AB24" s="103">
        <v>1</v>
      </c>
      <c r="AC24" s="105">
        <v>0</v>
      </c>
      <c r="AD24" s="112">
        <v>0</v>
      </c>
      <c r="AE24" s="102" t="s">
        <v>36</v>
      </c>
      <c r="AF24" s="103">
        <v>4</v>
      </c>
      <c r="AG24" s="24"/>
      <c r="AH24" s="102" t="s">
        <v>54</v>
      </c>
      <c r="AI24" s="113"/>
      <c r="AJ24" s="154"/>
      <c r="AK24" s="88"/>
    </row>
    <row r="25" spans="1:37" s="4" customFormat="1" x14ac:dyDescent="0.25">
      <c r="A25" s="85"/>
      <c r="B25" s="32" t="s">
        <v>44</v>
      </c>
      <c r="C25" s="32" t="s">
        <v>53</v>
      </c>
      <c r="D25" s="32" t="s">
        <v>39</v>
      </c>
      <c r="E25" s="88"/>
      <c r="F25" s="128">
        <v>17</v>
      </c>
      <c r="G25" s="128">
        <v>660</v>
      </c>
      <c r="H25" s="128">
        <v>450</v>
      </c>
      <c r="I25" s="129">
        <f t="shared" si="4"/>
        <v>0.68181818181818177</v>
      </c>
      <c r="J25" s="130" t="s">
        <v>54</v>
      </c>
      <c r="K25" s="131"/>
      <c r="L25" s="132">
        <v>20</v>
      </c>
      <c r="M25" s="132" t="s">
        <v>55</v>
      </c>
      <c r="N25" s="132" t="s">
        <v>56</v>
      </c>
      <c r="O25" s="133"/>
      <c r="P25" s="128">
        <v>2</v>
      </c>
      <c r="Q25" s="128">
        <v>15</v>
      </c>
      <c r="R25" s="122">
        <v>0</v>
      </c>
      <c r="S25" s="102">
        <v>0</v>
      </c>
      <c r="T25" s="32">
        <v>0</v>
      </c>
      <c r="U25" s="32">
        <f t="shared" si="2"/>
        <v>0</v>
      </c>
      <c r="V25" s="110">
        <v>0</v>
      </c>
      <c r="W25" s="111">
        <v>0</v>
      </c>
      <c r="X25" s="111">
        <v>0</v>
      </c>
      <c r="Y25" s="111" t="s">
        <v>35</v>
      </c>
      <c r="Z25" s="21"/>
      <c r="AA25" s="103">
        <f t="shared" si="5"/>
        <v>1</v>
      </c>
      <c r="AB25" s="103">
        <v>1</v>
      </c>
      <c r="AC25" s="105">
        <v>0</v>
      </c>
      <c r="AD25" s="112">
        <v>0</v>
      </c>
      <c r="AE25" s="102" t="s">
        <v>36</v>
      </c>
      <c r="AF25" s="103">
        <v>0</v>
      </c>
      <c r="AG25" s="24"/>
      <c r="AH25" s="102" t="s">
        <v>54</v>
      </c>
      <c r="AI25" s="113"/>
      <c r="AJ25" s="154"/>
      <c r="AK25" s="88"/>
    </row>
    <row r="26" spans="1:37" s="4" customFormat="1" ht="45" hidden="1" x14ac:dyDescent="0.25">
      <c r="A26" s="85"/>
      <c r="B26" s="32" t="s">
        <v>41</v>
      </c>
      <c r="C26" s="32" t="s">
        <v>58</v>
      </c>
      <c r="D26" s="32" t="s">
        <v>33</v>
      </c>
      <c r="E26" s="88"/>
      <c r="F26" s="134">
        <v>1</v>
      </c>
      <c r="G26" s="134">
        <v>155</v>
      </c>
      <c r="H26" s="135">
        <v>122</v>
      </c>
      <c r="I26" s="136">
        <f t="shared" si="4"/>
        <v>0.7870967741935484</v>
      </c>
      <c r="J26" s="137" t="s">
        <v>59</v>
      </c>
      <c r="K26" s="131"/>
      <c r="L26" s="138" t="s">
        <v>60</v>
      </c>
      <c r="M26" s="138" t="s">
        <v>60</v>
      </c>
      <c r="N26" s="138" t="s">
        <v>60</v>
      </c>
      <c r="O26" s="139"/>
      <c r="P26" s="134">
        <v>2</v>
      </c>
      <c r="Q26" s="135">
        <v>5</v>
      </c>
      <c r="R26" s="35">
        <v>0</v>
      </c>
      <c r="S26" s="35">
        <v>0</v>
      </c>
      <c r="T26" s="35">
        <v>0</v>
      </c>
      <c r="U26" s="32">
        <v>0</v>
      </c>
      <c r="V26" s="30">
        <v>0</v>
      </c>
      <c r="W26" s="26">
        <v>0</v>
      </c>
      <c r="X26" s="26">
        <v>0</v>
      </c>
      <c r="Y26" s="26" t="s">
        <v>35</v>
      </c>
      <c r="Z26" s="21"/>
      <c r="AA26" s="37">
        <v>5</v>
      </c>
      <c r="AB26" s="37">
        <v>5</v>
      </c>
      <c r="AC26" s="37">
        <v>0</v>
      </c>
      <c r="AD26" s="38">
        <v>0</v>
      </c>
      <c r="AE26" s="32" t="s">
        <v>36</v>
      </c>
      <c r="AF26" s="39">
        <v>0</v>
      </c>
      <c r="AG26" s="24"/>
      <c r="AH26" s="122" t="s">
        <v>34</v>
      </c>
      <c r="AI26" s="104"/>
      <c r="AJ26" s="157" t="s">
        <v>61</v>
      </c>
      <c r="AK26" s="88"/>
    </row>
    <row r="27" spans="1:37" s="4" customFormat="1" ht="45" hidden="1" x14ac:dyDescent="0.25">
      <c r="A27" s="85"/>
      <c r="B27" s="32" t="s">
        <v>41</v>
      </c>
      <c r="C27" s="32" t="s">
        <v>58</v>
      </c>
      <c r="D27" s="32" t="s">
        <v>38</v>
      </c>
      <c r="E27" s="88"/>
      <c r="F27" s="134">
        <v>4</v>
      </c>
      <c r="G27" s="134">
        <v>155</v>
      </c>
      <c r="H27" s="135">
        <v>65</v>
      </c>
      <c r="I27" s="136">
        <f t="shared" si="4"/>
        <v>0.41935483870967744</v>
      </c>
      <c r="J27" s="137" t="s">
        <v>59</v>
      </c>
      <c r="K27" s="131"/>
      <c r="L27" s="138" t="s">
        <v>60</v>
      </c>
      <c r="M27" s="138" t="s">
        <v>60</v>
      </c>
      <c r="N27" s="138" t="s">
        <v>60</v>
      </c>
      <c r="O27" s="139"/>
      <c r="P27" s="134">
        <v>2</v>
      </c>
      <c r="Q27" s="135">
        <v>4</v>
      </c>
      <c r="R27" s="35">
        <v>0</v>
      </c>
      <c r="S27" s="35">
        <v>0</v>
      </c>
      <c r="T27" s="35">
        <v>0</v>
      </c>
      <c r="U27" s="32">
        <v>0</v>
      </c>
      <c r="V27" s="30">
        <v>0</v>
      </c>
      <c r="W27" s="26">
        <v>0</v>
      </c>
      <c r="X27" s="26">
        <v>0</v>
      </c>
      <c r="Y27" s="26" t="s">
        <v>35</v>
      </c>
      <c r="Z27" s="21"/>
      <c r="AA27" s="37">
        <v>5</v>
      </c>
      <c r="AB27" s="37">
        <v>5</v>
      </c>
      <c r="AC27" s="37">
        <v>0</v>
      </c>
      <c r="AD27" s="38">
        <v>0</v>
      </c>
      <c r="AE27" s="32" t="s">
        <v>36</v>
      </c>
      <c r="AF27" s="39">
        <v>0</v>
      </c>
      <c r="AG27" s="24"/>
      <c r="AH27" s="122" t="s">
        <v>34</v>
      </c>
      <c r="AI27" s="104"/>
      <c r="AJ27" s="157"/>
      <c r="AK27" s="88"/>
    </row>
    <row r="28" spans="1:37" s="4" customFormat="1" ht="45" hidden="1" x14ac:dyDescent="0.25">
      <c r="A28" s="85"/>
      <c r="B28" s="32" t="s">
        <v>41</v>
      </c>
      <c r="C28" s="32" t="s">
        <v>58</v>
      </c>
      <c r="D28" s="32" t="s">
        <v>39</v>
      </c>
      <c r="E28" s="88"/>
      <c r="F28" s="134">
        <v>4</v>
      </c>
      <c r="G28" s="134">
        <v>330</v>
      </c>
      <c r="H28" s="135">
        <v>91</v>
      </c>
      <c r="I28" s="136">
        <f t="shared" si="4"/>
        <v>0.27575757575757576</v>
      </c>
      <c r="J28" s="137" t="s">
        <v>62</v>
      </c>
      <c r="K28" s="131"/>
      <c r="L28" s="138" t="s">
        <v>60</v>
      </c>
      <c r="M28" s="138" t="s">
        <v>60</v>
      </c>
      <c r="N28" s="138" t="s">
        <v>60</v>
      </c>
      <c r="O28" s="139"/>
      <c r="P28" s="134">
        <v>3</v>
      </c>
      <c r="Q28" s="135">
        <v>5</v>
      </c>
      <c r="R28" s="35">
        <v>0</v>
      </c>
      <c r="S28" s="35">
        <v>0</v>
      </c>
      <c r="T28" s="35">
        <v>0</v>
      </c>
      <c r="U28" s="32">
        <v>0</v>
      </c>
      <c r="V28" s="30">
        <v>0</v>
      </c>
      <c r="W28" s="26">
        <v>0</v>
      </c>
      <c r="X28" s="26">
        <v>0</v>
      </c>
      <c r="Y28" s="26" t="s">
        <v>35</v>
      </c>
      <c r="Z28" s="21"/>
      <c r="AA28" s="37">
        <v>7</v>
      </c>
      <c r="AB28" s="37">
        <v>7</v>
      </c>
      <c r="AC28" s="37">
        <v>0</v>
      </c>
      <c r="AD28" s="38">
        <v>0</v>
      </c>
      <c r="AE28" s="32" t="s">
        <v>36</v>
      </c>
      <c r="AF28" s="39">
        <v>0</v>
      </c>
      <c r="AG28" s="24"/>
      <c r="AH28" s="122" t="s">
        <v>34</v>
      </c>
      <c r="AI28" s="104"/>
      <c r="AJ28" s="157"/>
      <c r="AK28" s="88"/>
    </row>
    <row r="29" spans="1:37" s="4" customFormat="1" ht="120" hidden="1" x14ac:dyDescent="0.25">
      <c r="A29" s="85"/>
      <c r="B29" s="32" t="s">
        <v>63</v>
      </c>
      <c r="C29" s="32" t="s">
        <v>64</v>
      </c>
      <c r="D29" s="32" t="s">
        <v>33</v>
      </c>
      <c r="E29" s="88"/>
      <c r="F29" s="134">
        <v>40</v>
      </c>
      <c r="G29" s="134">
        <v>1457</v>
      </c>
      <c r="H29" s="135">
        <v>991</v>
      </c>
      <c r="I29" s="136">
        <f t="shared" si="4"/>
        <v>0.68016472203157174</v>
      </c>
      <c r="J29" s="140" t="s">
        <v>34</v>
      </c>
      <c r="K29" s="131"/>
      <c r="L29" s="134">
        <v>42</v>
      </c>
      <c r="M29" s="138">
        <v>7</v>
      </c>
      <c r="N29" s="134">
        <v>35</v>
      </c>
      <c r="O29" s="133"/>
      <c r="P29" s="134">
        <v>0</v>
      </c>
      <c r="Q29" s="135">
        <v>40</v>
      </c>
      <c r="R29" s="35">
        <v>0</v>
      </c>
      <c r="S29" s="35">
        <v>0</v>
      </c>
      <c r="T29" s="35">
        <v>0</v>
      </c>
      <c r="U29" s="32">
        <f t="shared" si="2"/>
        <v>0</v>
      </c>
      <c r="V29" s="30">
        <v>0</v>
      </c>
      <c r="W29" s="26">
        <v>0</v>
      </c>
      <c r="X29" s="26">
        <v>0</v>
      </c>
      <c r="Y29" s="26" t="s">
        <v>35</v>
      </c>
      <c r="Z29" s="21"/>
      <c r="AA29" s="37">
        <v>7</v>
      </c>
      <c r="AB29" s="37">
        <v>3</v>
      </c>
      <c r="AC29" s="37">
        <v>4</v>
      </c>
      <c r="AD29" s="38">
        <v>0</v>
      </c>
      <c r="AE29" s="32" t="s">
        <v>36</v>
      </c>
      <c r="AF29" s="39">
        <v>0</v>
      </c>
      <c r="AG29" s="24"/>
      <c r="AH29" s="122" t="s">
        <v>65</v>
      </c>
      <c r="AI29" s="104"/>
      <c r="AJ29" s="103"/>
      <c r="AK29" s="88"/>
    </row>
    <row r="30" spans="1:37" s="4" customFormat="1" ht="30" hidden="1" x14ac:dyDescent="0.25">
      <c r="A30" s="85"/>
      <c r="B30" s="32" t="s">
        <v>63</v>
      </c>
      <c r="C30" s="32" t="s">
        <v>64</v>
      </c>
      <c r="D30" s="32" t="s">
        <v>38</v>
      </c>
      <c r="E30" s="88"/>
      <c r="F30" s="26">
        <v>37</v>
      </c>
      <c r="G30" s="26">
        <v>1457</v>
      </c>
      <c r="H30" s="28">
        <v>976</v>
      </c>
      <c r="I30" s="101">
        <f t="shared" si="4"/>
        <v>0.6698695950583391</v>
      </c>
      <c r="J30" s="30" t="s">
        <v>34</v>
      </c>
      <c r="K30" s="21"/>
      <c r="L30" s="26">
        <v>35</v>
      </c>
      <c r="M30" s="26">
        <v>8.5</v>
      </c>
      <c r="N30" s="26">
        <v>26.5</v>
      </c>
      <c r="O30" s="11"/>
      <c r="P30" s="26">
        <v>0</v>
      </c>
      <c r="Q30" s="28">
        <v>37</v>
      </c>
      <c r="R30" s="35">
        <v>0</v>
      </c>
      <c r="S30" s="35">
        <v>0</v>
      </c>
      <c r="T30" s="35">
        <v>0</v>
      </c>
      <c r="U30" s="32">
        <f t="shared" si="2"/>
        <v>0</v>
      </c>
      <c r="V30" s="30">
        <v>0</v>
      </c>
      <c r="W30" s="26">
        <v>0</v>
      </c>
      <c r="X30" s="26">
        <v>0</v>
      </c>
      <c r="Y30" s="26" t="s">
        <v>35</v>
      </c>
      <c r="Z30" s="21"/>
      <c r="AA30" s="37">
        <v>6</v>
      </c>
      <c r="AB30" s="37">
        <v>2</v>
      </c>
      <c r="AC30" s="37">
        <v>4</v>
      </c>
      <c r="AD30" s="38">
        <v>0</v>
      </c>
      <c r="AE30" s="32" t="s">
        <v>36</v>
      </c>
      <c r="AF30" s="39">
        <v>0</v>
      </c>
      <c r="AG30" s="24"/>
      <c r="AH30" s="122" t="s">
        <v>66</v>
      </c>
      <c r="AI30" s="104"/>
      <c r="AJ30" s="103"/>
      <c r="AK30" s="88"/>
    </row>
    <row r="31" spans="1:37" s="4" customFormat="1" ht="150" hidden="1" x14ac:dyDescent="0.25">
      <c r="A31" s="85"/>
      <c r="B31" s="32" t="s">
        <v>63</v>
      </c>
      <c r="C31" s="32" t="s">
        <v>64</v>
      </c>
      <c r="D31" s="32" t="s">
        <v>39</v>
      </c>
      <c r="E31" s="88"/>
      <c r="F31" s="26">
        <v>42</v>
      </c>
      <c r="G31" s="26">
        <v>1410</v>
      </c>
      <c r="H31" s="28">
        <v>1113</v>
      </c>
      <c r="I31" s="101">
        <f t="shared" si="4"/>
        <v>0.78936170212765955</v>
      </c>
      <c r="J31" s="30" t="s">
        <v>67</v>
      </c>
      <c r="K31" s="21"/>
      <c r="L31" s="26">
        <v>28.5</v>
      </c>
      <c r="M31" s="26">
        <v>8</v>
      </c>
      <c r="N31" s="26">
        <v>20.5</v>
      </c>
      <c r="O31" s="11"/>
      <c r="P31" s="26">
        <v>0</v>
      </c>
      <c r="Q31" s="28">
        <v>42</v>
      </c>
      <c r="R31" s="35">
        <v>0</v>
      </c>
      <c r="S31" s="35">
        <v>0</v>
      </c>
      <c r="T31" s="35">
        <v>0</v>
      </c>
      <c r="U31" s="32">
        <f t="shared" si="2"/>
        <v>0</v>
      </c>
      <c r="V31" s="30">
        <v>0</v>
      </c>
      <c r="W31" s="26">
        <v>0</v>
      </c>
      <c r="X31" s="26">
        <v>0</v>
      </c>
      <c r="Y31" s="26" t="s">
        <v>35</v>
      </c>
      <c r="Z31" s="21"/>
      <c r="AA31" s="37">
        <v>8</v>
      </c>
      <c r="AB31" s="37">
        <v>5</v>
      </c>
      <c r="AC31" s="37">
        <v>3</v>
      </c>
      <c r="AD31" s="38">
        <v>0</v>
      </c>
      <c r="AE31" s="32" t="s">
        <v>36</v>
      </c>
      <c r="AF31" s="39">
        <v>0</v>
      </c>
      <c r="AG31" s="24"/>
      <c r="AH31" s="122" t="s">
        <v>68</v>
      </c>
      <c r="AI31" s="104"/>
      <c r="AJ31" s="103"/>
      <c r="AK31" s="88"/>
    </row>
    <row r="32" spans="1:37" s="4" customFormat="1" ht="45" hidden="1" x14ac:dyDescent="0.25">
      <c r="A32" s="85"/>
      <c r="B32" s="32" t="s">
        <v>63</v>
      </c>
      <c r="C32" s="32" t="s">
        <v>69</v>
      </c>
      <c r="D32" s="32" t="s">
        <v>33</v>
      </c>
      <c r="E32" s="88"/>
      <c r="F32" s="27">
        <v>16</v>
      </c>
      <c r="G32" s="27">
        <v>310</v>
      </c>
      <c r="H32" s="28">
        <v>276</v>
      </c>
      <c r="I32" s="101">
        <f t="shared" si="4"/>
        <v>0.89032258064516134</v>
      </c>
      <c r="J32" s="30" t="s">
        <v>34</v>
      </c>
      <c r="K32" s="22"/>
      <c r="L32" s="26">
        <v>69</v>
      </c>
      <c r="M32" s="26">
        <v>36</v>
      </c>
      <c r="N32" s="26">
        <v>33</v>
      </c>
      <c r="O32" s="5"/>
      <c r="P32" s="27">
        <v>8</v>
      </c>
      <c r="Q32" s="29">
        <v>8</v>
      </c>
      <c r="R32" s="35">
        <v>0</v>
      </c>
      <c r="S32" s="36">
        <v>0</v>
      </c>
      <c r="T32" s="36">
        <v>0</v>
      </c>
      <c r="U32" s="32">
        <f t="shared" si="2"/>
        <v>0</v>
      </c>
      <c r="V32" s="33">
        <v>0</v>
      </c>
      <c r="W32" s="27">
        <v>0</v>
      </c>
      <c r="X32" s="27">
        <v>0</v>
      </c>
      <c r="Y32" s="26" t="s">
        <v>35</v>
      </c>
      <c r="Z32" s="21"/>
      <c r="AA32" s="37">
        <v>1</v>
      </c>
      <c r="AB32" s="37">
        <v>1</v>
      </c>
      <c r="AC32" s="37">
        <v>0</v>
      </c>
      <c r="AD32" s="38">
        <v>0</v>
      </c>
      <c r="AE32" s="32" t="s">
        <v>36</v>
      </c>
      <c r="AF32" s="39">
        <v>0</v>
      </c>
      <c r="AG32" s="93"/>
      <c r="AH32" s="122" t="s">
        <v>70</v>
      </c>
      <c r="AI32" s="104"/>
      <c r="AJ32" s="103"/>
      <c r="AK32" s="88"/>
    </row>
    <row r="33" spans="1:37" s="4" customFormat="1" hidden="1" x14ac:dyDescent="0.25">
      <c r="A33" s="85"/>
      <c r="B33" s="32" t="s">
        <v>63</v>
      </c>
      <c r="C33" s="32" t="s">
        <v>69</v>
      </c>
      <c r="D33" s="32" t="s">
        <v>38</v>
      </c>
      <c r="E33" s="88"/>
      <c r="F33" s="27">
        <v>15</v>
      </c>
      <c r="G33" s="27">
        <v>310</v>
      </c>
      <c r="H33" s="28">
        <v>267</v>
      </c>
      <c r="I33" s="101">
        <f t="shared" si="4"/>
        <v>0.8612903225806452</v>
      </c>
      <c r="J33" s="30" t="s">
        <v>34</v>
      </c>
      <c r="K33" s="22"/>
      <c r="L33" s="26">
        <v>71</v>
      </c>
      <c r="M33" s="26">
        <v>30</v>
      </c>
      <c r="N33" s="26">
        <v>41</v>
      </c>
      <c r="O33" s="5"/>
      <c r="P33" s="27">
        <v>7</v>
      </c>
      <c r="Q33" s="29">
        <v>8</v>
      </c>
      <c r="R33" s="35">
        <v>0</v>
      </c>
      <c r="S33" s="36">
        <v>0</v>
      </c>
      <c r="T33" s="36">
        <v>0</v>
      </c>
      <c r="U33" s="32">
        <f t="shared" si="2"/>
        <v>0</v>
      </c>
      <c r="V33" s="33">
        <v>0</v>
      </c>
      <c r="W33" s="27">
        <v>0</v>
      </c>
      <c r="X33" s="27">
        <v>0</v>
      </c>
      <c r="Y33" s="26" t="s">
        <v>35</v>
      </c>
      <c r="Z33" s="21"/>
      <c r="AA33" s="37">
        <v>1</v>
      </c>
      <c r="AB33" s="37">
        <v>1</v>
      </c>
      <c r="AC33" s="37">
        <v>0</v>
      </c>
      <c r="AD33" s="38">
        <v>0</v>
      </c>
      <c r="AE33" s="32" t="s">
        <v>36</v>
      </c>
      <c r="AF33" s="39">
        <v>0</v>
      </c>
      <c r="AG33" s="93"/>
      <c r="AH33" s="122" t="s">
        <v>34</v>
      </c>
      <c r="AI33" s="104"/>
      <c r="AJ33" s="103"/>
      <c r="AK33" s="88"/>
    </row>
    <row r="34" spans="1:37" s="4" customFormat="1" ht="45" hidden="1" x14ac:dyDescent="0.25">
      <c r="A34" s="85"/>
      <c r="B34" s="32" t="s">
        <v>63</v>
      </c>
      <c r="C34" s="32" t="s">
        <v>69</v>
      </c>
      <c r="D34" s="32" t="s">
        <v>39</v>
      </c>
      <c r="E34" s="88"/>
      <c r="F34" s="27">
        <v>12</v>
      </c>
      <c r="G34" s="27">
        <v>300</v>
      </c>
      <c r="H34" s="28">
        <v>249</v>
      </c>
      <c r="I34" s="101">
        <f t="shared" si="4"/>
        <v>0.83</v>
      </c>
      <c r="J34" s="30" t="s">
        <v>71</v>
      </c>
      <c r="K34" s="22"/>
      <c r="L34" s="26">
        <v>40</v>
      </c>
      <c r="M34" s="26">
        <v>7</v>
      </c>
      <c r="N34" s="26">
        <v>33</v>
      </c>
      <c r="O34" s="11"/>
      <c r="P34" s="27">
        <v>7</v>
      </c>
      <c r="Q34" s="29">
        <v>5</v>
      </c>
      <c r="R34" s="35">
        <v>0</v>
      </c>
      <c r="S34" s="36">
        <v>0</v>
      </c>
      <c r="T34" s="36">
        <v>0</v>
      </c>
      <c r="U34" s="32">
        <f t="shared" si="2"/>
        <v>0</v>
      </c>
      <c r="V34" s="33">
        <v>0</v>
      </c>
      <c r="W34" s="27">
        <v>0</v>
      </c>
      <c r="X34" s="27">
        <v>0</v>
      </c>
      <c r="Y34" s="26" t="s">
        <v>35</v>
      </c>
      <c r="Z34" s="21"/>
      <c r="AA34" s="37">
        <v>1</v>
      </c>
      <c r="AB34" s="37">
        <v>1</v>
      </c>
      <c r="AC34" s="37">
        <v>0</v>
      </c>
      <c r="AD34" s="38">
        <v>0</v>
      </c>
      <c r="AE34" s="32" t="s">
        <v>36</v>
      </c>
      <c r="AF34" s="39">
        <v>0</v>
      </c>
      <c r="AG34" s="93"/>
      <c r="AH34" s="122" t="s">
        <v>34</v>
      </c>
      <c r="AI34" s="104"/>
      <c r="AJ34" s="103"/>
      <c r="AK34" s="88"/>
    </row>
    <row r="35" spans="1:37" s="4" customFormat="1" ht="120" hidden="1" x14ac:dyDescent="0.25">
      <c r="A35" s="85"/>
      <c r="B35" s="32" t="s">
        <v>63</v>
      </c>
      <c r="C35" s="32" t="s">
        <v>72</v>
      </c>
      <c r="D35" s="32" t="s">
        <v>33</v>
      </c>
      <c r="E35" s="88"/>
      <c r="F35" s="27">
        <v>17</v>
      </c>
      <c r="G35" s="27">
        <v>465</v>
      </c>
      <c r="H35" s="28">
        <v>460</v>
      </c>
      <c r="I35" s="101">
        <f>H35/G35</f>
        <v>0.989247311827957</v>
      </c>
      <c r="J35" s="30" t="s">
        <v>34</v>
      </c>
      <c r="K35" s="22"/>
      <c r="L35" s="26">
        <v>47</v>
      </c>
      <c r="M35" s="26">
        <v>8</v>
      </c>
      <c r="N35" s="26">
        <v>37</v>
      </c>
      <c r="O35" s="11"/>
      <c r="P35" s="27">
        <v>12</v>
      </c>
      <c r="Q35" s="29">
        <v>5</v>
      </c>
      <c r="R35" s="35">
        <v>0</v>
      </c>
      <c r="S35" s="36">
        <v>0</v>
      </c>
      <c r="T35" s="36">
        <v>0</v>
      </c>
      <c r="U35" s="32">
        <f t="shared" si="2"/>
        <v>0</v>
      </c>
      <c r="V35" s="33">
        <v>0</v>
      </c>
      <c r="W35" s="27">
        <v>0</v>
      </c>
      <c r="X35" s="27">
        <v>0</v>
      </c>
      <c r="Y35" s="27" t="s">
        <v>35</v>
      </c>
      <c r="Z35" s="21"/>
      <c r="AA35" s="37">
        <v>6</v>
      </c>
      <c r="AB35" s="37">
        <v>6</v>
      </c>
      <c r="AC35" s="37">
        <v>0</v>
      </c>
      <c r="AD35" s="38">
        <v>0</v>
      </c>
      <c r="AE35" s="32" t="s">
        <v>36</v>
      </c>
      <c r="AF35" s="39">
        <v>0</v>
      </c>
      <c r="AG35" s="93"/>
      <c r="AH35" s="122" t="s">
        <v>73</v>
      </c>
      <c r="AI35" s="104"/>
      <c r="AJ35" s="103"/>
      <c r="AK35" s="88"/>
    </row>
    <row r="36" spans="1:37" s="4" customFormat="1" ht="75" hidden="1" x14ac:dyDescent="0.25">
      <c r="A36" s="85"/>
      <c r="B36" s="32" t="s">
        <v>63</v>
      </c>
      <c r="C36" s="32" t="s">
        <v>72</v>
      </c>
      <c r="D36" s="32" t="s">
        <v>38</v>
      </c>
      <c r="E36" s="88"/>
      <c r="F36" s="27">
        <v>24</v>
      </c>
      <c r="G36" s="27">
        <v>465</v>
      </c>
      <c r="H36" s="28">
        <v>475</v>
      </c>
      <c r="I36" s="101">
        <f>H36/G36</f>
        <v>1.021505376344086</v>
      </c>
      <c r="J36" s="30" t="s">
        <v>74</v>
      </c>
      <c r="K36" s="22"/>
      <c r="L36" s="26">
        <v>35</v>
      </c>
      <c r="M36" s="26">
        <v>4</v>
      </c>
      <c r="N36" s="26">
        <v>33</v>
      </c>
      <c r="O36" s="11"/>
      <c r="P36" s="27">
        <v>16</v>
      </c>
      <c r="Q36" s="29">
        <v>8</v>
      </c>
      <c r="R36" s="35">
        <v>0</v>
      </c>
      <c r="S36" s="36">
        <v>0</v>
      </c>
      <c r="T36" s="36">
        <v>0</v>
      </c>
      <c r="U36" s="32">
        <f t="shared" si="2"/>
        <v>0</v>
      </c>
      <c r="V36" s="33">
        <v>0</v>
      </c>
      <c r="W36" s="27">
        <v>0</v>
      </c>
      <c r="X36" s="27">
        <v>0</v>
      </c>
      <c r="Y36" s="27" t="s">
        <v>35</v>
      </c>
      <c r="Z36" s="21"/>
      <c r="AA36" s="37">
        <v>9</v>
      </c>
      <c r="AB36" s="37">
        <v>9</v>
      </c>
      <c r="AC36" s="37">
        <v>0</v>
      </c>
      <c r="AD36" s="38">
        <v>0</v>
      </c>
      <c r="AE36" s="32" t="s">
        <v>36</v>
      </c>
      <c r="AF36" s="39">
        <v>0</v>
      </c>
      <c r="AG36" s="93"/>
      <c r="AH36" s="122" t="s">
        <v>75</v>
      </c>
      <c r="AI36" s="104"/>
      <c r="AJ36" s="103"/>
      <c r="AK36" s="88"/>
    </row>
    <row r="37" spans="1:37" s="4" customFormat="1" ht="120" hidden="1" x14ac:dyDescent="0.25">
      <c r="A37" s="85"/>
      <c r="B37" s="32" t="s">
        <v>63</v>
      </c>
      <c r="C37" s="32" t="s">
        <v>72</v>
      </c>
      <c r="D37" s="32" t="s">
        <v>39</v>
      </c>
      <c r="E37" s="88"/>
      <c r="F37" s="27">
        <v>23</v>
      </c>
      <c r="G37" s="27">
        <v>450</v>
      </c>
      <c r="H37" s="28">
        <v>406</v>
      </c>
      <c r="I37" s="101">
        <f t="shared" si="4"/>
        <v>0.90222222222222226</v>
      </c>
      <c r="J37" s="30" t="s">
        <v>76</v>
      </c>
      <c r="K37" s="22"/>
      <c r="L37" s="26">
        <v>33.5</v>
      </c>
      <c r="M37" s="26">
        <v>6</v>
      </c>
      <c r="N37" s="26">
        <v>27</v>
      </c>
      <c r="O37" s="11"/>
      <c r="P37" s="27">
        <v>14</v>
      </c>
      <c r="Q37" s="29">
        <v>9</v>
      </c>
      <c r="R37" s="35">
        <v>0</v>
      </c>
      <c r="S37" s="36">
        <v>0</v>
      </c>
      <c r="T37" s="36">
        <v>0</v>
      </c>
      <c r="U37" s="32">
        <f t="shared" si="2"/>
        <v>0</v>
      </c>
      <c r="V37" s="33">
        <v>0</v>
      </c>
      <c r="W37" s="27">
        <v>0</v>
      </c>
      <c r="X37" s="27">
        <v>0</v>
      </c>
      <c r="Y37" s="27" t="s">
        <v>35</v>
      </c>
      <c r="Z37" s="21"/>
      <c r="AA37" s="37">
        <v>6</v>
      </c>
      <c r="AB37" s="37">
        <v>6</v>
      </c>
      <c r="AC37" s="37">
        <v>0</v>
      </c>
      <c r="AD37" s="38">
        <v>0</v>
      </c>
      <c r="AE37" s="32" t="s">
        <v>36</v>
      </c>
      <c r="AF37" s="39">
        <v>0</v>
      </c>
      <c r="AG37" s="93"/>
      <c r="AH37" s="122" t="s">
        <v>77</v>
      </c>
      <c r="AI37" s="104"/>
      <c r="AJ37" s="103"/>
      <c r="AK37" s="88"/>
    </row>
    <row r="38" spans="1:37" s="4" customFormat="1" ht="60" hidden="1" x14ac:dyDescent="0.25">
      <c r="A38" s="85"/>
      <c r="B38" s="32" t="s">
        <v>78</v>
      </c>
      <c r="C38" s="32" t="s">
        <v>79</v>
      </c>
      <c r="D38" s="32" t="s">
        <v>33</v>
      </c>
      <c r="E38" s="88"/>
      <c r="F38" s="26">
        <v>6</v>
      </c>
      <c r="G38" s="26">
        <v>310</v>
      </c>
      <c r="H38" s="28">
        <v>111</v>
      </c>
      <c r="I38" s="101">
        <f t="shared" si="4"/>
        <v>0.35806451612903228</v>
      </c>
      <c r="J38" s="30" t="s">
        <v>80</v>
      </c>
      <c r="K38" s="21"/>
      <c r="L38" s="26">
        <v>9</v>
      </c>
      <c r="M38" s="26">
        <v>2</v>
      </c>
      <c r="N38" s="26">
        <v>2</v>
      </c>
      <c r="P38" s="26">
        <v>1</v>
      </c>
      <c r="Q38" s="28">
        <v>4</v>
      </c>
      <c r="R38" s="35">
        <v>0</v>
      </c>
      <c r="S38" s="35">
        <v>0</v>
      </c>
      <c r="T38" s="35">
        <v>0</v>
      </c>
      <c r="U38" s="32">
        <f>SUM(V38:X38)</f>
        <v>1</v>
      </c>
      <c r="V38" s="30">
        <v>1</v>
      </c>
      <c r="W38" s="26">
        <v>0</v>
      </c>
      <c r="X38" s="26">
        <v>0</v>
      </c>
      <c r="Y38" s="27" t="s">
        <v>35</v>
      </c>
      <c r="Z38" s="21"/>
      <c r="AA38" s="37">
        <v>6</v>
      </c>
      <c r="AB38" s="37">
        <v>6</v>
      </c>
      <c r="AC38" s="37">
        <v>0</v>
      </c>
      <c r="AD38" s="38">
        <v>0</v>
      </c>
      <c r="AE38" s="32" t="s">
        <v>36</v>
      </c>
      <c r="AF38" s="39">
        <v>0</v>
      </c>
      <c r="AG38" s="24"/>
      <c r="AH38" s="122" t="s">
        <v>34</v>
      </c>
      <c r="AI38" s="104"/>
      <c r="AJ38" s="103"/>
      <c r="AK38" s="88"/>
    </row>
    <row r="39" spans="1:37" s="4" customFormat="1" ht="180" hidden="1" x14ac:dyDescent="0.25">
      <c r="A39" s="85"/>
      <c r="B39" s="32" t="s">
        <v>78</v>
      </c>
      <c r="C39" s="32" t="s">
        <v>79</v>
      </c>
      <c r="D39" s="32" t="s">
        <v>38</v>
      </c>
      <c r="E39" s="88"/>
      <c r="F39" s="26">
        <v>10</v>
      </c>
      <c r="G39" s="26">
        <v>310</v>
      </c>
      <c r="H39" s="28">
        <v>218</v>
      </c>
      <c r="I39" s="101">
        <f t="shared" si="4"/>
        <v>0.70322580645161292</v>
      </c>
      <c r="J39" s="30" t="s">
        <v>81</v>
      </c>
      <c r="K39" s="21"/>
      <c r="L39" s="26">
        <v>3</v>
      </c>
      <c r="M39" s="26">
        <v>15.5</v>
      </c>
      <c r="N39" s="26">
        <v>0</v>
      </c>
      <c r="P39" s="26">
        <v>3</v>
      </c>
      <c r="Q39" s="28">
        <v>5</v>
      </c>
      <c r="R39" s="35">
        <v>0</v>
      </c>
      <c r="S39" s="35">
        <v>0</v>
      </c>
      <c r="T39" s="35">
        <v>0</v>
      </c>
      <c r="U39" s="32">
        <f>SUM(V39:X39)</f>
        <v>2</v>
      </c>
      <c r="V39" s="30">
        <v>1</v>
      </c>
      <c r="W39" s="26">
        <v>1</v>
      </c>
      <c r="X39" s="26">
        <v>0</v>
      </c>
      <c r="Y39" s="27" t="s">
        <v>35</v>
      </c>
      <c r="Z39" s="21"/>
      <c r="AA39" s="37">
        <v>10</v>
      </c>
      <c r="AB39" s="37">
        <v>10</v>
      </c>
      <c r="AC39" s="37">
        <v>0</v>
      </c>
      <c r="AD39" s="38">
        <v>0</v>
      </c>
      <c r="AE39" s="32" t="s">
        <v>36</v>
      </c>
      <c r="AF39" s="39">
        <v>0</v>
      </c>
      <c r="AG39" s="24"/>
      <c r="AH39" s="122" t="s">
        <v>82</v>
      </c>
      <c r="AI39" s="104"/>
      <c r="AJ39" s="103" t="s">
        <v>83</v>
      </c>
      <c r="AK39" s="88"/>
    </row>
    <row r="40" spans="1:37" s="4" customFormat="1" ht="30" hidden="1" x14ac:dyDescent="0.25">
      <c r="A40" s="85"/>
      <c r="B40" s="32" t="s">
        <v>78</v>
      </c>
      <c r="C40" s="32" t="s">
        <v>79</v>
      </c>
      <c r="D40" s="32" t="s">
        <v>39</v>
      </c>
      <c r="E40" s="88"/>
      <c r="F40" s="26">
        <v>9</v>
      </c>
      <c r="G40" s="26">
        <v>300</v>
      </c>
      <c r="H40" s="28">
        <v>236</v>
      </c>
      <c r="I40" s="101">
        <f t="shared" si="4"/>
        <v>0.78666666666666663</v>
      </c>
      <c r="J40" s="137" t="s">
        <v>34</v>
      </c>
      <c r="K40" s="131"/>
      <c r="L40" s="134">
        <v>11</v>
      </c>
      <c r="M40" s="134">
        <v>2</v>
      </c>
      <c r="N40" s="134">
        <v>9</v>
      </c>
      <c r="O40" s="11"/>
      <c r="P40" s="26">
        <v>4</v>
      </c>
      <c r="Q40" s="28">
        <v>3</v>
      </c>
      <c r="R40" s="35">
        <v>0</v>
      </c>
      <c r="S40" s="35">
        <v>0</v>
      </c>
      <c r="T40" s="35">
        <v>0</v>
      </c>
      <c r="U40" s="32">
        <f t="shared" si="2"/>
        <v>2</v>
      </c>
      <c r="V40" s="30">
        <v>1</v>
      </c>
      <c r="W40" s="26">
        <v>1</v>
      </c>
      <c r="X40" s="26">
        <v>0</v>
      </c>
      <c r="Y40" s="27" t="s">
        <v>35</v>
      </c>
      <c r="Z40" s="21"/>
      <c r="AA40" s="37">
        <v>9</v>
      </c>
      <c r="AB40" s="37">
        <v>9</v>
      </c>
      <c r="AC40" s="37">
        <v>0</v>
      </c>
      <c r="AD40" s="38">
        <v>0</v>
      </c>
      <c r="AE40" s="32" t="s">
        <v>36</v>
      </c>
      <c r="AF40" s="39">
        <v>0</v>
      </c>
      <c r="AG40" s="24"/>
      <c r="AH40" s="122" t="s">
        <v>84</v>
      </c>
      <c r="AI40" s="104"/>
      <c r="AJ40" s="103"/>
      <c r="AK40" s="88"/>
    </row>
    <row r="41" spans="1:37" s="4" customFormat="1" ht="54.75" hidden="1" customHeight="1" x14ac:dyDescent="0.25">
      <c r="A41" s="85"/>
      <c r="B41" s="32" t="s">
        <v>41</v>
      </c>
      <c r="C41" s="32" t="s">
        <v>85</v>
      </c>
      <c r="D41" s="32" t="s">
        <v>33</v>
      </c>
      <c r="E41" s="88"/>
      <c r="F41" s="26">
        <v>13</v>
      </c>
      <c r="G41" s="26">
        <v>341</v>
      </c>
      <c r="H41" s="28">
        <v>256</v>
      </c>
      <c r="I41" s="101">
        <f t="shared" si="4"/>
        <v>0.75073313782991202</v>
      </c>
      <c r="J41" s="137" t="s">
        <v>34</v>
      </c>
      <c r="K41" s="131"/>
      <c r="L41" s="141" t="s">
        <v>86</v>
      </c>
      <c r="M41" s="134">
        <v>5</v>
      </c>
      <c r="N41" s="141" t="s">
        <v>86</v>
      </c>
      <c r="P41" s="26">
        <v>0</v>
      </c>
      <c r="Q41" s="28">
        <v>13</v>
      </c>
      <c r="R41" s="35">
        <v>0</v>
      </c>
      <c r="S41" s="35">
        <v>0</v>
      </c>
      <c r="T41" s="35">
        <v>0</v>
      </c>
      <c r="U41" s="32">
        <v>0</v>
      </c>
      <c r="V41" s="30">
        <v>0</v>
      </c>
      <c r="W41" s="26">
        <v>0</v>
      </c>
      <c r="X41" s="26">
        <v>0</v>
      </c>
      <c r="Y41" s="26" t="s">
        <v>35</v>
      </c>
      <c r="Z41" s="21"/>
      <c r="AA41" s="37">
        <v>5</v>
      </c>
      <c r="AB41" s="37">
        <v>5</v>
      </c>
      <c r="AC41" s="37">
        <v>0</v>
      </c>
      <c r="AD41" s="38">
        <v>0</v>
      </c>
      <c r="AE41" s="32" t="s">
        <v>36</v>
      </c>
      <c r="AF41" s="39">
        <v>0</v>
      </c>
      <c r="AG41" s="24"/>
      <c r="AH41" s="122" t="s">
        <v>87</v>
      </c>
      <c r="AI41" s="104"/>
      <c r="AJ41" s="103"/>
      <c r="AK41" s="88"/>
    </row>
    <row r="42" spans="1:37" s="4" customFormat="1" ht="37.5" hidden="1" customHeight="1" x14ac:dyDescent="0.25">
      <c r="A42" s="85"/>
      <c r="B42" s="32" t="s">
        <v>41</v>
      </c>
      <c r="C42" s="32" t="s">
        <v>85</v>
      </c>
      <c r="D42" s="32" t="s">
        <v>38</v>
      </c>
      <c r="E42" s="88"/>
      <c r="F42" s="26">
        <v>8</v>
      </c>
      <c r="G42" s="26">
        <v>341</v>
      </c>
      <c r="H42" s="28">
        <v>277</v>
      </c>
      <c r="I42" s="101">
        <f t="shared" si="4"/>
        <v>0.81231671554252194</v>
      </c>
      <c r="J42" s="137" t="s">
        <v>34</v>
      </c>
      <c r="K42" s="131"/>
      <c r="L42" s="141" t="s">
        <v>86</v>
      </c>
      <c r="M42" s="134">
        <v>5</v>
      </c>
      <c r="N42" s="141" t="s">
        <v>86</v>
      </c>
      <c r="P42" s="26">
        <v>0</v>
      </c>
      <c r="Q42" s="28">
        <v>17</v>
      </c>
      <c r="R42" s="35">
        <v>0</v>
      </c>
      <c r="S42" s="35">
        <v>0</v>
      </c>
      <c r="T42" s="35">
        <v>0</v>
      </c>
      <c r="U42" s="32">
        <v>0</v>
      </c>
      <c r="V42" s="30">
        <v>0</v>
      </c>
      <c r="W42" s="26">
        <v>0</v>
      </c>
      <c r="X42" s="26">
        <v>0</v>
      </c>
      <c r="Y42" s="26" t="s">
        <v>35</v>
      </c>
      <c r="Z42" s="21"/>
      <c r="AA42" s="37">
        <v>2</v>
      </c>
      <c r="AB42" s="37">
        <v>2</v>
      </c>
      <c r="AC42" s="37">
        <v>0</v>
      </c>
      <c r="AD42" s="38">
        <v>0</v>
      </c>
      <c r="AE42" s="32" t="s">
        <v>36</v>
      </c>
      <c r="AF42" s="39">
        <v>0</v>
      </c>
      <c r="AG42" s="24"/>
      <c r="AH42" s="122" t="s">
        <v>34</v>
      </c>
      <c r="AI42" s="104"/>
      <c r="AJ42" s="103"/>
      <c r="AK42" s="88"/>
    </row>
    <row r="43" spans="1:37" s="4" customFormat="1" ht="30" hidden="1" x14ac:dyDescent="0.25">
      <c r="A43" s="85"/>
      <c r="B43" s="32" t="s">
        <v>41</v>
      </c>
      <c r="C43" s="32" t="s">
        <v>85</v>
      </c>
      <c r="D43" s="32" t="s">
        <v>39</v>
      </c>
      <c r="E43" s="88"/>
      <c r="F43" s="26">
        <v>2</v>
      </c>
      <c r="G43" s="26">
        <v>330</v>
      </c>
      <c r="H43" s="28">
        <v>330</v>
      </c>
      <c r="I43" s="101">
        <f t="shared" si="4"/>
        <v>1</v>
      </c>
      <c r="J43" s="137" t="s">
        <v>34</v>
      </c>
      <c r="K43" s="131"/>
      <c r="L43" s="141" t="s">
        <v>86</v>
      </c>
      <c r="M43" s="134">
        <v>5</v>
      </c>
      <c r="N43" s="141" t="s">
        <v>86</v>
      </c>
      <c r="O43" s="11"/>
      <c r="P43" s="26">
        <v>0</v>
      </c>
      <c r="Q43" s="28">
        <v>16</v>
      </c>
      <c r="R43" s="35">
        <v>0</v>
      </c>
      <c r="S43" s="35">
        <v>0</v>
      </c>
      <c r="T43" s="35">
        <v>0</v>
      </c>
      <c r="U43" s="32">
        <f t="shared" si="2"/>
        <v>0</v>
      </c>
      <c r="V43" s="30">
        <v>0</v>
      </c>
      <c r="W43" s="26">
        <v>0</v>
      </c>
      <c r="X43" s="26">
        <v>0</v>
      </c>
      <c r="Y43" s="26" t="s">
        <v>35</v>
      </c>
      <c r="Z43" s="21"/>
      <c r="AA43" s="37">
        <v>2</v>
      </c>
      <c r="AB43" s="37">
        <v>2</v>
      </c>
      <c r="AC43" s="37">
        <v>0</v>
      </c>
      <c r="AD43" s="38">
        <v>0</v>
      </c>
      <c r="AE43" s="32" t="s">
        <v>36</v>
      </c>
      <c r="AF43" s="39">
        <v>0</v>
      </c>
      <c r="AG43" s="24"/>
      <c r="AH43" s="122" t="s">
        <v>34</v>
      </c>
      <c r="AI43" s="15"/>
      <c r="AJ43" s="103"/>
      <c r="AK43" s="88"/>
    </row>
    <row r="44" spans="1:37" s="4" customFormat="1" hidden="1" x14ac:dyDescent="0.25">
      <c r="A44" s="85"/>
      <c r="B44" s="32" t="s">
        <v>88</v>
      </c>
      <c r="C44" s="32" t="s">
        <v>89</v>
      </c>
      <c r="D44" s="32" t="s">
        <v>33</v>
      </c>
      <c r="E44" s="88"/>
      <c r="F44" s="103">
        <v>77</v>
      </c>
      <c r="G44" s="103">
        <v>651</v>
      </c>
      <c r="H44" s="114">
        <v>543</v>
      </c>
      <c r="I44" s="108">
        <f t="shared" ref="I44:I55" si="6">H44/G44</f>
        <v>0.83410138248847931</v>
      </c>
      <c r="J44" s="130" t="s">
        <v>34</v>
      </c>
      <c r="K44" s="131"/>
      <c r="L44" s="128">
        <v>16</v>
      </c>
      <c r="M44" s="128">
        <v>1</v>
      </c>
      <c r="N44" s="128">
        <v>11.5</v>
      </c>
      <c r="O44" s="11"/>
      <c r="P44" s="103">
        <v>31</v>
      </c>
      <c r="Q44" s="114">
        <v>45</v>
      </c>
      <c r="R44" s="122">
        <v>0</v>
      </c>
      <c r="S44" s="102">
        <v>1</v>
      </c>
      <c r="T44" s="32">
        <v>0</v>
      </c>
      <c r="U44" s="32">
        <f t="shared" si="2"/>
        <v>0</v>
      </c>
      <c r="V44" s="110">
        <v>0</v>
      </c>
      <c r="W44" s="111">
        <v>0</v>
      </c>
      <c r="X44" s="111">
        <v>0</v>
      </c>
      <c r="Y44" s="111" t="s">
        <v>35</v>
      </c>
      <c r="Z44" s="21"/>
      <c r="AA44" s="103">
        <f>SUM(AB44:AD44,AF44)</f>
        <v>14</v>
      </c>
      <c r="AB44" s="105">
        <v>9</v>
      </c>
      <c r="AC44" s="105">
        <v>3</v>
      </c>
      <c r="AD44" s="112">
        <v>1</v>
      </c>
      <c r="AE44" s="102" t="s">
        <v>36</v>
      </c>
      <c r="AF44" s="115">
        <v>1</v>
      </c>
      <c r="AG44" s="24"/>
      <c r="AH44" s="102" t="s">
        <v>34</v>
      </c>
      <c r="AI44" s="104"/>
      <c r="AJ44" s="103"/>
      <c r="AK44" s="88"/>
    </row>
    <row r="45" spans="1:37" s="4" customFormat="1" hidden="1" x14ac:dyDescent="0.25">
      <c r="A45" s="85"/>
      <c r="B45" s="32" t="s">
        <v>88</v>
      </c>
      <c r="C45" s="32" t="s">
        <v>89</v>
      </c>
      <c r="D45" s="32" t="s">
        <v>38</v>
      </c>
      <c r="E45" s="88"/>
      <c r="F45" s="103">
        <v>75</v>
      </c>
      <c r="G45" s="103">
        <v>651</v>
      </c>
      <c r="H45" s="114">
        <v>551</v>
      </c>
      <c r="I45" s="108">
        <f t="shared" si="6"/>
        <v>0.84639016897081409</v>
      </c>
      <c r="J45" s="130" t="s">
        <v>34</v>
      </c>
      <c r="K45" s="131"/>
      <c r="L45" s="128">
        <v>10</v>
      </c>
      <c r="M45" s="128">
        <v>1</v>
      </c>
      <c r="N45" s="128">
        <v>8</v>
      </c>
      <c r="O45" s="11"/>
      <c r="P45" s="103">
        <v>29</v>
      </c>
      <c r="Q45" s="114">
        <v>42</v>
      </c>
      <c r="R45" s="122">
        <v>2</v>
      </c>
      <c r="S45" s="102">
        <v>2</v>
      </c>
      <c r="T45" s="32">
        <v>0</v>
      </c>
      <c r="U45" s="32">
        <f t="shared" si="2"/>
        <v>0</v>
      </c>
      <c r="V45" s="110">
        <v>0</v>
      </c>
      <c r="W45" s="111">
        <v>0</v>
      </c>
      <c r="X45" s="111">
        <v>0</v>
      </c>
      <c r="Y45" s="111" t="s">
        <v>35</v>
      </c>
      <c r="Z45" s="21"/>
      <c r="AA45" s="103">
        <f t="shared" ref="AA45:AA67" si="7">SUM(AB45:AD45,AF45)</f>
        <v>12</v>
      </c>
      <c r="AB45" s="105">
        <v>8</v>
      </c>
      <c r="AC45" s="105">
        <v>3</v>
      </c>
      <c r="AD45" s="112">
        <v>0</v>
      </c>
      <c r="AE45" s="102" t="s">
        <v>36</v>
      </c>
      <c r="AF45" s="115">
        <v>1</v>
      </c>
      <c r="AG45" s="24"/>
      <c r="AH45" s="102" t="s">
        <v>34</v>
      </c>
      <c r="AI45" s="104"/>
      <c r="AJ45" s="103"/>
      <c r="AK45" s="88"/>
    </row>
    <row r="46" spans="1:37" s="4" customFormat="1" hidden="1" x14ac:dyDescent="0.25">
      <c r="A46" s="85"/>
      <c r="B46" s="32" t="s">
        <v>88</v>
      </c>
      <c r="C46" s="32" t="s">
        <v>89</v>
      </c>
      <c r="D46" s="32" t="s">
        <v>39</v>
      </c>
      <c r="E46" s="88"/>
      <c r="F46" s="103">
        <v>84</v>
      </c>
      <c r="G46" s="103">
        <v>630</v>
      </c>
      <c r="H46" s="114">
        <v>545</v>
      </c>
      <c r="I46" s="108">
        <f t="shared" si="6"/>
        <v>0.86507936507936511</v>
      </c>
      <c r="J46" s="109" t="s">
        <v>34</v>
      </c>
      <c r="K46" s="21"/>
      <c r="L46" s="103">
        <v>9</v>
      </c>
      <c r="M46" s="103">
        <v>1</v>
      </c>
      <c r="N46" s="103">
        <v>5</v>
      </c>
      <c r="O46" s="11"/>
      <c r="P46" s="103">
        <v>26</v>
      </c>
      <c r="Q46" s="114">
        <v>54</v>
      </c>
      <c r="R46" s="122">
        <v>3</v>
      </c>
      <c r="S46" s="102">
        <v>1</v>
      </c>
      <c r="T46" s="32">
        <v>0</v>
      </c>
      <c r="U46" s="32">
        <f t="shared" si="2"/>
        <v>0</v>
      </c>
      <c r="V46" s="110">
        <v>0</v>
      </c>
      <c r="W46" s="111">
        <v>0</v>
      </c>
      <c r="X46" s="111">
        <v>0</v>
      </c>
      <c r="Y46" s="111" t="s">
        <v>35</v>
      </c>
      <c r="Z46" s="21"/>
      <c r="AA46" s="103">
        <f>SUM(AB46:AD46,AF46)</f>
        <v>16</v>
      </c>
      <c r="AB46" s="105">
        <v>7</v>
      </c>
      <c r="AC46" s="105">
        <v>4</v>
      </c>
      <c r="AD46" s="112">
        <v>1</v>
      </c>
      <c r="AE46" s="102" t="s">
        <v>36</v>
      </c>
      <c r="AF46" s="115">
        <v>4</v>
      </c>
      <c r="AG46" s="24"/>
      <c r="AH46" s="102" t="s">
        <v>34</v>
      </c>
      <c r="AI46" s="104"/>
      <c r="AJ46" s="103"/>
      <c r="AK46" s="88"/>
    </row>
    <row r="47" spans="1:37" s="4" customFormat="1" hidden="1" x14ac:dyDescent="0.25">
      <c r="A47" s="85"/>
      <c r="B47" s="32" t="s">
        <v>88</v>
      </c>
      <c r="C47" s="32" t="s">
        <v>90</v>
      </c>
      <c r="D47" s="32" t="s">
        <v>33</v>
      </c>
      <c r="E47" s="88"/>
      <c r="F47" s="103">
        <v>52</v>
      </c>
      <c r="G47" s="103">
        <v>372</v>
      </c>
      <c r="H47" s="114">
        <v>280</v>
      </c>
      <c r="I47" s="108">
        <f t="shared" si="6"/>
        <v>0.75268817204301075</v>
      </c>
      <c r="J47" s="109" t="s">
        <v>34</v>
      </c>
      <c r="K47" s="21"/>
      <c r="L47" s="103">
        <v>11</v>
      </c>
      <c r="M47" s="103">
        <v>1</v>
      </c>
      <c r="N47" s="103">
        <v>10</v>
      </c>
      <c r="O47" s="11"/>
      <c r="P47" s="103">
        <v>20</v>
      </c>
      <c r="Q47" s="114">
        <v>32</v>
      </c>
      <c r="R47" s="122">
        <v>0</v>
      </c>
      <c r="S47" s="102">
        <v>0</v>
      </c>
      <c r="T47" s="32">
        <v>0</v>
      </c>
      <c r="U47" s="32">
        <f t="shared" si="2"/>
        <v>0</v>
      </c>
      <c r="V47" s="110">
        <v>0</v>
      </c>
      <c r="W47" s="111">
        <v>0</v>
      </c>
      <c r="X47" s="111">
        <v>0</v>
      </c>
      <c r="Y47" s="111" t="s">
        <v>35</v>
      </c>
      <c r="Z47" s="21"/>
      <c r="AA47" s="103">
        <f>SUM(AB47:AD47,AF47)</f>
        <v>8</v>
      </c>
      <c r="AB47" s="105">
        <v>5</v>
      </c>
      <c r="AC47" s="105">
        <v>2</v>
      </c>
      <c r="AD47" s="112">
        <v>0</v>
      </c>
      <c r="AE47" s="102" t="s">
        <v>36</v>
      </c>
      <c r="AF47" s="115">
        <v>1</v>
      </c>
      <c r="AG47" s="24"/>
      <c r="AH47" s="102" t="s">
        <v>34</v>
      </c>
      <c r="AI47" s="104"/>
      <c r="AJ47" s="103"/>
      <c r="AK47" s="88"/>
    </row>
    <row r="48" spans="1:37" s="4" customFormat="1" hidden="1" x14ac:dyDescent="0.25">
      <c r="A48" s="85"/>
      <c r="B48" s="32" t="s">
        <v>88</v>
      </c>
      <c r="C48" s="32" t="s">
        <v>90</v>
      </c>
      <c r="D48" s="32" t="s">
        <v>38</v>
      </c>
      <c r="E48" s="88"/>
      <c r="F48" s="103">
        <v>50</v>
      </c>
      <c r="G48" s="103">
        <v>372</v>
      </c>
      <c r="H48" s="114">
        <v>294</v>
      </c>
      <c r="I48" s="108">
        <f t="shared" si="6"/>
        <v>0.79032258064516125</v>
      </c>
      <c r="J48" s="109" t="s">
        <v>34</v>
      </c>
      <c r="K48" s="21"/>
      <c r="L48" s="103">
        <v>19</v>
      </c>
      <c r="M48" s="103">
        <v>1</v>
      </c>
      <c r="N48" s="103">
        <v>16.5</v>
      </c>
      <c r="O48" s="11"/>
      <c r="P48" s="103">
        <v>23</v>
      </c>
      <c r="Q48" s="114">
        <v>27</v>
      </c>
      <c r="R48" s="122">
        <v>0</v>
      </c>
      <c r="S48" s="102">
        <v>0</v>
      </c>
      <c r="T48" s="32">
        <v>0</v>
      </c>
      <c r="U48" s="32">
        <f t="shared" si="2"/>
        <v>0</v>
      </c>
      <c r="V48" s="110">
        <v>0</v>
      </c>
      <c r="W48" s="111">
        <v>0</v>
      </c>
      <c r="X48" s="111">
        <v>0</v>
      </c>
      <c r="Y48" s="111" t="s">
        <v>35</v>
      </c>
      <c r="Z48" s="21"/>
      <c r="AA48" s="103">
        <f>SUM(AB48:AD48,AF48)</f>
        <v>13</v>
      </c>
      <c r="AB48" s="105">
        <v>11</v>
      </c>
      <c r="AC48" s="105">
        <v>1</v>
      </c>
      <c r="AD48" s="112">
        <v>0</v>
      </c>
      <c r="AE48" s="102" t="s">
        <v>36</v>
      </c>
      <c r="AF48" s="115">
        <v>1</v>
      </c>
      <c r="AG48" s="24"/>
      <c r="AH48" s="102" t="s">
        <v>34</v>
      </c>
      <c r="AI48" s="104"/>
      <c r="AJ48" s="103"/>
      <c r="AK48" s="88"/>
    </row>
    <row r="49" spans="1:37" s="4" customFormat="1" hidden="1" x14ac:dyDescent="0.25">
      <c r="A49" s="85"/>
      <c r="B49" s="32" t="s">
        <v>88</v>
      </c>
      <c r="C49" s="32" t="s">
        <v>90</v>
      </c>
      <c r="D49" s="32" t="s">
        <v>39</v>
      </c>
      <c r="E49" s="88"/>
      <c r="F49" s="103">
        <v>45</v>
      </c>
      <c r="G49" s="103">
        <v>360</v>
      </c>
      <c r="H49" s="114">
        <v>289</v>
      </c>
      <c r="I49" s="108">
        <f t="shared" si="6"/>
        <v>0.80277777777777781</v>
      </c>
      <c r="J49" s="109" t="s">
        <v>34</v>
      </c>
      <c r="K49" s="21"/>
      <c r="L49" s="103">
        <v>14.5</v>
      </c>
      <c r="M49" s="103">
        <v>2</v>
      </c>
      <c r="N49" s="103">
        <v>11.5</v>
      </c>
      <c r="O49" s="11"/>
      <c r="P49" s="103">
        <v>22</v>
      </c>
      <c r="Q49" s="114">
        <v>23</v>
      </c>
      <c r="R49" s="122">
        <v>0</v>
      </c>
      <c r="S49" s="102">
        <v>0</v>
      </c>
      <c r="T49" s="32">
        <v>0</v>
      </c>
      <c r="U49" s="32">
        <f t="shared" si="2"/>
        <v>0</v>
      </c>
      <c r="V49" s="110">
        <v>0</v>
      </c>
      <c r="W49" s="111">
        <v>0</v>
      </c>
      <c r="X49" s="111">
        <v>0</v>
      </c>
      <c r="Y49" s="111" t="s">
        <v>35</v>
      </c>
      <c r="Z49" s="21"/>
      <c r="AA49" s="103">
        <f t="shared" si="7"/>
        <v>8</v>
      </c>
      <c r="AB49" s="105">
        <v>7</v>
      </c>
      <c r="AC49" s="105">
        <v>0</v>
      </c>
      <c r="AD49" s="112">
        <v>0</v>
      </c>
      <c r="AE49" s="102" t="s">
        <v>36</v>
      </c>
      <c r="AF49" s="115">
        <v>1</v>
      </c>
      <c r="AG49" s="24"/>
      <c r="AH49" s="102" t="s">
        <v>34</v>
      </c>
      <c r="AI49" s="104"/>
      <c r="AJ49" s="103"/>
      <c r="AK49" s="88"/>
    </row>
    <row r="50" spans="1:37" s="4" customFormat="1" ht="58.5" hidden="1" customHeight="1" x14ac:dyDescent="0.25">
      <c r="A50" s="85"/>
      <c r="B50" s="32" t="s">
        <v>63</v>
      </c>
      <c r="C50" s="32" t="s">
        <v>91</v>
      </c>
      <c r="D50" s="32" t="s">
        <v>33</v>
      </c>
      <c r="E50" s="88"/>
      <c r="F50" s="103">
        <v>5</v>
      </c>
      <c r="G50" s="103">
        <v>186</v>
      </c>
      <c r="H50" s="114">
        <v>122</v>
      </c>
      <c r="I50" s="108">
        <f t="shared" si="6"/>
        <v>0.65591397849462363</v>
      </c>
      <c r="J50" s="109" t="s">
        <v>34</v>
      </c>
      <c r="K50" s="21"/>
      <c r="L50" s="103">
        <v>0</v>
      </c>
      <c r="M50" s="103">
        <v>6</v>
      </c>
      <c r="N50" s="103">
        <v>0</v>
      </c>
      <c r="O50" s="12"/>
      <c r="P50" s="103">
        <v>5</v>
      </c>
      <c r="Q50" s="114">
        <v>0</v>
      </c>
      <c r="R50" s="122">
        <v>0</v>
      </c>
      <c r="S50" s="102">
        <v>0</v>
      </c>
      <c r="T50" s="32">
        <v>0</v>
      </c>
      <c r="U50" s="32">
        <f t="shared" si="2"/>
        <v>0</v>
      </c>
      <c r="V50" s="110">
        <v>0</v>
      </c>
      <c r="W50" s="111">
        <v>0</v>
      </c>
      <c r="X50" s="111">
        <v>0</v>
      </c>
      <c r="Y50" s="111" t="s">
        <v>35</v>
      </c>
      <c r="Z50" s="21"/>
      <c r="AA50" s="103">
        <f t="shared" si="7"/>
        <v>2</v>
      </c>
      <c r="AB50" s="105">
        <v>0</v>
      </c>
      <c r="AC50" s="105">
        <v>0</v>
      </c>
      <c r="AD50" s="112">
        <v>0</v>
      </c>
      <c r="AE50" s="102" t="s">
        <v>36</v>
      </c>
      <c r="AF50" s="115">
        <v>2</v>
      </c>
      <c r="AG50" s="24"/>
      <c r="AH50" s="102" t="s">
        <v>92</v>
      </c>
      <c r="AI50" s="104"/>
      <c r="AJ50" s="155" t="s">
        <v>93</v>
      </c>
      <c r="AK50" s="88"/>
    </row>
    <row r="51" spans="1:37" s="4" customFormat="1" ht="58.5" hidden="1" customHeight="1" x14ac:dyDescent="0.25">
      <c r="A51" s="85"/>
      <c r="B51" s="32" t="s">
        <v>63</v>
      </c>
      <c r="C51" s="32" t="s">
        <v>91</v>
      </c>
      <c r="D51" s="32" t="s">
        <v>38</v>
      </c>
      <c r="E51" s="88"/>
      <c r="F51" s="103">
        <v>7</v>
      </c>
      <c r="G51" s="103">
        <v>186</v>
      </c>
      <c r="H51" s="114">
        <v>103</v>
      </c>
      <c r="I51" s="108">
        <f t="shared" si="6"/>
        <v>0.55376344086021501</v>
      </c>
      <c r="J51" s="109" t="s">
        <v>34</v>
      </c>
      <c r="K51" s="21"/>
      <c r="L51" s="103">
        <v>72</v>
      </c>
      <c r="M51" s="103">
        <v>5</v>
      </c>
      <c r="N51" s="103">
        <v>70</v>
      </c>
      <c r="O51" s="12"/>
      <c r="P51" s="103">
        <v>7</v>
      </c>
      <c r="Q51" s="114">
        <v>0</v>
      </c>
      <c r="R51" s="122">
        <v>0</v>
      </c>
      <c r="S51" s="102">
        <v>0</v>
      </c>
      <c r="T51" s="32">
        <v>0</v>
      </c>
      <c r="U51" s="32">
        <f t="shared" si="2"/>
        <v>0</v>
      </c>
      <c r="V51" s="110">
        <v>0</v>
      </c>
      <c r="W51" s="111">
        <v>0</v>
      </c>
      <c r="X51" s="111">
        <v>0</v>
      </c>
      <c r="Y51" s="111" t="s">
        <v>35</v>
      </c>
      <c r="Z51" s="21"/>
      <c r="AA51" s="103">
        <f t="shared" si="7"/>
        <v>2</v>
      </c>
      <c r="AB51" s="105">
        <v>0</v>
      </c>
      <c r="AC51" s="105">
        <v>0</v>
      </c>
      <c r="AD51" s="112">
        <v>0</v>
      </c>
      <c r="AE51" s="102" t="s">
        <v>36</v>
      </c>
      <c r="AF51" s="115">
        <v>2</v>
      </c>
      <c r="AG51" s="24"/>
      <c r="AH51" s="102" t="s">
        <v>92</v>
      </c>
      <c r="AI51" s="104"/>
      <c r="AJ51" s="156"/>
      <c r="AK51" s="88"/>
    </row>
    <row r="52" spans="1:37" s="4" customFormat="1" ht="58.5" hidden="1" customHeight="1" x14ac:dyDescent="0.25">
      <c r="A52" s="85"/>
      <c r="B52" s="32" t="s">
        <v>63</v>
      </c>
      <c r="C52" s="32" t="s">
        <v>91</v>
      </c>
      <c r="D52" s="32" t="s">
        <v>39</v>
      </c>
      <c r="E52" s="88"/>
      <c r="F52" s="103">
        <v>7</v>
      </c>
      <c r="G52" s="103">
        <v>180</v>
      </c>
      <c r="H52" s="114">
        <v>121</v>
      </c>
      <c r="I52" s="108">
        <f t="shared" si="6"/>
        <v>0.67222222222222228</v>
      </c>
      <c r="J52" s="109" t="s">
        <v>34</v>
      </c>
      <c r="K52" s="21"/>
      <c r="L52" s="103">
        <v>31</v>
      </c>
      <c r="M52" s="103">
        <v>4</v>
      </c>
      <c r="N52" s="103">
        <v>27</v>
      </c>
      <c r="O52" s="12"/>
      <c r="P52" s="103">
        <v>6</v>
      </c>
      <c r="Q52" s="114">
        <v>0</v>
      </c>
      <c r="R52" s="122">
        <v>0</v>
      </c>
      <c r="S52" s="102">
        <v>1</v>
      </c>
      <c r="T52" s="32">
        <v>0</v>
      </c>
      <c r="U52" s="32">
        <f t="shared" si="2"/>
        <v>0</v>
      </c>
      <c r="V52" s="110">
        <v>0</v>
      </c>
      <c r="W52" s="111">
        <v>0</v>
      </c>
      <c r="X52" s="111">
        <v>0</v>
      </c>
      <c r="Y52" s="111" t="s">
        <v>35</v>
      </c>
      <c r="Z52" s="21"/>
      <c r="AA52" s="103">
        <f t="shared" si="7"/>
        <v>1</v>
      </c>
      <c r="AB52" s="105">
        <v>0</v>
      </c>
      <c r="AC52" s="105">
        <v>0</v>
      </c>
      <c r="AD52" s="112">
        <v>0</v>
      </c>
      <c r="AE52" s="102" t="s">
        <v>36</v>
      </c>
      <c r="AF52" s="115">
        <v>1</v>
      </c>
      <c r="AG52" s="24"/>
      <c r="AH52" s="102" t="s">
        <v>92</v>
      </c>
      <c r="AI52" s="104"/>
      <c r="AJ52" s="156"/>
      <c r="AK52" s="88"/>
    </row>
    <row r="53" spans="1:37" s="4" customFormat="1" x14ac:dyDescent="0.25">
      <c r="A53" s="85"/>
      <c r="B53" s="32" t="s">
        <v>44</v>
      </c>
      <c r="C53" s="32" t="s">
        <v>94</v>
      </c>
      <c r="D53" s="32" t="s">
        <v>33</v>
      </c>
      <c r="E53" s="88"/>
      <c r="F53" s="111">
        <v>6</v>
      </c>
      <c r="G53" s="111">
        <v>186</v>
      </c>
      <c r="H53" s="117">
        <v>144</v>
      </c>
      <c r="I53" s="118">
        <f t="shared" si="6"/>
        <v>0.77419354838709675</v>
      </c>
      <c r="J53" s="110" t="s">
        <v>34</v>
      </c>
      <c r="K53" s="21"/>
      <c r="L53" s="119">
        <v>31</v>
      </c>
      <c r="M53" s="119">
        <v>11.5</v>
      </c>
      <c r="N53" s="119">
        <v>31</v>
      </c>
      <c r="O53" s="11"/>
      <c r="P53" s="103">
        <v>6</v>
      </c>
      <c r="Q53" s="114">
        <v>0</v>
      </c>
      <c r="R53" s="122">
        <v>0</v>
      </c>
      <c r="S53" s="102">
        <v>0</v>
      </c>
      <c r="T53" s="32">
        <v>0</v>
      </c>
      <c r="U53" s="32">
        <f t="shared" si="2"/>
        <v>0</v>
      </c>
      <c r="V53" s="110">
        <v>0</v>
      </c>
      <c r="W53" s="111">
        <v>0</v>
      </c>
      <c r="X53" s="111">
        <v>0</v>
      </c>
      <c r="Y53" s="111" t="s">
        <v>35</v>
      </c>
      <c r="Z53" s="21"/>
      <c r="AA53" s="142" t="s">
        <v>34</v>
      </c>
      <c r="AB53" s="146"/>
      <c r="AC53" s="146"/>
      <c r="AD53" s="147"/>
      <c r="AE53" s="32" t="s">
        <v>36</v>
      </c>
      <c r="AF53" s="148"/>
      <c r="AG53" s="24"/>
      <c r="AH53" s="102" t="s">
        <v>34</v>
      </c>
      <c r="AI53" s="104"/>
      <c r="AJ53" s="155" t="s">
        <v>95</v>
      </c>
      <c r="AK53" s="88"/>
    </row>
    <row r="54" spans="1:37" s="4" customFormat="1" x14ac:dyDescent="0.25">
      <c r="A54" s="85"/>
      <c r="B54" s="32" t="s">
        <v>44</v>
      </c>
      <c r="C54" s="32" t="s">
        <v>94</v>
      </c>
      <c r="D54" s="32" t="s">
        <v>38</v>
      </c>
      <c r="E54" s="88"/>
      <c r="F54" s="111">
        <v>7</v>
      </c>
      <c r="G54" s="111">
        <v>186</v>
      </c>
      <c r="H54" s="117">
        <v>166</v>
      </c>
      <c r="I54" s="118">
        <f t="shared" si="6"/>
        <v>0.89247311827956988</v>
      </c>
      <c r="J54" s="110" t="s">
        <v>34</v>
      </c>
      <c r="K54" s="21"/>
      <c r="L54" s="119">
        <v>117.5</v>
      </c>
      <c r="M54" s="119">
        <v>5</v>
      </c>
      <c r="N54" s="119">
        <v>115</v>
      </c>
      <c r="O54" s="11"/>
      <c r="P54" s="103">
        <v>6</v>
      </c>
      <c r="Q54" s="114">
        <v>1</v>
      </c>
      <c r="R54" s="122">
        <v>0</v>
      </c>
      <c r="S54" s="102">
        <v>0</v>
      </c>
      <c r="T54" s="32">
        <v>0</v>
      </c>
      <c r="U54" s="32">
        <f t="shared" si="2"/>
        <v>0</v>
      </c>
      <c r="V54" s="110">
        <v>0</v>
      </c>
      <c r="W54" s="111">
        <v>0</v>
      </c>
      <c r="X54" s="111">
        <v>0</v>
      </c>
      <c r="Y54" s="111" t="s">
        <v>35</v>
      </c>
      <c r="Z54" s="21"/>
      <c r="AA54" s="142" t="s">
        <v>34</v>
      </c>
      <c r="AB54" s="146"/>
      <c r="AC54" s="146"/>
      <c r="AD54" s="147"/>
      <c r="AE54" s="32" t="s">
        <v>36</v>
      </c>
      <c r="AF54" s="148"/>
      <c r="AG54" s="24"/>
      <c r="AH54" s="102" t="s">
        <v>34</v>
      </c>
      <c r="AI54" s="104"/>
      <c r="AJ54" s="156"/>
      <c r="AK54" s="88"/>
    </row>
    <row r="55" spans="1:37" s="4" customFormat="1" x14ac:dyDescent="0.25">
      <c r="A55" s="85"/>
      <c r="B55" s="32" t="s">
        <v>44</v>
      </c>
      <c r="C55" s="32" t="s">
        <v>94</v>
      </c>
      <c r="D55" s="32" t="s">
        <v>39</v>
      </c>
      <c r="E55" s="88"/>
      <c r="F55" s="111">
        <v>7</v>
      </c>
      <c r="G55" s="111">
        <v>180</v>
      </c>
      <c r="H55" s="117">
        <v>151</v>
      </c>
      <c r="I55" s="118">
        <f t="shared" si="6"/>
        <v>0.83888888888888891</v>
      </c>
      <c r="J55" s="110" t="s">
        <v>34</v>
      </c>
      <c r="K55" s="21"/>
      <c r="L55" s="119">
        <v>73</v>
      </c>
      <c r="M55" s="119">
        <v>100</v>
      </c>
      <c r="N55" s="119">
        <v>68.5</v>
      </c>
      <c r="O55" s="11"/>
      <c r="P55" s="111">
        <v>6</v>
      </c>
      <c r="Q55" s="117">
        <v>1</v>
      </c>
      <c r="R55" s="35">
        <v>0</v>
      </c>
      <c r="S55" s="32">
        <v>0</v>
      </c>
      <c r="T55" s="32">
        <v>0</v>
      </c>
      <c r="U55" s="32">
        <f t="shared" si="2"/>
        <v>0</v>
      </c>
      <c r="V55" s="110">
        <v>0</v>
      </c>
      <c r="W55" s="111">
        <v>0</v>
      </c>
      <c r="X55" s="111">
        <v>0</v>
      </c>
      <c r="Y55" s="111" t="s">
        <v>35</v>
      </c>
      <c r="Z55" s="21"/>
      <c r="AA55" s="142" t="s">
        <v>34</v>
      </c>
      <c r="AB55" s="146"/>
      <c r="AC55" s="146"/>
      <c r="AD55" s="147"/>
      <c r="AE55" s="32" t="s">
        <v>36</v>
      </c>
      <c r="AF55" s="148"/>
      <c r="AG55" s="24"/>
      <c r="AH55" s="102" t="s">
        <v>34</v>
      </c>
      <c r="AI55" s="104"/>
      <c r="AJ55" s="156"/>
      <c r="AK55" s="88"/>
    </row>
    <row r="56" spans="1:37" s="4" customFormat="1" ht="45.75" customHeight="1" x14ac:dyDescent="0.25">
      <c r="A56" s="85"/>
      <c r="B56" s="32" t="s">
        <v>44</v>
      </c>
      <c r="C56" s="32" t="s">
        <v>96</v>
      </c>
      <c r="D56" s="32" t="s">
        <v>33</v>
      </c>
      <c r="E56" s="88"/>
      <c r="F56" s="111">
        <v>12</v>
      </c>
      <c r="G56" s="111">
        <v>310</v>
      </c>
      <c r="H56" s="117">
        <v>297</v>
      </c>
      <c r="I56" s="118">
        <f t="shared" si="4"/>
        <v>0.95806451612903221</v>
      </c>
      <c r="J56" s="110" t="s">
        <v>34</v>
      </c>
      <c r="K56" s="21"/>
      <c r="L56" s="119">
        <v>31</v>
      </c>
      <c r="M56" s="119">
        <v>11.5</v>
      </c>
      <c r="N56" s="119">
        <v>31</v>
      </c>
      <c r="O56" s="11"/>
      <c r="P56" s="111">
        <v>0</v>
      </c>
      <c r="Q56" s="117">
        <v>12</v>
      </c>
      <c r="R56" s="35">
        <v>0</v>
      </c>
      <c r="S56" s="32">
        <v>0</v>
      </c>
      <c r="T56" s="32">
        <v>0</v>
      </c>
      <c r="U56" s="32">
        <f t="shared" si="2"/>
        <v>0</v>
      </c>
      <c r="V56" s="110">
        <v>0</v>
      </c>
      <c r="W56" s="111">
        <v>0</v>
      </c>
      <c r="X56" s="111">
        <v>0</v>
      </c>
      <c r="Y56" s="111" t="s">
        <v>35</v>
      </c>
      <c r="Z56" s="21"/>
      <c r="AA56" s="103">
        <f t="shared" si="7"/>
        <v>0</v>
      </c>
      <c r="AB56" s="105">
        <v>0</v>
      </c>
      <c r="AC56" s="105">
        <v>0</v>
      </c>
      <c r="AD56" s="112">
        <v>0</v>
      </c>
      <c r="AE56" s="32" t="s">
        <v>36</v>
      </c>
      <c r="AF56" s="115">
        <v>0</v>
      </c>
      <c r="AG56" s="24"/>
      <c r="AH56" s="102" t="s">
        <v>34</v>
      </c>
      <c r="AI56" s="104"/>
      <c r="AJ56" s="116" t="s">
        <v>97</v>
      </c>
      <c r="AK56" s="88"/>
    </row>
    <row r="57" spans="1:37" s="4" customFormat="1" ht="45.75" customHeight="1" x14ac:dyDescent="0.25">
      <c r="A57" s="85"/>
      <c r="B57" s="32" t="s">
        <v>44</v>
      </c>
      <c r="C57" s="32" t="s">
        <v>96</v>
      </c>
      <c r="D57" s="32" t="s">
        <v>38</v>
      </c>
      <c r="E57" s="88"/>
      <c r="F57" s="111">
        <v>13</v>
      </c>
      <c r="G57" s="111">
        <v>310</v>
      </c>
      <c r="H57" s="117">
        <v>286</v>
      </c>
      <c r="I57" s="118">
        <f t="shared" si="4"/>
        <v>0.92258064516129035</v>
      </c>
      <c r="J57" s="110" t="s">
        <v>34</v>
      </c>
      <c r="K57" s="21"/>
      <c r="L57" s="119">
        <v>117.5</v>
      </c>
      <c r="M57" s="119">
        <v>5</v>
      </c>
      <c r="N57" s="119">
        <v>115</v>
      </c>
      <c r="O57" s="11"/>
      <c r="P57" s="111">
        <v>0</v>
      </c>
      <c r="Q57" s="117">
        <v>13</v>
      </c>
      <c r="R57" s="35">
        <v>0</v>
      </c>
      <c r="S57" s="32">
        <v>0</v>
      </c>
      <c r="T57" s="32">
        <v>0</v>
      </c>
      <c r="U57" s="32">
        <f t="shared" si="2"/>
        <v>0</v>
      </c>
      <c r="V57" s="110">
        <v>0</v>
      </c>
      <c r="W57" s="111">
        <v>0</v>
      </c>
      <c r="X57" s="111">
        <v>0</v>
      </c>
      <c r="Y57" s="111" t="s">
        <v>35</v>
      </c>
      <c r="Z57" s="21"/>
      <c r="AA57" s="103">
        <f t="shared" si="7"/>
        <v>0</v>
      </c>
      <c r="AB57" s="105">
        <v>0</v>
      </c>
      <c r="AC57" s="105">
        <v>0</v>
      </c>
      <c r="AD57" s="112">
        <v>0</v>
      </c>
      <c r="AE57" s="32" t="s">
        <v>36</v>
      </c>
      <c r="AF57" s="115">
        <v>0</v>
      </c>
      <c r="AG57" s="24"/>
      <c r="AH57" s="102" t="s">
        <v>34</v>
      </c>
      <c r="AI57" s="104"/>
      <c r="AJ57" s="116" t="s">
        <v>98</v>
      </c>
      <c r="AK57" s="88"/>
    </row>
    <row r="58" spans="1:37" s="4" customFormat="1" ht="45.75" customHeight="1" x14ac:dyDescent="0.25">
      <c r="A58" s="85"/>
      <c r="B58" s="32" t="s">
        <v>44</v>
      </c>
      <c r="C58" s="32" t="s">
        <v>96</v>
      </c>
      <c r="D58" s="32" t="s">
        <v>39</v>
      </c>
      <c r="E58" s="88"/>
      <c r="F58" s="111">
        <v>12</v>
      </c>
      <c r="G58" s="111">
        <v>300</v>
      </c>
      <c r="H58" s="117">
        <v>267</v>
      </c>
      <c r="I58" s="118">
        <f>H58/G58</f>
        <v>0.89</v>
      </c>
      <c r="J58" s="110" t="s">
        <v>34</v>
      </c>
      <c r="K58" s="21"/>
      <c r="L58" s="119">
        <v>73</v>
      </c>
      <c r="M58" s="119">
        <v>100</v>
      </c>
      <c r="N58" s="119">
        <v>68.5</v>
      </c>
      <c r="O58" s="11"/>
      <c r="P58" s="111">
        <v>0</v>
      </c>
      <c r="Q58" s="117">
        <v>12</v>
      </c>
      <c r="R58" s="35">
        <v>0</v>
      </c>
      <c r="S58" s="32">
        <v>0</v>
      </c>
      <c r="T58" s="32">
        <v>0</v>
      </c>
      <c r="U58" s="32">
        <f t="shared" si="2"/>
        <v>0</v>
      </c>
      <c r="V58" s="110">
        <v>0</v>
      </c>
      <c r="W58" s="111">
        <v>0</v>
      </c>
      <c r="X58" s="111">
        <v>0</v>
      </c>
      <c r="Y58" s="111" t="s">
        <v>35</v>
      </c>
      <c r="Z58" s="21"/>
      <c r="AA58" s="103">
        <f t="shared" si="7"/>
        <v>0</v>
      </c>
      <c r="AB58" s="105">
        <v>0</v>
      </c>
      <c r="AC58" s="105">
        <v>0</v>
      </c>
      <c r="AD58" s="112">
        <v>0</v>
      </c>
      <c r="AE58" s="32" t="s">
        <v>36</v>
      </c>
      <c r="AF58" s="115">
        <v>0</v>
      </c>
      <c r="AG58" s="24"/>
      <c r="AH58" s="102" t="s">
        <v>34</v>
      </c>
      <c r="AI58" s="104"/>
      <c r="AJ58" s="116" t="s">
        <v>98</v>
      </c>
      <c r="AK58" s="88"/>
    </row>
    <row r="59" spans="1:37" s="4" customFormat="1" ht="60" x14ac:dyDescent="0.25">
      <c r="A59" s="85"/>
      <c r="B59" s="32" t="s">
        <v>44</v>
      </c>
      <c r="C59" s="32" t="s">
        <v>99</v>
      </c>
      <c r="D59" s="32" t="s">
        <v>33</v>
      </c>
      <c r="E59" s="88"/>
      <c r="F59" s="111">
        <v>12</v>
      </c>
      <c r="G59" s="111">
        <v>310</v>
      </c>
      <c r="H59" s="117">
        <v>270</v>
      </c>
      <c r="I59" s="118">
        <f t="shared" si="4"/>
        <v>0.87096774193548387</v>
      </c>
      <c r="J59" s="110" t="s">
        <v>34</v>
      </c>
      <c r="K59" s="21"/>
      <c r="L59" s="119">
        <v>31</v>
      </c>
      <c r="M59" s="119">
        <v>11.5</v>
      </c>
      <c r="N59" s="119">
        <v>31</v>
      </c>
      <c r="O59" s="11"/>
      <c r="P59" s="111">
        <v>2</v>
      </c>
      <c r="Q59" s="117">
        <v>10</v>
      </c>
      <c r="R59" s="35">
        <v>0</v>
      </c>
      <c r="S59" s="32">
        <v>0</v>
      </c>
      <c r="T59" s="32">
        <v>0</v>
      </c>
      <c r="U59" s="32">
        <f t="shared" si="2"/>
        <v>0</v>
      </c>
      <c r="V59" s="110">
        <v>0</v>
      </c>
      <c r="W59" s="111">
        <v>0</v>
      </c>
      <c r="X59" s="111">
        <v>0</v>
      </c>
      <c r="Y59" s="111" t="s">
        <v>35</v>
      </c>
      <c r="Z59" s="21"/>
      <c r="AA59" s="103">
        <f t="shared" si="7"/>
        <v>2</v>
      </c>
      <c r="AB59" s="119">
        <v>1</v>
      </c>
      <c r="AC59" s="105">
        <v>1</v>
      </c>
      <c r="AD59" s="112">
        <v>0</v>
      </c>
      <c r="AE59" s="32" t="s">
        <v>36</v>
      </c>
      <c r="AF59" s="115">
        <v>0</v>
      </c>
      <c r="AG59" s="24"/>
      <c r="AH59" s="102" t="s">
        <v>34</v>
      </c>
      <c r="AI59" s="104"/>
      <c r="AJ59" s="116" t="s">
        <v>100</v>
      </c>
      <c r="AK59" s="88"/>
    </row>
    <row r="60" spans="1:37" s="4" customFormat="1" ht="45" x14ac:dyDescent="0.25">
      <c r="A60" s="85"/>
      <c r="B60" s="32" t="s">
        <v>44</v>
      </c>
      <c r="C60" s="32" t="s">
        <v>99</v>
      </c>
      <c r="D60" s="32" t="s">
        <v>38</v>
      </c>
      <c r="E60" s="88"/>
      <c r="F60" s="111">
        <v>11</v>
      </c>
      <c r="G60" s="111">
        <v>310</v>
      </c>
      <c r="H60" s="117">
        <v>246</v>
      </c>
      <c r="I60" s="118">
        <f t="shared" si="4"/>
        <v>0.79354838709677422</v>
      </c>
      <c r="J60" s="110" t="s">
        <v>34</v>
      </c>
      <c r="K60" s="21"/>
      <c r="L60" s="119">
        <v>117.5</v>
      </c>
      <c r="M60" s="119">
        <v>5</v>
      </c>
      <c r="N60" s="119">
        <v>115</v>
      </c>
      <c r="O60" s="11"/>
      <c r="P60" s="111">
        <v>1</v>
      </c>
      <c r="Q60" s="117">
        <v>10</v>
      </c>
      <c r="R60" s="35">
        <v>0</v>
      </c>
      <c r="S60" s="32">
        <v>0</v>
      </c>
      <c r="T60" s="32">
        <v>0</v>
      </c>
      <c r="U60" s="32">
        <f t="shared" si="2"/>
        <v>0</v>
      </c>
      <c r="V60" s="110">
        <v>0</v>
      </c>
      <c r="W60" s="111">
        <v>0</v>
      </c>
      <c r="X60" s="111">
        <v>0</v>
      </c>
      <c r="Y60" s="111" t="s">
        <v>35</v>
      </c>
      <c r="Z60" s="21"/>
      <c r="AA60" s="142" t="s">
        <v>34</v>
      </c>
      <c r="AB60" s="149"/>
      <c r="AC60" s="146"/>
      <c r="AD60" s="147"/>
      <c r="AE60" s="32" t="s">
        <v>36</v>
      </c>
      <c r="AF60" s="148"/>
      <c r="AG60" s="24"/>
      <c r="AH60" s="102" t="s">
        <v>34</v>
      </c>
      <c r="AI60" s="104"/>
      <c r="AJ60" s="116" t="s">
        <v>101</v>
      </c>
      <c r="AK60" s="88"/>
    </row>
    <row r="61" spans="1:37" s="4" customFormat="1" ht="45" x14ac:dyDescent="0.25">
      <c r="A61" s="85"/>
      <c r="B61" s="32" t="s">
        <v>44</v>
      </c>
      <c r="C61" s="32" t="s">
        <v>99</v>
      </c>
      <c r="D61" s="32" t="s">
        <v>39</v>
      </c>
      <c r="E61" s="88"/>
      <c r="F61" s="111">
        <v>11</v>
      </c>
      <c r="G61" s="111">
        <v>300</v>
      </c>
      <c r="H61" s="117">
        <v>269</v>
      </c>
      <c r="I61" s="118">
        <f t="shared" si="4"/>
        <v>0.89666666666666661</v>
      </c>
      <c r="J61" s="110" t="s">
        <v>34</v>
      </c>
      <c r="K61" s="21"/>
      <c r="L61" s="119">
        <v>73</v>
      </c>
      <c r="M61" s="119">
        <v>100</v>
      </c>
      <c r="N61" s="119">
        <v>68.5</v>
      </c>
      <c r="O61" s="11"/>
      <c r="P61" s="111">
        <v>1</v>
      </c>
      <c r="Q61" s="117">
        <v>10</v>
      </c>
      <c r="R61" s="35">
        <v>0</v>
      </c>
      <c r="S61" s="32">
        <v>0</v>
      </c>
      <c r="T61" s="32">
        <v>0</v>
      </c>
      <c r="U61" s="32">
        <f t="shared" si="2"/>
        <v>0</v>
      </c>
      <c r="V61" s="110">
        <v>0</v>
      </c>
      <c r="W61" s="111">
        <v>0</v>
      </c>
      <c r="X61" s="111">
        <v>0</v>
      </c>
      <c r="Y61" s="111" t="s">
        <v>35</v>
      </c>
      <c r="Z61" s="21"/>
      <c r="AA61" s="142" t="s">
        <v>34</v>
      </c>
      <c r="AB61" s="149"/>
      <c r="AC61" s="146"/>
      <c r="AD61" s="147"/>
      <c r="AE61" s="32" t="s">
        <v>36</v>
      </c>
      <c r="AF61" s="148"/>
      <c r="AG61" s="24"/>
      <c r="AH61" s="102" t="s">
        <v>34</v>
      </c>
      <c r="AI61" s="104"/>
      <c r="AJ61" s="116" t="s">
        <v>101</v>
      </c>
      <c r="AK61" s="88"/>
    </row>
    <row r="62" spans="1:37" s="4" customFormat="1" hidden="1" x14ac:dyDescent="0.25">
      <c r="A62" s="85"/>
      <c r="B62" s="32" t="s">
        <v>31</v>
      </c>
      <c r="C62" s="32" t="s">
        <v>102</v>
      </c>
      <c r="D62" s="32" t="s">
        <v>33</v>
      </c>
      <c r="E62" s="88"/>
      <c r="F62" s="111">
        <v>12</v>
      </c>
      <c r="G62" s="111">
        <v>186</v>
      </c>
      <c r="H62" s="117">
        <v>173</v>
      </c>
      <c r="I62" s="118">
        <f t="shared" ref="I62:I68" si="8">H62/G62</f>
        <v>0.93010752688172038</v>
      </c>
      <c r="J62" s="110" t="s">
        <v>34</v>
      </c>
      <c r="K62" s="21"/>
      <c r="L62" s="111">
        <v>30.5</v>
      </c>
      <c r="M62" s="111">
        <v>4</v>
      </c>
      <c r="N62" s="111">
        <v>26.5</v>
      </c>
      <c r="O62" s="11"/>
      <c r="P62" s="111">
        <v>4</v>
      </c>
      <c r="Q62" s="117">
        <v>8</v>
      </c>
      <c r="R62" s="35">
        <v>0</v>
      </c>
      <c r="S62" s="32">
        <v>0</v>
      </c>
      <c r="T62" s="32">
        <v>0</v>
      </c>
      <c r="U62" s="32">
        <f t="shared" si="2"/>
        <v>0</v>
      </c>
      <c r="V62" s="110">
        <v>0</v>
      </c>
      <c r="W62" s="111">
        <v>0</v>
      </c>
      <c r="X62" s="111">
        <v>0</v>
      </c>
      <c r="Y62" s="111" t="s">
        <v>35</v>
      </c>
      <c r="Z62" s="21"/>
      <c r="AA62" s="103">
        <f>SUM(AB62:AD62,AF62)</f>
        <v>1</v>
      </c>
      <c r="AB62" s="105">
        <v>0</v>
      </c>
      <c r="AC62" s="105">
        <v>0</v>
      </c>
      <c r="AD62" s="112">
        <v>0</v>
      </c>
      <c r="AE62" s="32" t="s">
        <v>36</v>
      </c>
      <c r="AF62" s="115">
        <v>1</v>
      </c>
      <c r="AG62" s="24"/>
      <c r="AH62" s="102" t="s">
        <v>34</v>
      </c>
      <c r="AI62" s="104"/>
      <c r="AJ62" s="103"/>
      <c r="AK62" s="88"/>
    </row>
    <row r="63" spans="1:37" s="4" customFormat="1" hidden="1" x14ac:dyDescent="0.25">
      <c r="A63" s="85"/>
      <c r="B63" s="32" t="s">
        <v>31</v>
      </c>
      <c r="C63" s="32" t="s">
        <v>102</v>
      </c>
      <c r="D63" s="32" t="s">
        <v>38</v>
      </c>
      <c r="E63" s="88"/>
      <c r="F63" s="111">
        <v>11</v>
      </c>
      <c r="G63" s="111">
        <v>186</v>
      </c>
      <c r="H63" s="117">
        <v>145</v>
      </c>
      <c r="I63" s="118">
        <f t="shared" si="8"/>
        <v>0.77956989247311825</v>
      </c>
      <c r="J63" s="110" t="s">
        <v>34</v>
      </c>
      <c r="K63" s="21"/>
      <c r="L63" s="111">
        <v>40.5</v>
      </c>
      <c r="M63" s="111">
        <v>16</v>
      </c>
      <c r="N63" s="111">
        <v>10.5</v>
      </c>
      <c r="O63" s="11"/>
      <c r="P63" s="111">
        <v>6</v>
      </c>
      <c r="Q63" s="117">
        <v>5</v>
      </c>
      <c r="R63" s="35">
        <v>0</v>
      </c>
      <c r="S63" s="32">
        <v>0</v>
      </c>
      <c r="T63" s="32">
        <v>0</v>
      </c>
      <c r="U63" s="32">
        <f t="shared" si="2"/>
        <v>0</v>
      </c>
      <c r="V63" s="110">
        <v>0</v>
      </c>
      <c r="W63" s="111">
        <v>0</v>
      </c>
      <c r="X63" s="111">
        <v>0</v>
      </c>
      <c r="Y63" s="111" t="s">
        <v>35</v>
      </c>
      <c r="Z63" s="21"/>
      <c r="AA63" s="103">
        <f t="shared" si="7"/>
        <v>2</v>
      </c>
      <c r="AB63" s="105">
        <v>0</v>
      </c>
      <c r="AC63" s="105">
        <v>0</v>
      </c>
      <c r="AD63" s="112">
        <v>0</v>
      </c>
      <c r="AE63" s="32" t="s">
        <v>36</v>
      </c>
      <c r="AF63" s="115">
        <v>2</v>
      </c>
      <c r="AG63" s="24"/>
      <c r="AH63" s="102" t="s">
        <v>34</v>
      </c>
      <c r="AI63" s="104"/>
      <c r="AJ63" s="103"/>
      <c r="AK63" s="88"/>
    </row>
    <row r="64" spans="1:37" s="4" customFormat="1" hidden="1" x14ac:dyDescent="0.25">
      <c r="A64" s="85"/>
      <c r="B64" s="32" t="s">
        <v>31</v>
      </c>
      <c r="C64" s="32" t="s">
        <v>102</v>
      </c>
      <c r="D64" s="32" t="s">
        <v>39</v>
      </c>
      <c r="E64" s="88"/>
      <c r="F64" s="111">
        <v>11</v>
      </c>
      <c r="G64" s="111">
        <v>180</v>
      </c>
      <c r="H64" s="117">
        <v>161</v>
      </c>
      <c r="I64" s="118">
        <f t="shared" si="8"/>
        <v>0.89444444444444449</v>
      </c>
      <c r="J64" s="110" t="s">
        <v>34</v>
      </c>
      <c r="K64" s="21"/>
      <c r="L64" s="111">
        <v>36</v>
      </c>
      <c r="M64" s="111">
        <v>6</v>
      </c>
      <c r="N64" s="111">
        <v>34</v>
      </c>
      <c r="O64" s="11"/>
      <c r="P64" s="111">
        <v>2</v>
      </c>
      <c r="Q64" s="117">
        <v>8</v>
      </c>
      <c r="R64" s="35">
        <v>1</v>
      </c>
      <c r="S64" s="32">
        <v>0</v>
      </c>
      <c r="T64" s="32">
        <v>0</v>
      </c>
      <c r="U64" s="32">
        <f t="shared" si="2"/>
        <v>0</v>
      </c>
      <c r="V64" s="110">
        <v>0</v>
      </c>
      <c r="W64" s="111">
        <v>0</v>
      </c>
      <c r="X64" s="111">
        <v>0</v>
      </c>
      <c r="Y64" s="111" t="s">
        <v>35</v>
      </c>
      <c r="Z64" s="21"/>
      <c r="AA64" s="103">
        <f t="shared" si="7"/>
        <v>3</v>
      </c>
      <c r="AB64" s="105">
        <v>1</v>
      </c>
      <c r="AC64" s="105">
        <v>1</v>
      </c>
      <c r="AD64" s="112">
        <v>0</v>
      </c>
      <c r="AE64" s="32" t="s">
        <v>36</v>
      </c>
      <c r="AF64" s="115">
        <v>1</v>
      </c>
      <c r="AG64" s="24"/>
      <c r="AH64" s="102" t="s">
        <v>34</v>
      </c>
      <c r="AI64" s="104"/>
      <c r="AJ64" s="103"/>
      <c r="AK64" s="88"/>
    </row>
    <row r="65" spans="1:37" s="4" customFormat="1" hidden="1" x14ac:dyDescent="0.25">
      <c r="A65" s="85"/>
      <c r="B65" s="32" t="s">
        <v>31</v>
      </c>
      <c r="C65" s="32" t="s">
        <v>103</v>
      </c>
      <c r="D65" s="32" t="s">
        <v>33</v>
      </c>
      <c r="E65" s="88"/>
      <c r="F65" s="111">
        <v>15</v>
      </c>
      <c r="G65" s="111">
        <v>217</v>
      </c>
      <c r="H65" s="117">
        <v>155</v>
      </c>
      <c r="I65" s="118">
        <f t="shared" si="8"/>
        <v>0.7142857142857143</v>
      </c>
      <c r="J65" s="110" t="s">
        <v>34</v>
      </c>
      <c r="K65" s="21"/>
      <c r="L65" s="111">
        <v>30.5</v>
      </c>
      <c r="M65" s="111">
        <v>4</v>
      </c>
      <c r="N65" s="111">
        <v>26.5</v>
      </c>
      <c r="O65" s="11"/>
      <c r="P65" s="111">
        <v>6</v>
      </c>
      <c r="Q65" s="117">
        <v>9</v>
      </c>
      <c r="R65" s="35">
        <v>0</v>
      </c>
      <c r="S65" s="32">
        <v>0</v>
      </c>
      <c r="T65" s="32">
        <v>0</v>
      </c>
      <c r="U65" s="32">
        <f t="shared" si="2"/>
        <v>0</v>
      </c>
      <c r="V65" s="110">
        <v>0</v>
      </c>
      <c r="W65" s="111">
        <v>0</v>
      </c>
      <c r="X65" s="111">
        <v>0</v>
      </c>
      <c r="Y65" s="111" t="s">
        <v>35</v>
      </c>
      <c r="Z65" s="21"/>
      <c r="AA65" s="103">
        <f t="shared" si="7"/>
        <v>1</v>
      </c>
      <c r="AB65" s="105">
        <v>1</v>
      </c>
      <c r="AC65" s="105">
        <v>0</v>
      </c>
      <c r="AD65" s="112">
        <v>0</v>
      </c>
      <c r="AE65" s="32" t="s">
        <v>36</v>
      </c>
      <c r="AF65" s="115">
        <v>0</v>
      </c>
      <c r="AG65" s="24"/>
      <c r="AH65" s="102" t="s">
        <v>34</v>
      </c>
      <c r="AI65" s="104"/>
      <c r="AJ65" s="103"/>
      <c r="AK65" s="88"/>
    </row>
    <row r="66" spans="1:37" s="4" customFormat="1" hidden="1" x14ac:dyDescent="0.25">
      <c r="A66" s="85"/>
      <c r="B66" s="32" t="s">
        <v>31</v>
      </c>
      <c r="C66" s="32" t="s">
        <v>103</v>
      </c>
      <c r="D66" s="32" t="s">
        <v>38</v>
      </c>
      <c r="E66" s="88"/>
      <c r="F66" s="111">
        <v>15</v>
      </c>
      <c r="G66" s="111">
        <v>217</v>
      </c>
      <c r="H66" s="117">
        <v>204</v>
      </c>
      <c r="I66" s="118">
        <f t="shared" si="8"/>
        <v>0.94009216589861755</v>
      </c>
      <c r="J66" s="110" t="s">
        <v>34</v>
      </c>
      <c r="K66" s="21"/>
      <c r="L66" s="111">
        <v>40.5</v>
      </c>
      <c r="M66" s="111">
        <v>16</v>
      </c>
      <c r="N66" s="111">
        <v>10.5</v>
      </c>
      <c r="O66" s="11"/>
      <c r="P66" s="111">
        <v>8</v>
      </c>
      <c r="Q66" s="117">
        <v>7</v>
      </c>
      <c r="R66" s="35">
        <v>0</v>
      </c>
      <c r="S66" s="32">
        <v>0</v>
      </c>
      <c r="T66" s="32">
        <v>0</v>
      </c>
      <c r="U66" s="32">
        <f t="shared" si="2"/>
        <v>0</v>
      </c>
      <c r="V66" s="110">
        <v>0</v>
      </c>
      <c r="W66" s="111">
        <v>0</v>
      </c>
      <c r="X66" s="111">
        <v>0</v>
      </c>
      <c r="Y66" s="111" t="s">
        <v>35</v>
      </c>
      <c r="Z66" s="21"/>
      <c r="AA66" s="103">
        <f t="shared" si="7"/>
        <v>1</v>
      </c>
      <c r="AB66" s="105">
        <v>1</v>
      </c>
      <c r="AC66" s="105">
        <v>0</v>
      </c>
      <c r="AD66" s="112">
        <v>0</v>
      </c>
      <c r="AE66" s="32" t="s">
        <v>36</v>
      </c>
      <c r="AF66" s="115">
        <v>0</v>
      </c>
      <c r="AG66" s="24"/>
      <c r="AH66" s="102" t="s">
        <v>34</v>
      </c>
      <c r="AI66" s="104"/>
      <c r="AJ66" s="103"/>
      <c r="AK66" s="88"/>
    </row>
    <row r="67" spans="1:37" s="4" customFormat="1" hidden="1" x14ac:dyDescent="0.25">
      <c r="A67" s="85"/>
      <c r="B67" s="32" t="s">
        <v>31</v>
      </c>
      <c r="C67" s="32" t="s">
        <v>103</v>
      </c>
      <c r="D67" s="32" t="s">
        <v>39</v>
      </c>
      <c r="E67" s="88"/>
      <c r="F67" s="111">
        <v>13</v>
      </c>
      <c r="G67" s="111">
        <v>210</v>
      </c>
      <c r="H67" s="117">
        <v>174</v>
      </c>
      <c r="I67" s="118">
        <f t="shared" si="8"/>
        <v>0.82857142857142863</v>
      </c>
      <c r="J67" s="110" t="s">
        <v>34</v>
      </c>
      <c r="K67" s="21"/>
      <c r="L67" s="111">
        <v>36</v>
      </c>
      <c r="M67" s="111">
        <v>6</v>
      </c>
      <c r="N67" s="111">
        <v>34</v>
      </c>
      <c r="O67" s="11"/>
      <c r="P67" s="111">
        <v>5</v>
      </c>
      <c r="Q67" s="117">
        <v>6</v>
      </c>
      <c r="R67" s="35">
        <v>2</v>
      </c>
      <c r="S67" s="32">
        <v>0</v>
      </c>
      <c r="T67" s="32">
        <v>0</v>
      </c>
      <c r="U67" s="32">
        <f t="shared" si="2"/>
        <v>0</v>
      </c>
      <c r="V67" s="110">
        <v>0</v>
      </c>
      <c r="W67" s="111">
        <v>0</v>
      </c>
      <c r="X67" s="111">
        <v>0</v>
      </c>
      <c r="Y67" s="111" t="s">
        <v>35</v>
      </c>
      <c r="Z67" s="21"/>
      <c r="AA67" s="103">
        <f t="shared" si="7"/>
        <v>2</v>
      </c>
      <c r="AB67" s="105">
        <v>1</v>
      </c>
      <c r="AC67" s="105">
        <v>0</v>
      </c>
      <c r="AD67" s="112">
        <v>0</v>
      </c>
      <c r="AE67" s="32" t="s">
        <v>36</v>
      </c>
      <c r="AF67" s="115">
        <v>1</v>
      </c>
      <c r="AG67" s="24"/>
      <c r="AH67" s="102" t="s">
        <v>34</v>
      </c>
      <c r="AI67" s="104"/>
      <c r="AJ67" s="103"/>
      <c r="AK67" s="88"/>
    </row>
    <row r="68" spans="1:37" s="4" customFormat="1" ht="150" hidden="1" x14ac:dyDescent="0.25">
      <c r="A68" s="85"/>
      <c r="B68" s="32" t="s">
        <v>63</v>
      </c>
      <c r="C68" s="32" t="s">
        <v>104</v>
      </c>
      <c r="D68" s="92" t="s">
        <v>33</v>
      </c>
      <c r="E68" s="88"/>
      <c r="F68" s="26">
        <v>5</v>
      </c>
      <c r="G68" s="26">
        <v>155</v>
      </c>
      <c r="H68" s="28">
        <v>152</v>
      </c>
      <c r="I68" s="101">
        <f t="shared" si="8"/>
        <v>0.98064516129032253</v>
      </c>
      <c r="J68" s="137" t="s">
        <v>34</v>
      </c>
      <c r="K68" s="131"/>
      <c r="L68" s="134" t="s">
        <v>105</v>
      </c>
      <c r="M68" s="134" t="s">
        <v>105</v>
      </c>
      <c r="N68" s="134" t="s">
        <v>105</v>
      </c>
      <c r="O68" s="11"/>
      <c r="P68" s="26">
        <v>0</v>
      </c>
      <c r="Q68" s="28">
        <v>0</v>
      </c>
      <c r="R68" s="35">
        <v>0</v>
      </c>
      <c r="S68" s="35">
        <v>0</v>
      </c>
      <c r="T68" s="35">
        <v>0</v>
      </c>
      <c r="U68" s="32">
        <f>SUM(V68:X68)</f>
        <v>0</v>
      </c>
      <c r="V68" s="30">
        <v>0</v>
      </c>
      <c r="W68" s="26">
        <v>0</v>
      </c>
      <c r="X68" s="26">
        <v>0</v>
      </c>
      <c r="Y68" s="26" t="s">
        <v>35</v>
      </c>
      <c r="Z68" s="21"/>
      <c r="AA68" s="37">
        <v>0</v>
      </c>
      <c r="AB68" s="37">
        <v>0</v>
      </c>
      <c r="AC68" s="37">
        <v>0</v>
      </c>
      <c r="AD68" s="38">
        <v>0</v>
      </c>
      <c r="AE68" s="32" t="s">
        <v>36</v>
      </c>
      <c r="AF68" s="39">
        <v>0</v>
      </c>
      <c r="AG68" s="24"/>
      <c r="AH68" s="122" t="s">
        <v>106</v>
      </c>
      <c r="AI68" s="104"/>
      <c r="AJ68" s="103"/>
      <c r="AK68" s="88"/>
    </row>
    <row r="69" spans="1:37" hidden="1" x14ac:dyDescent="0.25">
      <c r="A69" s="7"/>
      <c r="B69" s="32" t="s">
        <v>63</v>
      </c>
      <c r="C69" s="32" t="s">
        <v>104</v>
      </c>
      <c r="D69" s="92" t="s">
        <v>38</v>
      </c>
      <c r="E69" s="89"/>
      <c r="F69" s="26">
        <v>9</v>
      </c>
      <c r="G69" s="26">
        <v>155</v>
      </c>
      <c r="H69" s="28">
        <v>143</v>
      </c>
      <c r="I69" s="101">
        <f t="shared" ref="I69:I70" si="9">H69/G69</f>
        <v>0.92258064516129035</v>
      </c>
      <c r="J69" s="137" t="s">
        <v>34</v>
      </c>
      <c r="K69" s="131"/>
      <c r="L69" s="134">
        <v>50</v>
      </c>
      <c r="M69" s="134">
        <v>0</v>
      </c>
      <c r="N69" s="134">
        <v>50</v>
      </c>
      <c r="P69" s="26">
        <v>1</v>
      </c>
      <c r="Q69" s="28">
        <v>4</v>
      </c>
      <c r="R69" s="123">
        <v>0</v>
      </c>
      <c r="S69" s="35">
        <v>0</v>
      </c>
      <c r="T69" s="35">
        <v>0</v>
      </c>
      <c r="U69" s="32">
        <f t="shared" ref="U69:U70" si="10">SUM(V69:X69)</f>
        <v>0</v>
      </c>
      <c r="V69" s="30">
        <v>0</v>
      </c>
      <c r="W69" s="26">
        <v>0</v>
      </c>
      <c r="X69" s="26">
        <v>0</v>
      </c>
      <c r="Y69" s="26" t="s">
        <v>35</v>
      </c>
      <c r="AA69" s="37">
        <v>0</v>
      </c>
      <c r="AB69" s="37">
        <v>0</v>
      </c>
      <c r="AC69" s="37">
        <v>0</v>
      </c>
      <c r="AD69" s="38">
        <v>0</v>
      </c>
      <c r="AE69" s="32" t="s">
        <v>36</v>
      </c>
      <c r="AF69" s="39">
        <v>0</v>
      </c>
      <c r="AG69" s="94"/>
      <c r="AH69" s="122" t="s">
        <v>92</v>
      </c>
      <c r="AI69" s="104"/>
      <c r="AJ69" s="125"/>
      <c r="AK69" s="126"/>
    </row>
    <row r="70" spans="1:37" ht="30" hidden="1" x14ac:dyDescent="0.25">
      <c r="A70" s="7"/>
      <c r="B70" s="32" t="s">
        <v>63</v>
      </c>
      <c r="C70" s="32" t="s">
        <v>104</v>
      </c>
      <c r="D70" s="92" t="s">
        <v>39</v>
      </c>
      <c r="E70" s="89"/>
      <c r="F70" s="26">
        <v>5</v>
      </c>
      <c r="G70" s="26">
        <v>150</v>
      </c>
      <c r="H70" s="28">
        <v>114</v>
      </c>
      <c r="I70" s="101">
        <f t="shared" si="9"/>
        <v>0.76</v>
      </c>
      <c r="J70" s="137" t="s">
        <v>107</v>
      </c>
      <c r="K70" s="131"/>
      <c r="L70" s="134">
        <v>70</v>
      </c>
      <c r="M70" s="134" t="s">
        <v>108</v>
      </c>
      <c r="N70" s="134">
        <v>70</v>
      </c>
      <c r="P70" s="26">
        <v>0</v>
      </c>
      <c r="Q70" s="28">
        <v>1</v>
      </c>
      <c r="R70" s="123">
        <v>0</v>
      </c>
      <c r="S70" s="35">
        <v>0</v>
      </c>
      <c r="T70" s="35">
        <v>0</v>
      </c>
      <c r="U70" s="32">
        <f t="shared" si="10"/>
        <v>0</v>
      </c>
      <c r="V70" s="30">
        <v>0</v>
      </c>
      <c r="W70" s="26">
        <v>0</v>
      </c>
      <c r="X70" s="26">
        <v>0</v>
      </c>
      <c r="Y70" s="26" t="s">
        <v>35</v>
      </c>
      <c r="AA70" s="37">
        <v>0</v>
      </c>
      <c r="AB70" s="37">
        <v>0</v>
      </c>
      <c r="AC70" s="37">
        <v>0</v>
      </c>
      <c r="AD70" s="38">
        <v>0</v>
      </c>
      <c r="AE70" s="32" t="s">
        <v>36</v>
      </c>
      <c r="AF70" s="39">
        <v>0</v>
      </c>
      <c r="AG70" s="94"/>
      <c r="AH70" s="122" t="s">
        <v>109</v>
      </c>
      <c r="AI70" s="104"/>
      <c r="AJ70" s="125"/>
      <c r="AK70" s="126"/>
    </row>
    <row r="71" spans="1:37" x14ac:dyDescent="0.25">
      <c r="B71" s="90"/>
      <c r="C71" s="90"/>
      <c r="D71" s="91"/>
      <c r="I71" s="31"/>
      <c r="R71" s="124"/>
      <c r="S71" s="34"/>
      <c r="T71" s="34"/>
      <c r="U71" s="34"/>
      <c r="AE71" s="34"/>
      <c r="AH71" s="25"/>
      <c r="AJ71" s="90"/>
    </row>
  </sheetData>
  <autoFilter ref="B4:AH70" xr:uid="{00000000-0009-0000-0000-000000000000}">
    <filterColumn colId="0">
      <filters>
        <filter val="Supportive Recovery"/>
      </filters>
    </filterColumn>
  </autoFilter>
  <mergeCells count="5">
    <mergeCell ref="B1:L1"/>
    <mergeCell ref="AJ23:AJ25"/>
    <mergeCell ref="AJ50:AJ52"/>
    <mergeCell ref="AJ53:AJ55"/>
    <mergeCell ref="AJ26:AJ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3"/>
  <sheetViews>
    <sheetView zoomScaleNormal="100" workbookViewId="0">
      <pane xSplit="5" ySplit="4" topLeftCell="F5" activePane="bottomRight" state="frozen"/>
      <selection pane="topRight" activeCell="G1" sqref="G1"/>
      <selection pane="bottomLeft" activeCell="A4" sqref="A4"/>
      <selection pane="bottomRight" activeCell="J21" sqref="J21"/>
    </sheetView>
  </sheetViews>
  <sheetFormatPr defaultColWidth="9.140625" defaultRowHeight="15" x14ac:dyDescent="0.25"/>
  <cols>
    <col min="1" max="1" width="2.28515625" style="1" customWidth="1"/>
    <col min="2" max="2" width="18.28515625" style="1" customWidth="1"/>
    <col min="3" max="3" width="29.42578125" style="1" customWidth="1"/>
    <col min="4" max="4" width="10" style="1" customWidth="1"/>
    <col min="5" max="5" width="0.85546875" style="1" customWidth="1"/>
    <col min="6" max="6" width="16" style="72" customWidth="1"/>
    <col min="7" max="7" width="21" style="72" customWidth="1"/>
    <col min="8" max="8" width="23.7109375" style="72" customWidth="1"/>
    <col min="9" max="9" width="17.42578125" style="72" customWidth="1"/>
    <col min="10" max="10" width="50" style="97" customWidth="1"/>
    <col min="11" max="11" width="1.140625" style="73" customWidth="1"/>
    <col min="12" max="12" width="10.42578125" style="72" customWidth="1"/>
    <col min="13" max="13" width="8.42578125" style="72" customWidth="1"/>
    <col min="14" max="14" width="12.140625" style="72" bestFit="1" customWidth="1"/>
    <col min="15" max="15" width="12.140625" style="72" customWidth="1"/>
    <col min="16" max="16" width="13" style="72" customWidth="1"/>
    <col min="17" max="17" width="23.7109375" style="72" customWidth="1"/>
    <col min="18" max="18" width="13.5703125" style="72" bestFit="1" customWidth="1"/>
    <col min="19" max="19" width="11" style="72" bestFit="1" customWidth="1"/>
    <col min="20" max="20" width="11.5703125" style="72" customWidth="1"/>
    <col min="21" max="21" width="16.85546875" style="72" customWidth="1"/>
    <col min="22" max="22" width="1.140625" style="73" customWidth="1"/>
    <col min="23" max="23" width="22.7109375" style="72" customWidth="1"/>
    <col min="24" max="24" width="13.42578125" style="72" bestFit="1" customWidth="1"/>
    <col min="25" max="25" width="12" style="72" customWidth="1"/>
    <col min="26" max="26" width="10.140625" style="72" customWidth="1"/>
    <col min="27" max="27" width="13.7109375" style="72" customWidth="1"/>
    <col min="28" max="28" width="15.5703125" style="72" customWidth="1"/>
    <col min="29" max="29" width="0.7109375" style="72" customWidth="1"/>
    <col min="30" max="30" width="67.85546875" style="97" customWidth="1"/>
    <col min="31" max="31" width="0.85546875" style="1" customWidth="1"/>
    <col min="32" max="32" width="58.85546875" style="1" customWidth="1"/>
    <col min="33" max="16384" width="9.140625" style="1"/>
  </cols>
  <sheetData>
    <row r="1" spans="1:34" s="65" customFormat="1" ht="38.25" customHeight="1" x14ac:dyDescent="0.25">
      <c r="A1" s="63"/>
      <c r="B1" s="150" t="s">
        <v>110</v>
      </c>
      <c r="C1" s="151"/>
      <c r="D1" s="151"/>
      <c r="E1" s="151"/>
      <c r="F1" s="151"/>
      <c r="G1" s="151"/>
      <c r="H1" s="151"/>
      <c r="I1" s="151"/>
      <c r="J1" s="151"/>
      <c r="K1" s="151"/>
      <c r="L1" s="152"/>
      <c r="M1" s="69"/>
      <c r="N1" s="69"/>
      <c r="O1" s="69"/>
      <c r="P1" s="70"/>
      <c r="Q1" s="70"/>
      <c r="R1" s="70"/>
      <c r="S1" s="70"/>
      <c r="T1" s="70"/>
      <c r="U1" s="70"/>
      <c r="V1" s="70"/>
      <c r="W1" s="70"/>
      <c r="X1" s="70"/>
      <c r="Y1" s="70"/>
      <c r="Z1" s="70"/>
      <c r="AA1" s="70"/>
      <c r="AB1" s="70"/>
      <c r="AC1" s="70"/>
      <c r="AD1" s="98"/>
      <c r="AE1" s="64"/>
      <c r="AF1" s="64"/>
      <c r="AG1" s="64"/>
      <c r="AH1" s="5"/>
    </row>
    <row r="2" spans="1:34" s="66" customFormat="1" x14ac:dyDescent="0.25">
      <c r="B2" s="6" t="s">
        <v>111</v>
      </c>
      <c r="F2" s="70"/>
      <c r="G2" s="70"/>
      <c r="H2" s="70"/>
      <c r="I2" s="71"/>
      <c r="J2" s="96"/>
      <c r="K2" s="71"/>
      <c r="L2" s="69"/>
      <c r="M2" s="69"/>
      <c r="N2" s="69"/>
      <c r="O2" s="69"/>
      <c r="P2" s="70"/>
      <c r="Q2" s="70"/>
      <c r="R2" s="70"/>
      <c r="S2" s="70"/>
      <c r="T2" s="70"/>
      <c r="U2" s="70"/>
      <c r="V2" s="70"/>
      <c r="W2" s="70"/>
      <c r="X2" s="70"/>
      <c r="Y2" s="70"/>
      <c r="Z2" s="70"/>
      <c r="AA2" s="70"/>
      <c r="AB2" s="70"/>
      <c r="AC2" s="70"/>
      <c r="AD2" s="98"/>
      <c r="AE2" s="64"/>
      <c r="AF2" s="64"/>
      <c r="AG2" s="64"/>
      <c r="AH2" s="5"/>
    </row>
    <row r="3" spans="1:34" s="67" customFormat="1" x14ac:dyDescent="0.25">
      <c r="B3" s="14"/>
      <c r="F3" s="72"/>
      <c r="G3" s="72"/>
      <c r="H3" s="72"/>
      <c r="I3" s="73"/>
      <c r="J3" s="97"/>
      <c r="K3" s="73"/>
      <c r="L3" s="74"/>
      <c r="M3" s="74"/>
      <c r="N3" s="74"/>
      <c r="O3" s="74"/>
      <c r="P3" s="72"/>
      <c r="Q3" s="72"/>
      <c r="R3" s="72"/>
      <c r="S3" s="72"/>
      <c r="T3" s="72"/>
      <c r="U3" s="72"/>
      <c r="V3" s="72"/>
      <c r="W3" s="72"/>
      <c r="X3" s="72"/>
      <c r="Y3" s="72"/>
      <c r="Z3" s="72"/>
      <c r="AA3" s="72"/>
      <c r="AB3" s="72"/>
      <c r="AC3" s="72"/>
      <c r="AD3" s="99"/>
      <c r="AE3" s="2"/>
      <c r="AF3" s="2"/>
      <c r="AG3" s="2"/>
      <c r="AH3" s="13"/>
    </row>
    <row r="4" spans="1:34" s="68" customFormat="1" ht="15.75" x14ac:dyDescent="0.25">
      <c r="B4" s="79" t="s">
        <v>112</v>
      </c>
      <c r="C4" s="79" t="s">
        <v>3</v>
      </c>
      <c r="D4" s="79" t="s">
        <v>4</v>
      </c>
      <c r="E4" s="81"/>
      <c r="F4" s="78" t="s">
        <v>113</v>
      </c>
      <c r="G4" s="78" t="s">
        <v>6</v>
      </c>
      <c r="H4" s="78" t="s">
        <v>7</v>
      </c>
      <c r="I4" s="78" t="s">
        <v>114</v>
      </c>
      <c r="J4" s="45" t="s">
        <v>9</v>
      </c>
      <c r="K4" s="84"/>
      <c r="L4" s="78" t="s">
        <v>13</v>
      </c>
      <c r="M4" s="78" t="s">
        <v>14</v>
      </c>
      <c r="N4" s="78" t="s">
        <v>16</v>
      </c>
      <c r="O4" s="78" t="s">
        <v>15</v>
      </c>
      <c r="P4" s="78" t="s">
        <v>17</v>
      </c>
      <c r="Q4" s="78" t="s">
        <v>115</v>
      </c>
      <c r="R4" s="78" t="s">
        <v>19</v>
      </c>
      <c r="S4" s="78" t="s">
        <v>20</v>
      </c>
      <c r="T4" s="78" t="s">
        <v>21</v>
      </c>
      <c r="U4" s="78" t="s">
        <v>22</v>
      </c>
      <c r="V4" s="84"/>
      <c r="W4" s="78" t="s">
        <v>23</v>
      </c>
      <c r="X4" s="78" t="s">
        <v>24</v>
      </c>
      <c r="Y4" s="78" t="s">
        <v>116</v>
      </c>
      <c r="Z4" s="78" t="s">
        <v>117</v>
      </c>
      <c r="AA4" s="78" t="s">
        <v>28</v>
      </c>
      <c r="AB4" s="78" t="s">
        <v>17</v>
      </c>
      <c r="AC4" s="83"/>
      <c r="AD4" s="45" t="s">
        <v>118</v>
      </c>
      <c r="AF4" s="107" t="s">
        <v>30</v>
      </c>
    </row>
    <row r="5" spans="1:34" s="13" customFormat="1" ht="30" x14ac:dyDescent="0.25">
      <c r="B5" s="80" t="s">
        <v>119</v>
      </c>
      <c r="C5" s="80" t="s">
        <v>120</v>
      </c>
      <c r="D5" s="80" t="s">
        <v>33</v>
      </c>
      <c r="F5" s="77">
        <v>54</v>
      </c>
      <c r="G5" s="77">
        <v>310</v>
      </c>
      <c r="H5" s="77">
        <v>297</v>
      </c>
      <c r="I5" s="82">
        <f>H5/G5</f>
        <v>0.95806451612903221</v>
      </c>
      <c r="J5" s="102" t="s">
        <v>121</v>
      </c>
      <c r="K5" s="75"/>
      <c r="L5" s="77">
        <v>14</v>
      </c>
      <c r="M5" s="77">
        <v>38</v>
      </c>
      <c r="N5" s="77">
        <v>1</v>
      </c>
      <c r="O5" s="77">
        <v>1</v>
      </c>
      <c r="P5" s="77">
        <v>0</v>
      </c>
      <c r="Q5" s="77">
        <f>SUM(R5:T5)</f>
        <v>0</v>
      </c>
      <c r="R5" s="77">
        <v>0</v>
      </c>
      <c r="S5" s="77">
        <v>0</v>
      </c>
      <c r="T5" s="77">
        <v>0</v>
      </c>
      <c r="U5" s="77" t="s">
        <v>55</v>
      </c>
      <c r="V5" s="75"/>
      <c r="W5" s="77">
        <v>1</v>
      </c>
      <c r="X5" s="77">
        <v>1</v>
      </c>
      <c r="Y5" s="77">
        <v>0</v>
      </c>
      <c r="Z5" s="77">
        <v>0</v>
      </c>
      <c r="AA5" s="77">
        <v>0</v>
      </c>
      <c r="AB5" s="77">
        <v>1</v>
      </c>
      <c r="AC5" s="77"/>
      <c r="AD5" s="144" t="s">
        <v>34</v>
      </c>
      <c r="AF5" s="105"/>
    </row>
    <row r="6" spans="1:34" s="13" customFormat="1" ht="45" x14ac:dyDescent="0.25">
      <c r="B6" s="80" t="s">
        <v>119</v>
      </c>
      <c r="C6" s="80" t="s">
        <v>120</v>
      </c>
      <c r="D6" s="80" t="s">
        <v>38</v>
      </c>
      <c r="F6" s="77">
        <v>56</v>
      </c>
      <c r="G6" s="77">
        <v>310</v>
      </c>
      <c r="H6" s="77">
        <v>263</v>
      </c>
      <c r="I6" s="82">
        <f>H6/G6</f>
        <v>0.84838709677419355</v>
      </c>
      <c r="J6" s="102" t="s">
        <v>122</v>
      </c>
      <c r="K6" s="75"/>
      <c r="L6" s="77">
        <v>13</v>
      </c>
      <c r="M6" s="77">
        <v>42</v>
      </c>
      <c r="N6" s="77">
        <v>0</v>
      </c>
      <c r="O6" s="77">
        <v>1</v>
      </c>
      <c r="P6" s="77">
        <v>0</v>
      </c>
      <c r="Q6" s="77">
        <f t="shared" ref="Q6:Q20" si="0">SUM(R6:T6)</f>
        <v>0</v>
      </c>
      <c r="R6" s="77">
        <v>0</v>
      </c>
      <c r="S6" s="77">
        <v>0</v>
      </c>
      <c r="T6" s="77">
        <v>0</v>
      </c>
      <c r="U6" s="77" t="s">
        <v>55</v>
      </c>
      <c r="V6" s="75"/>
      <c r="W6" s="77">
        <v>13</v>
      </c>
      <c r="X6" s="77">
        <v>11</v>
      </c>
      <c r="Y6" s="77">
        <v>2</v>
      </c>
      <c r="Z6" s="77">
        <v>0</v>
      </c>
      <c r="AA6" s="77">
        <v>0</v>
      </c>
      <c r="AB6" s="77">
        <v>7</v>
      </c>
      <c r="AC6" s="77"/>
      <c r="AD6" s="144" t="s">
        <v>34</v>
      </c>
      <c r="AF6" s="105"/>
    </row>
    <row r="7" spans="1:34" s="13" customFormat="1" ht="26.25" customHeight="1" x14ac:dyDescent="0.25">
      <c r="B7" s="80" t="s">
        <v>119</v>
      </c>
      <c r="C7" s="80" t="s">
        <v>120</v>
      </c>
      <c r="D7" s="80" t="s">
        <v>39</v>
      </c>
      <c r="F7" s="77">
        <v>65</v>
      </c>
      <c r="G7" s="77">
        <v>300</v>
      </c>
      <c r="H7" s="77">
        <v>314</v>
      </c>
      <c r="I7" s="82">
        <f>H7/G7</f>
        <v>1.0466666666666666</v>
      </c>
      <c r="J7" s="102" t="s">
        <v>34</v>
      </c>
      <c r="K7" s="75"/>
      <c r="L7" s="77">
        <v>12</v>
      </c>
      <c r="M7" s="77">
        <v>51</v>
      </c>
      <c r="N7" s="77">
        <v>0</v>
      </c>
      <c r="O7" s="77">
        <v>1</v>
      </c>
      <c r="P7" s="77">
        <v>0</v>
      </c>
      <c r="Q7" s="77">
        <f t="shared" si="0"/>
        <v>0</v>
      </c>
      <c r="R7" s="77">
        <v>0</v>
      </c>
      <c r="S7" s="77">
        <v>0</v>
      </c>
      <c r="T7" s="77">
        <v>0</v>
      </c>
      <c r="U7" s="77" t="s">
        <v>55</v>
      </c>
      <c r="V7" s="75"/>
      <c r="W7" s="77">
        <v>8</v>
      </c>
      <c r="X7" s="77">
        <v>5</v>
      </c>
      <c r="Y7" s="77">
        <v>2</v>
      </c>
      <c r="Z7" s="77">
        <v>1</v>
      </c>
      <c r="AA7" s="77">
        <v>0</v>
      </c>
      <c r="AB7" s="77">
        <v>3</v>
      </c>
      <c r="AC7" s="77"/>
      <c r="AD7" s="32" t="s">
        <v>34</v>
      </c>
      <c r="AF7" s="105"/>
    </row>
    <row r="8" spans="1:34" s="13" customFormat="1" ht="26.25" customHeight="1" x14ac:dyDescent="0.25">
      <c r="B8" s="80" t="s">
        <v>119</v>
      </c>
      <c r="C8" s="80" t="s">
        <v>123</v>
      </c>
      <c r="D8" s="80" t="s">
        <v>33</v>
      </c>
      <c r="F8" s="77">
        <v>32</v>
      </c>
      <c r="G8" s="77">
        <v>124</v>
      </c>
      <c r="H8" s="77">
        <v>124</v>
      </c>
      <c r="I8" s="82">
        <f t="shared" ref="I8:I22" si="1">H8/G8</f>
        <v>1</v>
      </c>
      <c r="J8" s="145" t="s">
        <v>34</v>
      </c>
      <c r="K8" s="75"/>
      <c r="L8" s="77">
        <v>18</v>
      </c>
      <c r="M8" s="77">
        <v>93</v>
      </c>
      <c r="N8" s="77">
        <v>0</v>
      </c>
      <c r="O8" s="77">
        <v>0</v>
      </c>
      <c r="P8" s="77">
        <v>0</v>
      </c>
      <c r="Q8" s="77">
        <f t="shared" si="0"/>
        <v>0</v>
      </c>
      <c r="R8" s="77">
        <v>0</v>
      </c>
      <c r="S8" s="77">
        <v>0</v>
      </c>
      <c r="T8" s="77">
        <v>0</v>
      </c>
      <c r="U8" s="77" t="s">
        <v>55</v>
      </c>
      <c r="V8" s="75"/>
      <c r="W8" s="77">
        <v>19</v>
      </c>
      <c r="X8" s="77">
        <v>19</v>
      </c>
      <c r="Y8" s="77">
        <v>0</v>
      </c>
      <c r="Z8" s="77">
        <v>0</v>
      </c>
      <c r="AA8" s="77">
        <v>0</v>
      </c>
      <c r="AB8" s="77">
        <v>3</v>
      </c>
      <c r="AC8" s="77"/>
      <c r="AD8" s="32" t="s">
        <v>34</v>
      </c>
      <c r="AF8" s="158" t="s">
        <v>124</v>
      </c>
    </row>
    <row r="9" spans="1:34" s="13" customFormat="1" ht="26.25" customHeight="1" x14ac:dyDescent="0.25">
      <c r="B9" s="80" t="s">
        <v>119</v>
      </c>
      <c r="C9" s="80" t="s">
        <v>123</v>
      </c>
      <c r="D9" s="80" t="s">
        <v>38</v>
      </c>
      <c r="F9" s="77">
        <v>34</v>
      </c>
      <c r="G9" s="77">
        <v>124</v>
      </c>
      <c r="H9" s="77">
        <v>124</v>
      </c>
      <c r="I9" s="82">
        <f t="shared" si="1"/>
        <v>1</v>
      </c>
      <c r="J9" s="145" t="s">
        <v>34</v>
      </c>
      <c r="K9" s="75"/>
      <c r="L9" s="77">
        <v>30</v>
      </c>
      <c r="M9" s="77">
        <v>93</v>
      </c>
      <c r="N9" s="77">
        <v>0</v>
      </c>
      <c r="O9" s="77">
        <v>0</v>
      </c>
      <c r="P9" s="77">
        <v>0</v>
      </c>
      <c r="Q9" s="77">
        <f t="shared" si="0"/>
        <v>0</v>
      </c>
      <c r="R9" s="77">
        <v>0</v>
      </c>
      <c r="S9" s="77">
        <v>0</v>
      </c>
      <c r="T9" s="77">
        <v>0</v>
      </c>
      <c r="U9" s="77" t="s">
        <v>55</v>
      </c>
      <c r="V9" s="75"/>
      <c r="W9" s="77">
        <v>20</v>
      </c>
      <c r="X9" s="77">
        <v>20</v>
      </c>
      <c r="Y9" s="77">
        <v>0</v>
      </c>
      <c r="Z9" s="77">
        <v>0</v>
      </c>
      <c r="AA9" s="77">
        <v>0</v>
      </c>
      <c r="AB9" s="77">
        <v>1</v>
      </c>
      <c r="AC9" s="77"/>
      <c r="AD9" s="32" t="s">
        <v>34</v>
      </c>
      <c r="AF9" s="159"/>
    </row>
    <row r="10" spans="1:34" s="13" customFormat="1" ht="54" customHeight="1" x14ac:dyDescent="0.25">
      <c r="B10" s="80" t="s">
        <v>119</v>
      </c>
      <c r="C10" s="80" t="s">
        <v>123</v>
      </c>
      <c r="D10" s="80" t="s">
        <v>39</v>
      </c>
      <c r="F10" s="77">
        <v>37</v>
      </c>
      <c r="G10" s="77">
        <v>120</v>
      </c>
      <c r="H10" s="77">
        <v>120</v>
      </c>
      <c r="I10" s="82">
        <f t="shared" si="1"/>
        <v>1</v>
      </c>
      <c r="J10" s="145" t="s">
        <v>34</v>
      </c>
      <c r="K10" s="75"/>
      <c r="L10" s="77">
        <v>38</v>
      </c>
      <c r="M10" s="77">
        <v>113</v>
      </c>
      <c r="N10" s="77">
        <v>0</v>
      </c>
      <c r="O10" s="77">
        <v>0</v>
      </c>
      <c r="P10" s="77">
        <v>0</v>
      </c>
      <c r="Q10" s="77">
        <f t="shared" si="0"/>
        <v>0</v>
      </c>
      <c r="R10" s="77">
        <v>0</v>
      </c>
      <c r="S10" s="77">
        <v>0</v>
      </c>
      <c r="T10" s="77">
        <v>0</v>
      </c>
      <c r="U10" s="77" t="s">
        <v>55</v>
      </c>
      <c r="V10" s="75"/>
      <c r="W10" s="77">
        <v>35</v>
      </c>
      <c r="X10" s="77">
        <v>35</v>
      </c>
      <c r="Y10" s="77">
        <v>0</v>
      </c>
      <c r="Z10" s="77">
        <v>0</v>
      </c>
      <c r="AA10" s="77">
        <v>0</v>
      </c>
      <c r="AB10" s="77">
        <v>0</v>
      </c>
      <c r="AC10" s="77"/>
      <c r="AD10" s="32" t="s">
        <v>34</v>
      </c>
      <c r="AF10" s="160"/>
    </row>
    <row r="11" spans="1:34" s="13" customFormat="1" ht="30" customHeight="1" x14ac:dyDescent="0.25">
      <c r="B11" s="80" t="s">
        <v>119</v>
      </c>
      <c r="C11" s="80" t="s">
        <v>125</v>
      </c>
      <c r="D11" s="80" t="s">
        <v>33</v>
      </c>
      <c r="F11" s="77">
        <v>55</v>
      </c>
      <c r="G11" s="77">
        <v>248</v>
      </c>
      <c r="H11" s="77">
        <v>211</v>
      </c>
      <c r="I11" s="82">
        <f t="shared" si="1"/>
        <v>0.85080645161290325</v>
      </c>
      <c r="J11" s="102" t="s">
        <v>126</v>
      </c>
      <c r="K11" s="75"/>
      <c r="L11" s="77">
        <v>25</v>
      </c>
      <c r="M11" s="77">
        <v>30</v>
      </c>
      <c r="N11" s="77">
        <v>0</v>
      </c>
      <c r="O11" s="77">
        <v>0</v>
      </c>
      <c r="P11" s="77">
        <v>0</v>
      </c>
      <c r="Q11" s="77">
        <f t="shared" si="0"/>
        <v>0</v>
      </c>
      <c r="R11" s="77">
        <v>0</v>
      </c>
      <c r="S11" s="77">
        <v>0</v>
      </c>
      <c r="T11" s="77">
        <v>0</v>
      </c>
      <c r="U11" s="77" t="s">
        <v>55</v>
      </c>
      <c r="V11" s="75"/>
      <c r="W11" s="77">
        <v>33</v>
      </c>
      <c r="X11" s="77">
        <v>32</v>
      </c>
      <c r="Y11" s="77">
        <v>0</v>
      </c>
      <c r="Z11" s="77">
        <v>1</v>
      </c>
      <c r="AA11" s="77">
        <v>0</v>
      </c>
      <c r="AB11" s="77">
        <v>0</v>
      </c>
      <c r="AC11" s="77"/>
      <c r="AD11" s="32" t="s">
        <v>127</v>
      </c>
      <c r="AF11" s="103"/>
    </row>
    <row r="12" spans="1:34" s="13" customFormat="1" ht="75" x14ac:dyDescent="0.25">
      <c r="B12" s="80" t="s">
        <v>119</v>
      </c>
      <c r="C12" s="80" t="s">
        <v>125</v>
      </c>
      <c r="D12" s="80" t="s">
        <v>38</v>
      </c>
      <c r="F12" s="77">
        <v>51</v>
      </c>
      <c r="G12" s="77">
        <v>248</v>
      </c>
      <c r="H12" s="77">
        <v>239</v>
      </c>
      <c r="I12" s="82">
        <f t="shared" si="1"/>
        <v>0.96370967741935487</v>
      </c>
      <c r="J12" s="102" t="s">
        <v>128</v>
      </c>
      <c r="K12" s="75"/>
      <c r="L12" s="77">
        <v>22</v>
      </c>
      <c r="M12" s="77">
        <v>29</v>
      </c>
      <c r="N12" s="77">
        <v>0</v>
      </c>
      <c r="O12" s="77">
        <v>0</v>
      </c>
      <c r="P12" s="77">
        <v>0</v>
      </c>
      <c r="Q12" s="77">
        <f t="shared" si="0"/>
        <v>0</v>
      </c>
      <c r="R12" s="77">
        <v>0</v>
      </c>
      <c r="S12" s="77">
        <v>0</v>
      </c>
      <c r="T12" s="77">
        <v>0</v>
      </c>
      <c r="U12" s="77" t="s">
        <v>55</v>
      </c>
      <c r="V12" s="75"/>
      <c r="W12" s="77">
        <v>38</v>
      </c>
      <c r="X12" s="77">
        <v>36</v>
      </c>
      <c r="Y12" s="77">
        <v>0</v>
      </c>
      <c r="Z12" s="77">
        <v>2</v>
      </c>
      <c r="AA12" s="77">
        <v>0</v>
      </c>
      <c r="AB12" s="77">
        <v>0</v>
      </c>
      <c r="AC12" s="77"/>
      <c r="AD12" s="32" t="s">
        <v>129</v>
      </c>
      <c r="AF12" s="106" t="s">
        <v>130</v>
      </c>
    </row>
    <row r="13" spans="1:34" s="13" customFormat="1" ht="27.75" customHeight="1" x14ac:dyDescent="0.25">
      <c r="B13" s="80" t="s">
        <v>119</v>
      </c>
      <c r="C13" s="80" t="s">
        <v>125</v>
      </c>
      <c r="D13" s="80" t="s">
        <v>39</v>
      </c>
      <c r="F13" s="77">
        <v>56</v>
      </c>
      <c r="G13" s="77">
        <v>240</v>
      </c>
      <c r="H13" s="77">
        <v>230</v>
      </c>
      <c r="I13" s="82">
        <f t="shared" si="1"/>
        <v>0.95833333333333337</v>
      </c>
      <c r="J13" s="102" t="s">
        <v>131</v>
      </c>
      <c r="K13" s="75"/>
      <c r="L13" s="77">
        <v>19</v>
      </c>
      <c r="M13" s="77">
        <v>37</v>
      </c>
      <c r="N13" s="77">
        <v>0</v>
      </c>
      <c r="O13" s="77">
        <v>0</v>
      </c>
      <c r="P13" s="77">
        <v>0</v>
      </c>
      <c r="Q13" s="77">
        <f t="shared" si="0"/>
        <v>0</v>
      </c>
      <c r="R13" s="77">
        <v>0</v>
      </c>
      <c r="S13" s="77">
        <v>0</v>
      </c>
      <c r="T13" s="77">
        <v>0</v>
      </c>
      <c r="U13" s="77" t="s">
        <v>55</v>
      </c>
      <c r="V13" s="75"/>
      <c r="W13" s="77">
        <v>36</v>
      </c>
      <c r="X13" s="77">
        <v>35</v>
      </c>
      <c r="Y13" s="77">
        <v>0</v>
      </c>
      <c r="Z13" s="77">
        <v>1</v>
      </c>
      <c r="AA13" s="77">
        <v>0</v>
      </c>
      <c r="AB13" s="77">
        <v>0</v>
      </c>
      <c r="AC13" s="77"/>
      <c r="AD13" s="32" t="s">
        <v>132</v>
      </c>
      <c r="AF13" s="103"/>
    </row>
    <row r="14" spans="1:34" s="13" customFormat="1" ht="27.75" customHeight="1" x14ac:dyDescent="0.25">
      <c r="B14" s="80" t="s">
        <v>119</v>
      </c>
      <c r="C14" s="80" t="s">
        <v>133</v>
      </c>
      <c r="D14" s="80" t="s">
        <v>33</v>
      </c>
      <c r="F14" s="77">
        <v>55</v>
      </c>
      <c r="G14" s="77">
        <v>372</v>
      </c>
      <c r="H14" s="77">
        <v>372</v>
      </c>
      <c r="I14" s="82">
        <f t="shared" si="1"/>
        <v>1</v>
      </c>
      <c r="J14" s="102" t="s">
        <v>134</v>
      </c>
      <c r="K14" s="75"/>
      <c r="L14" s="77">
        <v>22</v>
      </c>
      <c r="M14" s="77">
        <v>292</v>
      </c>
      <c r="N14" s="77">
        <v>0</v>
      </c>
      <c r="O14" s="77">
        <v>0</v>
      </c>
      <c r="P14" s="77">
        <v>0</v>
      </c>
      <c r="Q14" s="77">
        <f t="shared" si="0"/>
        <v>0</v>
      </c>
      <c r="R14" s="77">
        <v>0</v>
      </c>
      <c r="S14" s="77">
        <v>0</v>
      </c>
      <c r="T14" s="77">
        <v>0</v>
      </c>
      <c r="U14" s="77" t="s">
        <v>55</v>
      </c>
      <c r="V14" s="75"/>
      <c r="W14" s="77">
        <v>4</v>
      </c>
      <c r="X14" s="77">
        <v>1</v>
      </c>
      <c r="Y14" s="77">
        <v>0</v>
      </c>
      <c r="Z14" s="77">
        <v>0</v>
      </c>
      <c r="AA14" s="77">
        <v>0</v>
      </c>
      <c r="AB14" s="77">
        <v>3</v>
      </c>
      <c r="AC14" s="77"/>
      <c r="AD14" s="32" t="s">
        <v>34</v>
      </c>
      <c r="AF14" s="158" t="s">
        <v>124</v>
      </c>
    </row>
    <row r="15" spans="1:34" s="13" customFormat="1" ht="30.75" customHeight="1" x14ac:dyDescent="0.25">
      <c r="B15" s="80" t="s">
        <v>119</v>
      </c>
      <c r="C15" s="80" t="s">
        <v>133</v>
      </c>
      <c r="D15" s="80" t="s">
        <v>38</v>
      </c>
      <c r="F15" s="77">
        <v>54</v>
      </c>
      <c r="G15" s="77">
        <v>372</v>
      </c>
      <c r="H15" s="77">
        <v>330</v>
      </c>
      <c r="I15" s="82">
        <f>H15/G15</f>
        <v>0.88709677419354838</v>
      </c>
      <c r="J15" s="102" t="s">
        <v>135</v>
      </c>
      <c r="K15" s="75"/>
      <c r="L15" s="77">
        <v>115</v>
      </c>
      <c r="M15" s="77">
        <v>215</v>
      </c>
      <c r="N15" s="77">
        <v>0</v>
      </c>
      <c r="O15" s="77">
        <v>0</v>
      </c>
      <c r="P15" s="77">
        <v>0</v>
      </c>
      <c r="Q15" s="77">
        <f t="shared" si="0"/>
        <v>0</v>
      </c>
      <c r="R15" s="77">
        <v>0</v>
      </c>
      <c r="S15" s="77">
        <v>0</v>
      </c>
      <c r="T15" s="77">
        <v>0</v>
      </c>
      <c r="U15" s="77" t="s">
        <v>55</v>
      </c>
      <c r="V15" s="75"/>
      <c r="W15" s="77">
        <v>4</v>
      </c>
      <c r="X15" s="77">
        <v>0</v>
      </c>
      <c r="Y15" s="77">
        <v>0</v>
      </c>
      <c r="Z15" s="77">
        <v>0</v>
      </c>
      <c r="AA15" s="77">
        <v>0</v>
      </c>
      <c r="AB15" s="77">
        <v>4</v>
      </c>
      <c r="AC15" s="77"/>
      <c r="AD15" s="32" t="s">
        <v>34</v>
      </c>
      <c r="AF15" s="159"/>
    </row>
    <row r="16" spans="1:34" s="13" customFormat="1" ht="29.1" customHeight="1" x14ac:dyDescent="0.25">
      <c r="B16" s="80" t="s">
        <v>119</v>
      </c>
      <c r="C16" s="80" t="s">
        <v>133</v>
      </c>
      <c r="D16" s="80" t="s">
        <v>39</v>
      </c>
      <c r="F16" s="77">
        <v>53</v>
      </c>
      <c r="G16" s="77">
        <v>360</v>
      </c>
      <c r="H16" s="77">
        <v>312</v>
      </c>
      <c r="I16" s="82">
        <f t="shared" si="1"/>
        <v>0.8666666666666667</v>
      </c>
      <c r="J16" s="102" t="s">
        <v>136</v>
      </c>
      <c r="K16" s="75"/>
      <c r="L16" s="77">
        <v>100</v>
      </c>
      <c r="M16" s="77">
        <v>212</v>
      </c>
      <c r="N16" s="77">
        <v>0</v>
      </c>
      <c r="O16" s="77">
        <v>0</v>
      </c>
      <c r="P16" s="77">
        <v>0</v>
      </c>
      <c r="Q16" s="77">
        <f t="shared" si="0"/>
        <v>0</v>
      </c>
      <c r="R16" s="77">
        <v>0</v>
      </c>
      <c r="S16" s="77">
        <v>0</v>
      </c>
      <c r="T16" s="77">
        <v>0</v>
      </c>
      <c r="U16" s="77" t="s">
        <v>55</v>
      </c>
      <c r="V16" s="75"/>
      <c r="W16" s="77">
        <v>1</v>
      </c>
      <c r="X16" s="77">
        <v>0</v>
      </c>
      <c r="Y16" s="77">
        <v>0</v>
      </c>
      <c r="Z16" s="77">
        <v>0</v>
      </c>
      <c r="AA16" s="77">
        <v>0</v>
      </c>
      <c r="AB16" s="77">
        <v>1</v>
      </c>
      <c r="AC16" s="77"/>
      <c r="AD16" s="32" t="s">
        <v>34</v>
      </c>
      <c r="AF16" s="160"/>
    </row>
    <row r="17" spans="2:32" s="13" customFormat="1" ht="30.75" customHeight="1" x14ac:dyDescent="0.25">
      <c r="B17" s="80" t="s">
        <v>119</v>
      </c>
      <c r="C17" s="80" t="s">
        <v>137</v>
      </c>
      <c r="D17" s="80" t="s">
        <v>33</v>
      </c>
      <c r="F17" s="77">
        <v>24</v>
      </c>
      <c r="G17" s="77">
        <v>372</v>
      </c>
      <c r="H17" s="77">
        <v>238</v>
      </c>
      <c r="I17" s="82">
        <f t="shared" si="1"/>
        <v>0.63978494623655913</v>
      </c>
      <c r="J17" s="102" t="s">
        <v>34</v>
      </c>
      <c r="K17" s="75"/>
      <c r="L17" s="77">
        <v>68</v>
      </c>
      <c r="M17" s="77">
        <v>161</v>
      </c>
      <c r="N17" s="77">
        <v>0</v>
      </c>
      <c r="O17" s="77">
        <v>0</v>
      </c>
      <c r="P17" s="77">
        <v>0</v>
      </c>
      <c r="Q17" s="77">
        <f t="shared" si="0"/>
        <v>0</v>
      </c>
      <c r="R17" s="77">
        <v>0</v>
      </c>
      <c r="S17" s="77">
        <v>0</v>
      </c>
      <c r="T17" s="77">
        <v>0</v>
      </c>
      <c r="U17" s="77" t="s">
        <v>55</v>
      </c>
      <c r="V17" s="75"/>
      <c r="W17" s="77">
        <v>129</v>
      </c>
      <c r="X17" s="77">
        <v>129</v>
      </c>
      <c r="Y17" s="77">
        <v>0</v>
      </c>
      <c r="Z17" s="77">
        <v>0</v>
      </c>
      <c r="AA17" s="77">
        <v>0</v>
      </c>
      <c r="AB17" s="77">
        <v>0</v>
      </c>
      <c r="AC17" s="77"/>
      <c r="AD17" s="32" t="s">
        <v>138</v>
      </c>
      <c r="AF17" s="158" t="s">
        <v>124</v>
      </c>
    </row>
    <row r="18" spans="2:32" s="13" customFormat="1" ht="29.1" customHeight="1" x14ac:dyDescent="0.25">
      <c r="B18" s="80" t="s">
        <v>119</v>
      </c>
      <c r="C18" s="80" t="s">
        <v>137</v>
      </c>
      <c r="D18" s="80" t="s">
        <v>38</v>
      </c>
      <c r="F18" s="77">
        <v>46</v>
      </c>
      <c r="G18" s="77">
        <v>372</v>
      </c>
      <c r="H18" s="77">
        <v>293</v>
      </c>
      <c r="I18" s="82">
        <f t="shared" si="1"/>
        <v>0.7876344086021505</v>
      </c>
      <c r="J18" s="102" t="s">
        <v>139</v>
      </c>
      <c r="K18" s="75"/>
      <c r="L18" s="77">
        <v>98</v>
      </c>
      <c r="M18" s="77">
        <v>195</v>
      </c>
      <c r="N18" s="77">
        <v>0</v>
      </c>
      <c r="O18" s="77">
        <v>0</v>
      </c>
      <c r="P18" s="77">
        <v>0</v>
      </c>
      <c r="Q18" s="77">
        <f t="shared" si="0"/>
        <v>0</v>
      </c>
      <c r="R18" s="77">
        <v>0</v>
      </c>
      <c r="S18" s="77">
        <v>0</v>
      </c>
      <c r="T18" s="77">
        <v>0</v>
      </c>
      <c r="U18" s="77" t="s">
        <v>55</v>
      </c>
      <c r="V18" s="75"/>
      <c r="W18" s="77">
        <v>190</v>
      </c>
      <c r="X18" s="77">
        <v>190</v>
      </c>
      <c r="Y18" s="77">
        <v>0</v>
      </c>
      <c r="Z18" s="77">
        <v>0</v>
      </c>
      <c r="AA18" s="77">
        <v>0</v>
      </c>
      <c r="AB18" s="77">
        <v>0</v>
      </c>
      <c r="AC18" s="77"/>
      <c r="AD18" s="32" t="s">
        <v>34</v>
      </c>
      <c r="AF18" s="159"/>
    </row>
    <row r="19" spans="2:32" s="13" customFormat="1" ht="31.5" customHeight="1" x14ac:dyDescent="0.25">
      <c r="B19" s="80" t="s">
        <v>119</v>
      </c>
      <c r="C19" s="80" t="s">
        <v>137</v>
      </c>
      <c r="D19" s="80" t="s">
        <v>39</v>
      </c>
      <c r="F19" s="77">
        <v>39</v>
      </c>
      <c r="G19" s="77">
        <v>360</v>
      </c>
      <c r="H19" s="77">
        <v>312</v>
      </c>
      <c r="I19" s="82">
        <f t="shared" si="1"/>
        <v>0.8666666666666667</v>
      </c>
      <c r="J19" s="102" t="s">
        <v>140</v>
      </c>
      <c r="K19" s="75"/>
      <c r="L19" s="77">
        <v>88</v>
      </c>
      <c r="M19" s="77">
        <v>224</v>
      </c>
      <c r="N19" s="77">
        <v>0</v>
      </c>
      <c r="O19" s="77">
        <v>4</v>
      </c>
      <c r="P19" s="77">
        <v>0</v>
      </c>
      <c r="Q19" s="77">
        <f t="shared" si="0"/>
        <v>0</v>
      </c>
      <c r="R19" s="77">
        <v>0</v>
      </c>
      <c r="S19" s="77">
        <v>0</v>
      </c>
      <c r="T19" s="77">
        <v>0</v>
      </c>
      <c r="U19" s="77" t="s">
        <v>55</v>
      </c>
      <c r="V19" s="75"/>
      <c r="W19" s="77">
        <v>204</v>
      </c>
      <c r="X19" s="77">
        <v>204</v>
      </c>
      <c r="Y19" s="77">
        <v>0</v>
      </c>
      <c r="Z19" s="77">
        <v>0</v>
      </c>
      <c r="AA19" s="77">
        <v>0</v>
      </c>
      <c r="AB19" s="77">
        <v>0</v>
      </c>
      <c r="AC19" s="77"/>
      <c r="AD19" s="32" t="s">
        <v>141</v>
      </c>
      <c r="AF19" s="160"/>
    </row>
    <row r="20" spans="2:32" s="13" customFormat="1" ht="37.5" customHeight="1" x14ac:dyDescent="0.25">
      <c r="B20" s="80" t="s">
        <v>119</v>
      </c>
      <c r="C20" s="80" t="s">
        <v>142</v>
      </c>
      <c r="D20" s="80" t="s">
        <v>33</v>
      </c>
      <c r="F20" s="77">
        <v>84</v>
      </c>
      <c r="G20" s="77">
        <v>620</v>
      </c>
      <c r="H20" s="77">
        <v>463</v>
      </c>
      <c r="I20" s="82">
        <f>H20/G20</f>
        <v>0.74677419354838714</v>
      </c>
      <c r="J20" s="102" t="s">
        <v>143</v>
      </c>
      <c r="K20" s="75"/>
      <c r="L20" s="77">
        <v>202</v>
      </c>
      <c r="M20" s="77">
        <v>883</v>
      </c>
      <c r="N20" s="77">
        <v>0</v>
      </c>
      <c r="O20" s="77">
        <v>0</v>
      </c>
      <c r="P20" s="77">
        <v>0</v>
      </c>
      <c r="Q20" s="77">
        <f t="shared" si="0"/>
        <v>0</v>
      </c>
      <c r="R20" s="77">
        <v>0</v>
      </c>
      <c r="S20" s="77">
        <v>0</v>
      </c>
      <c r="T20" s="77">
        <v>0</v>
      </c>
      <c r="U20" s="77" t="s">
        <v>55</v>
      </c>
      <c r="V20" s="75"/>
      <c r="W20" s="142" t="s">
        <v>34</v>
      </c>
      <c r="X20" s="143"/>
      <c r="Y20" s="143"/>
      <c r="Z20" s="143"/>
      <c r="AA20" s="143"/>
      <c r="AB20" s="143"/>
      <c r="AC20" s="77"/>
      <c r="AD20" s="32" t="s">
        <v>54</v>
      </c>
      <c r="AF20" s="155" t="s">
        <v>144</v>
      </c>
    </row>
    <row r="21" spans="2:32" s="13" customFormat="1" ht="44.25" customHeight="1" x14ac:dyDescent="0.25">
      <c r="B21" s="80" t="s">
        <v>119</v>
      </c>
      <c r="C21" s="80" t="s">
        <v>142</v>
      </c>
      <c r="D21" s="80" t="s">
        <v>38</v>
      </c>
      <c r="F21" s="77">
        <v>68</v>
      </c>
      <c r="G21" s="77">
        <v>620</v>
      </c>
      <c r="H21" s="77">
        <v>449</v>
      </c>
      <c r="I21" s="82">
        <f t="shared" si="1"/>
        <v>0.72419354838709682</v>
      </c>
      <c r="J21" s="102" t="s">
        <v>145</v>
      </c>
      <c r="K21" s="75"/>
      <c r="L21" s="77">
        <v>202</v>
      </c>
      <c r="M21" s="77">
        <v>883</v>
      </c>
      <c r="N21" s="77">
        <v>0</v>
      </c>
      <c r="O21" s="77">
        <v>0</v>
      </c>
      <c r="P21" s="77">
        <v>0</v>
      </c>
      <c r="Q21" s="77">
        <v>0</v>
      </c>
      <c r="R21" s="77">
        <v>0</v>
      </c>
      <c r="S21" s="77">
        <v>0</v>
      </c>
      <c r="T21" s="77">
        <v>0</v>
      </c>
      <c r="U21" s="77" t="s">
        <v>55</v>
      </c>
      <c r="V21" s="75"/>
      <c r="W21" s="142" t="s">
        <v>34</v>
      </c>
      <c r="X21" s="143"/>
      <c r="Y21" s="143"/>
      <c r="Z21" s="143"/>
      <c r="AA21" s="143"/>
      <c r="AB21" s="143"/>
      <c r="AC21" s="77"/>
      <c r="AD21" s="32" t="s">
        <v>54</v>
      </c>
      <c r="AF21" s="156"/>
    </row>
    <row r="22" spans="2:32" s="13" customFormat="1" ht="44.25" customHeight="1" x14ac:dyDescent="0.25">
      <c r="B22" s="80" t="s">
        <v>119</v>
      </c>
      <c r="C22" s="80" t="s">
        <v>142</v>
      </c>
      <c r="D22" s="80" t="s">
        <v>39</v>
      </c>
      <c r="F22" s="77">
        <v>92</v>
      </c>
      <c r="G22" s="77">
        <v>600</v>
      </c>
      <c r="H22" s="77">
        <v>449</v>
      </c>
      <c r="I22" s="82">
        <f t="shared" si="1"/>
        <v>0.74833333333333329</v>
      </c>
      <c r="J22" s="102" t="s">
        <v>143</v>
      </c>
      <c r="K22" s="75"/>
      <c r="L22" s="77">
        <v>202</v>
      </c>
      <c r="M22" s="77">
        <v>883</v>
      </c>
      <c r="N22" s="77">
        <v>0</v>
      </c>
      <c r="O22" s="77">
        <v>0</v>
      </c>
      <c r="P22" s="77">
        <v>0</v>
      </c>
      <c r="Q22" s="77">
        <v>0</v>
      </c>
      <c r="R22" s="77">
        <v>0</v>
      </c>
      <c r="S22" s="77">
        <v>0</v>
      </c>
      <c r="T22" s="77">
        <v>0</v>
      </c>
      <c r="U22" s="77" t="s">
        <v>55</v>
      </c>
      <c r="V22" s="75"/>
      <c r="W22" s="142" t="s">
        <v>34</v>
      </c>
      <c r="X22" s="143"/>
      <c r="Y22" s="143"/>
      <c r="Z22" s="143"/>
      <c r="AA22" s="143"/>
      <c r="AB22" s="144"/>
      <c r="AC22" s="77"/>
      <c r="AD22" s="32" t="s">
        <v>54</v>
      </c>
      <c r="AF22" s="156"/>
    </row>
    <row r="23" spans="2:32" x14ac:dyDescent="0.25">
      <c r="I23" s="76"/>
    </row>
  </sheetData>
  <autoFilter ref="B4:AF22" xr:uid="{00000000-0001-0000-0100-000000000000}"/>
  <mergeCells count="5">
    <mergeCell ref="B1:L1"/>
    <mergeCell ref="AF20:AF22"/>
    <mergeCell ref="AF14:AF16"/>
    <mergeCell ref="AF17:AF19"/>
    <mergeCell ref="AF8:AF1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7779A5D246F489087F369CF16F79A" ma:contentTypeVersion="3" ma:contentTypeDescription="Create a new document." ma:contentTypeScope="" ma:versionID="f283ebebd557403e3e310903fca2a149">
  <xsd:schema xmlns:xsd="http://www.w3.org/2001/XMLSchema" xmlns:xs="http://www.w3.org/2001/XMLSchema" xmlns:p="http://schemas.microsoft.com/office/2006/metadata/properties" xmlns:ns2="69b893b4-3531-48cf-bacf-a97a46078795" targetNamespace="http://schemas.microsoft.com/office/2006/metadata/properties" ma:root="true" ma:fieldsID="b74209b0fcc7579e16e2f2366ddf0c4f" ns2:_="">
    <xsd:import namespace="69b893b4-3531-48cf-bacf-a97a4607879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b893b4-3531-48cf-bacf-a97a460787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1506B8-4283-466A-901E-E172F79AD5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b893b4-3531-48cf-bacf-a97a460787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49BB9C-0CCD-4828-A374-B71B0F93B09B}">
  <ds:schemaRefs>
    <ds:schemaRef ds:uri="http://schemas.microsoft.com/sharepoint/v3/contenttype/forms"/>
  </ds:schemaRefs>
</ds:datastoreItem>
</file>

<file path=customXml/itemProps3.xml><?xml version="1.0" encoding="utf-8"?>
<ds:datastoreItem xmlns:ds="http://schemas.openxmlformats.org/officeDocument/2006/customXml" ds:itemID="{CA0D8BAB-4CC3-4A06-BE86-AE3A5758C96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 BEDS - Q2</vt:lpstr>
      <vt:lpstr>SAC - Q2</vt:lpstr>
    </vt:vector>
  </TitlesOfParts>
  <Manager/>
  <Company>BC Clinical and Support Services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Webber, Amanda</dc:creator>
  <cp:keywords/>
  <dc:description/>
  <cp:lastModifiedBy>Morgan, Jenn R MMHA:EX</cp:lastModifiedBy>
  <cp:revision/>
  <dcterms:created xsi:type="dcterms:W3CDTF">2023-08-09T20:01:56Z</dcterms:created>
  <dcterms:modified xsi:type="dcterms:W3CDTF">2023-12-22T00:47:05Z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0x010100952F1FD8F695B445859CB52C8199C775</vt:lpwstr>
  </property>
</Properties>
</file>