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s" sheetId="1" r:id="rId4"/>
    <sheet state="visible" name="information général" sheetId="2" r:id="rId5"/>
    <sheet state="visible" name="contrat" sheetId="3" r:id="rId6"/>
    <sheet state="visible" name="facture" sheetId="4" r:id="rId7"/>
    <sheet state="visible" name="liste de matériel" sheetId="5" r:id="rId8"/>
    <sheet state="visible" name="commandes" sheetId="6" r:id="rId9"/>
  </sheets>
  <definedNames>
    <definedName hidden="1" localSheetId="1" name="_xlnm._FilterDatabase">'information général'!$C$3:$J$8</definedName>
  </definedNames>
  <calcPr/>
</workbook>
</file>

<file path=xl/sharedStrings.xml><?xml version="1.0" encoding="utf-8"?>
<sst xmlns="http://schemas.openxmlformats.org/spreadsheetml/2006/main" count="677" uniqueCount="596">
  <si>
    <t>Event Dream</t>
  </si>
  <si>
    <t>98 Rue Jean Jaurès</t>
  </si>
  <si>
    <t>94800 Villejuif</t>
  </si>
  <si>
    <t>(33) 06 52 36 08 49</t>
  </si>
  <si>
    <t>Devis</t>
  </si>
  <si>
    <t>Envoyée le</t>
  </si>
  <si>
    <t>Devis pour</t>
  </si>
  <si>
    <t>N° de devis</t>
  </si>
  <si>
    <t>Nom :</t>
  </si>
  <si>
    <t>telephone :</t>
  </si>
  <si>
    <t>adresse :</t>
  </si>
  <si>
    <t>Date de location</t>
  </si>
  <si>
    <t>Description</t>
  </si>
  <si>
    <t>Qté</t>
  </si>
  <si>
    <t>Prix unitaire</t>
  </si>
  <si>
    <t>Prix total</t>
  </si>
  <si>
    <t>Sous-total H.T</t>
  </si>
  <si>
    <t>Remarques :</t>
  </si>
  <si>
    <t>TVA</t>
  </si>
  <si>
    <t>Numéro de devis</t>
  </si>
  <si>
    <t>date</t>
  </si>
  <si>
    <t>nom prénom</t>
  </si>
  <si>
    <t>date de location</t>
  </si>
  <si>
    <t>retour de location</t>
  </si>
  <si>
    <t>adresse de livraison</t>
  </si>
  <si>
    <t xml:space="preserve">Caution </t>
  </si>
  <si>
    <t>Reste dû</t>
  </si>
  <si>
    <t xml:space="preserve">Acompte </t>
  </si>
  <si>
    <t>somme total</t>
  </si>
  <si>
    <t>TESTE 1</t>
  </si>
  <si>
    <t>TESTE 2</t>
  </si>
  <si>
    <t>TESTE 3</t>
  </si>
  <si>
    <t>HANANE</t>
  </si>
  <si>
    <t>nafea said</t>
  </si>
  <si>
    <t>7 rue auguste renoir</t>
  </si>
  <si>
    <t>Contrat de Location de Matériel Event Dreams</t>
  </si>
  <si>
    <t>Rendre les meilleurs moments plus spéciaux</t>
  </si>
  <si>
    <t>Contrat de location</t>
  </si>
  <si>
    <t>Le présent contrat de location de matériel est établi et conclu le</t>
  </si>
  <si>
    <t>entre Eventdream et</t>
  </si>
  <si>
    <t xml:space="preserve">; collectivement dénommées" les “parties”.                                                               </t>
  </si>
  <si>
    <t>Le propriétaire loue le matériel suivant au locataire, qui doit adhérer aux termes et conditions du présent</t>
  </si>
  <si>
    <t>contrat :</t>
  </si>
  <si>
    <t>↳ Les Parties conviennent de ce qui suit :</t>
  </si>
  <si>
    <t>1- MATÉRIEL.</t>
  </si>
  <si>
    <t>Description du matériel</t>
  </si>
  <si>
    <t>Quantité</t>
  </si>
  <si>
    <t>Sous-total</t>
  </si>
  <si>
    <t>Prix unité endommagé</t>
  </si>
  <si>
    <t>TOTAL</t>
  </si>
  <si>
    <t>2- DURÉE DE LA LOCATION.</t>
  </si>
  <si>
    <t>La période de location commencera le</t>
  </si>
  <si>
    <t>et se terminera le</t>
  </si>
  <si>
    <t>3- MONTANT DE LA LOCATION.</t>
  </si>
  <si>
    <t>Le locataire s'engage à payer le montant de</t>
  </si>
  <si>
    <t>au propriétaire en tant que loyer pour le matériel.</t>
  </si>
  <si>
    <t>En déduction de l’acompte déjà payé d'une valeur de</t>
  </si>
  <si>
    <t>Reste dû :</t>
  </si>
  <si>
    <t>4- FRAIS SUPPLÉMENTAIRES.</t>
  </si>
  <si>
    <t>Des frais supplémentaires seront ajoutés dans le cas où le matériel est endommagé ,</t>
  </si>
  <si>
    <t>manque des pièces, ou est retourné plus tard que la durée de location.</t>
  </si>
  <si>
    <t>5- UTILISATION DU MATÉRIEL</t>
  </si>
  <si>
    <t>Le matériel doit être utilisé de manière prudente et appropriée. Son utilisation doit être</t>
  </si>
  <si>
    <t>conforme à toutes les lois et réglementations relatives à la possession, l'utilisation</t>
  </si>
  <si>
    <t>ou l'entretien du matériel.</t>
  </si>
  <si>
    <t>6- DÉPÔT DE GARANTIE.</t>
  </si>
  <si>
    <t>En plus des frais de location, le locataire devra verser un dépôt de garantie de</t>
  </si>
  <si>
    <t>avant de recevoir tout Matériel et au moment de la signature du présent contrat</t>
  </si>
  <si>
    <t>Ce dépôt sera restitué au locataire à la fin du présent contrat lors de la restitution du</t>
  </si>
  <si>
    <t>matériel déduction faite des éventuels dommages.</t>
  </si>
  <si>
    <t>7- TRANSPORT.</t>
  </si>
  <si>
    <t xml:space="preserve">Le locataire     </t>
  </si>
  <si>
    <t xml:space="preserve">est ou </t>
  </si>
  <si>
    <t>n’est pas responsable pour l’ensemble des frais et coûts.</t>
  </si>
  <si>
    <t>Au début de la période de location, Au début de la période de location</t>
  </si>
  <si>
    <t>à l’adresse suivante :</t>
  </si>
  <si>
    <t>Et à la fin de la période de location, pour la livraison du matériel de l’adresse ci-dessus aux</t>
  </si>
  <si>
    <t>locaux du propriétaire.</t>
  </si>
  <si>
    <t>8- ÉTAT DU MATÉRIEL</t>
  </si>
  <si>
    <t>Le locataire ou son représentant a inspecté le matériel énuméré dans la section 1 et</t>
  </si>
  <si>
    <t>reconnaît qu'il est en bon état de fonctionnement.</t>
  </si>
  <si>
    <t>9- RESPONSABILITÉS ET ENTRETIEN DU MATÉRIEL.</t>
  </si>
  <si>
    <t>Le locataire s'engage à maintenir le matériel propre et en bon état de fonctionnement</t>
  </si>
  <si>
    <t>pendant la durée de la location, à ses propres frais. En cas de perte ou d'endommagement</t>
  </si>
  <si>
    <t>irréparable du matériel, le locataire devra payer au propriétaire le coût de remplacement</t>
  </si>
  <si>
    <t>du matériel précisé sur le tableau en annexe du présent contrat .</t>
  </si>
  <si>
    <t>10- PROPRIÉTÉ.</t>
  </si>
  <si>
    <t>Le matériel est et restera la propriété exclusive du propriétaire.</t>
  </si>
  <si>
    <t>11-INDEMNISATION.</t>
  </si>
  <si>
    <t>À l'exception des dommages, réclamations ou pertes dus aux actes ou à la négligence du</t>
  </si>
  <si>
    <t>propriétaire, le locataire, dans la mesure permise par la loi, indemnisera et tiendra le</t>
  </si>
  <si>
    <t>propriétaire et les biens du propriétaire, libres et exonérés de toute responsabilité pour les</t>
  </si>
  <si>
    <t>pertes, réclamations, blessures ou décès de toute personne, y compris le locataire, ou pour</t>
  </si>
  <si>
    <t>les dommages aux biens découlant de l'utilisation et de la possession du matériel par</t>
  </si>
  <si>
    <t>le locataire ou des actes ou omissions de toute personne, y compris le locataire, utilisant</t>
  </si>
  <si>
    <t>ou possédant l'équipement avec le consentement exprès ou implicite du locataire.</t>
  </si>
  <si>
    <t>12-INTÉGRALITÉ DU CONTRAT.</t>
  </si>
  <si>
    <t>Le présent contrat constitue l'intégralité de l'accord entre les parties et remplace toute</t>
  </si>
  <si>
    <t>entente ou représentation antérieure de quelque nature que ce soit avant la date du</t>
  </si>
  <si>
    <t>présent contrat. Il n'existe aucune autre promesse, condition, entente ou autre accord,</t>
  </si>
  <si>
    <t>oral ou écrit, relatif à l'objet du présent contrat. Le présent contrat peut être</t>
  </si>
  <si>
    <t>modifié par écrit et doit être signé par le propriétaire et le locataire</t>
  </si>
  <si>
    <t>En FOI DE QUOI, les parties ont fait signer le présent contrat le jour et l'année indiqués</t>
  </si>
  <si>
    <t>ci-dessus.</t>
  </si>
  <si>
    <t>EVENTDREAM:</t>
  </si>
  <si>
    <t>LE LOCATAIRE</t>
  </si>
  <si>
    <t>matériel</t>
  </si>
  <si>
    <t>prix de location</t>
  </si>
  <si>
    <t>prix d'achat</t>
  </si>
  <si>
    <t>table ronde</t>
  </si>
  <si>
    <t>table rectangulaire</t>
  </si>
  <si>
    <t>fourchette</t>
  </si>
  <si>
    <t xml:space="preserve">petite cuillères </t>
  </si>
  <si>
    <t xml:space="preserve">grande cuillére </t>
  </si>
  <si>
    <t>petite ascette V1</t>
  </si>
  <si>
    <t>grande ascette V1</t>
  </si>
  <si>
    <t>petite asciette préstige</t>
  </si>
  <si>
    <t>grande asciette préstige</t>
  </si>
  <si>
    <t>chaise nappoléon</t>
  </si>
  <si>
    <t>chaise pliante noir</t>
  </si>
  <si>
    <t xml:space="preserve">hausse de chaise </t>
  </si>
  <si>
    <t xml:space="preserve">nappe rond blanche </t>
  </si>
  <si>
    <t>nappe réctangulaire</t>
  </si>
  <si>
    <t>livraison au pied de camion</t>
  </si>
  <si>
    <t>Cofirmé ou pas ?</t>
  </si>
  <si>
    <t>Date de sortie</t>
  </si>
  <si>
    <t>Date de retour</t>
  </si>
  <si>
    <t>Matériel loué</t>
  </si>
  <si>
    <t>total mensuel</t>
  </si>
  <si>
    <t>livraison</t>
  </si>
  <si>
    <t>montant total</t>
  </si>
  <si>
    <t>Acompte payé</t>
  </si>
  <si>
    <t>reste à payer</t>
  </si>
  <si>
    <t>Moyen de contact</t>
  </si>
  <si>
    <t>Nom</t>
  </si>
  <si>
    <t>Mtt du chèque</t>
  </si>
  <si>
    <t>Heure du retrait</t>
  </si>
  <si>
    <t>documents</t>
  </si>
  <si>
    <t>nadia</t>
  </si>
  <si>
    <t>3 tables 30 chaises</t>
  </si>
  <si>
    <t>FATAH</t>
  </si>
  <si>
    <t>fatah</t>
  </si>
  <si>
    <t>2 table 2 nappe</t>
  </si>
  <si>
    <t>BAYA</t>
  </si>
  <si>
    <t>baya</t>
  </si>
  <si>
    <t xml:space="preserve">100 kit vaisselle 10 tables 10 nappes mange debeou nappe </t>
  </si>
  <si>
    <t>RETIBALLAH</t>
  </si>
  <si>
    <t>2 table 2 nappes</t>
  </si>
  <si>
    <t>AWA</t>
  </si>
  <si>
    <t>140 verres</t>
  </si>
  <si>
    <t>stephanie</t>
  </si>
  <si>
    <t xml:space="preserve">12 table </t>
  </si>
  <si>
    <t>30 cHAISE</t>
  </si>
  <si>
    <t>julie</t>
  </si>
  <si>
    <t>136 kit vaisselle /S</t>
  </si>
  <si>
    <t>norah</t>
  </si>
  <si>
    <t>7 tables ronde</t>
  </si>
  <si>
    <t>AYMEN</t>
  </si>
  <si>
    <t>25 kits</t>
  </si>
  <si>
    <t>120 KIT/S</t>
  </si>
  <si>
    <t>PINDA</t>
  </si>
  <si>
    <t>3 TABLES</t>
  </si>
  <si>
    <t>NAIMA</t>
  </si>
  <si>
    <t>80 KITS</t>
  </si>
  <si>
    <t>LEILA</t>
  </si>
  <si>
    <t>5 tables 5 NAPPES RONDE 4 NAPPE RECT LIV</t>
  </si>
  <si>
    <t>jsp</t>
  </si>
  <si>
    <t>HOUSSE</t>
  </si>
  <si>
    <t>40 housse</t>
  </si>
  <si>
    <t>Amina sidhoum</t>
  </si>
  <si>
    <t>80 kits</t>
  </si>
  <si>
    <t>CHAISE</t>
  </si>
  <si>
    <t>2tables rectan 20 kits 20 housse</t>
  </si>
  <si>
    <t>TABLE</t>
  </si>
  <si>
    <t xml:space="preserve">8 Tables </t>
  </si>
  <si>
    <t>sidhoum</t>
  </si>
  <si>
    <t>40 chaises</t>
  </si>
  <si>
    <t>JSP</t>
  </si>
  <si>
    <t>35 chaises 1 table rect</t>
  </si>
  <si>
    <t>35 CHAISE LIV 1 TABLE RECT</t>
  </si>
  <si>
    <t>benzid sonia</t>
  </si>
  <si>
    <t xml:space="preserve">12 chaises </t>
  </si>
  <si>
    <t>bensalem</t>
  </si>
  <si>
    <t>4 tables et 4 nappes rondes</t>
  </si>
  <si>
    <t>NON</t>
  </si>
  <si>
    <t>WTHSAP (4tables et 4 nappes)</t>
  </si>
  <si>
    <t>Myriam Bensalem</t>
  </si>
  <si>
    <t>14H30</t>
  </si>
  <si>
    <r>
      <rPr>
        <rFont val="Calibri"/>
        <color rgb="FF1155CC"/>
        <sz val="11.0"/>
        <u/>
      </rPr>
      <t>JSP</t>
    </r>
    <r>
      <rPr>
        <rFont val="Calibri"/>
        <sz val="11.0"/>
      </rPr>
      <t>g</t>
    </r>
  </si>
  <si>
    <t>30 chaises</t>
  </si>
  <si>
    <t>69.98€</t>
  </si>
  <si>
    <t>24.98€</t>
  </si>
  <si>
    <t>Paris 12</t>
  </si>
  <si>
    <t>Leboncoin(dembele)</t>
  </si>
  <si>
    <t>Bintou Dembele</t>
  </si>
  <si>
    <t>3O chaises</t>
  </si>
  <si>
    <t>Massy Palaiseau</t>
  </si>
  <si>
    <t>Assos 30 chaises (wtsp)</t>
  </si>
  <si>
    <t>Baptiste Copin</t>
  </si>
  <si>
    <t xml:space="preserve">8 tables </t>
  </si>
  <si>
    <t xml:space="preserve">Champigny </t>
  </si>
  <si>
    <t xml:space="preserve">Urgent </t>
  </si>
  <si>
    <t>BOUDFOUSS</t>
  </si>
  <si>
    <t>25 Chaises</t>
  </si>
  <si>
    <t xml:space="preserve">Naissance Omra </t>
  </si>
  <si>
    <t>12h00</t>
  </si>
  <si>
    <t>halimata</t>
  </si>
  <si>
    <t>via msg 15 FEV</t>
  </si>
  <si>
    <t>200 kits ( assiette cuilliere verre )</t>
  </si>
  <si>
    <t xml:space="preserve">150 kits sevran </t>
  </si>
  <si>
    <t>contrat Ingrid.pdf</t>
  </si>
  <si>
    <t>23_02_2023_IngridK</t>
  </si>
  <si>
    <t xml:space="preserve">100 Kit propre </t>
  </si>
  <si>
    <t>INGRIDK(leboncoin)</t>
  </si>
  <si>
    <t>Devis_24_02_2023</t>
  </si>
  <si>
    <t>35 Chaises</t>
  </si>
  <si>
    <t>Rosny-sous-Bois</t>
  </si>
  <si>
    <t>Ams 35 Chaises</t>
  </si>
  <si>
    <t>Adjinaya Fatoumata</t>
  </si>
  <si>
    <t>16h30 et retrait à 18h00</t>
  </si>
  <si>
    <t>5 Rue de lisbonne 93 110 Rosny-sous-bois</t>
  </si>
  <si>
    <t>Devis_06_03_2023</t>
  </si>
  <si>
    <t xml:space="preserve">70 chaises et 50 housses </t>
  </si>
  <si>
    <t>259.98€</t>
  </si>
  <si>
    <t>84.98€</t>
  </si>
  <si>
    <t xml:space="preserve">Paris 12 </t>
  </si>
  <si>
    <t xml:space="preserve">Mme Connet </t>
  </si>
  <si>
    <t>Fatoumata Kone</t>
  </si>
  <si>
    <t>50 chaises</t>
  </si>
  <si>
    <t>Leboncoin(Z.ROD)</t>
  </si>
  <si>
    <t>Rodolphe Zadi</t>
  </si>
  <si>
    <t>pearl caffa</t>
  </si>
  <si>
    <t>Devis_11_03_2023</t>
  </si>
  <si>
    <t xml:space="preserve">20 Chaises +2 housse +livraison à Paris 13 </t>
  </si>
  <si>
    <t>59.98€</t>
  </si>
  <si>
    <t>Paris 13</t>
  </si>
  <si>
    <t>Leboncoin(Pearlychouw)</t>
  </si>
  <si>
    <t xml:space="preserve">11 chaises 11 housse 1 nappe table 11 kit vaisselle </t>
  </si>
  <si>
    <t>30 CHAISE</t>
  </si>
  <si>
    <t>20 chaises</t>
  </si>
  <si>
    <t>contrat de location ismahane.pdf</t>
  </si>
  <si>
    <t>26_02_2023_Sarah</t>
  </si>
  <si>
    <t>6 tables rondes chaises housse nappes centre</t>
  </si>
  <si>
    <t xml:space="preserve">Villejuif </t>
  </si>
  <si>
    <t>Leboncoin (Sarah)</t>
  </si>
  <si>
    <t xml:space="preserve">Ismahane el Mir </t>
  </si>
  <si>
    <t>5 Allée Sonia delaunay, villejuif</t>
  </si>
  <si>
    <t>contrat leslie.pdf</t>
  </si>
  <si>
    <t xml:space="preserve">Pas de devis </t>
  </si>
  <si>
    <t xml:space="preserve">30 Chaise </t>
  </si>
  <si>
    <t>Leboncoin (Leslie)</t>
  </si>
  <si>
    <t>Leslie Noundou</t>
  </si>
  <si>
    <t>Samedi à 11H00</t>
  </si>
  <si>
    <t>contrat Ornella.pdf</t>
  </si>
  <si>
    <t>devis_29_04_2023</t>
  </si>
  <si>
    <t xml:space="preserve">4 tables rondes et 30 chaises pliantes </t>
  </si>
  <si>
    <t xml:space="preserve">Wtsp (Persan) </t>
  </si>
  <si>
    <t>Samedi à 12H00</t>
  </si>
  <si>
    <t>contrat Wiam.pdf</t>
  </si>
  <si>
    <t>devis 07_04_23</t>
  </si>
  <si>
    <t xml:space="preserve">75 kits propre 75 housses 8 nappes rondes 3 napes rectan 8 centre de tables </t>
  </si>
  <si>
    <t xml:space="preserve">wthsp (catalogue) </t>
  </si>
  <si>
    <t>Wiam Benchabane</t>
  </si>
  <si>
    <t>Dimanche à 10h00</t>
  </si>
  <si>
    <t>devis _01_10_23</t>
  </si>
  <si>
    <t>300 Kits rendu sale</t>
  </si>
  <si>
    <t>NON (mais possible à ivry à 25€ * 2</t>
  </si>
  <si>
    <t>L'ancien compte leboncoin + msg (300 kits 6 Mai</t>
  </si>
  <si>
    <t>Dioums</t>
  </si>
  <si>
    <t>stefi</t>
  </si>
  <si>
    <t>25 chaises 20 housses</t>
  </si>
  <si>
    <t>Leboncoin (Caprisun)</t>
  </si>
  <si>
    <t>The Womens dates</t>
  </si>
  <si>
    <t>16H00</t>
  </si>
  <si>
    <t>60 chaises</t>
  </si>
  <si>
    <t>Devis_22_03_2023</t>
  </si>
  <si>
    <t xml:space="preserve">25 Chaises </t>
  </si>
  <si>
    <t>65.98€</t>
  </si>
  <si>
    <t>25.98€</t>
  </si>
  <si>
    <t>Cachan</t>
  </si>
  <si>
    <t>Leboncoin (Reginah)</t>
  </si>
  <si>
    <t>Regina Yarabou</t>
  </si>
  <si>
    <t>17 Avenue de l'europe 94230 Cachan, 0758721090</t>
  </si>
  <si>
    <t>BENDA</t>
  </si>
  <si>
    <t xml:space="preserve">40 Housses </t>
  </si>
  <si>
    <t>naoumi</t>
  </si>
  <si>
    <t xml:space="preserve">60 kits sale 5 tables 5nappes 5centre de table </t>
  </si>
  <si>
    <t>Leboncoin (Naomie28)</t>
  </si>
  <si>
    <t>Naomie MBALA IFONDA</t>
  </si>
  <si>
    <t>Entre 8h et 10h</t>
  </si>
  <si>
    <t xml:space="preserve">Adresse à demander </t>
  </si>
  <si>
    <t>ZERROKI NADIA</t>
  </si>
  <si>
    <t xml:space="preserve">6 chaises </t>
  </si>
  <si>
    <t>sarah</t>
  </si>
  <si>
    <t xml:space="preserve">50 chaises </t>
  </si>
  <si>
    <t>Alfortville</t>
  </si>
  <si>
    <t>73 chaises alfortville</t>
  </si>
  <si>
    <t>Sarah</t>
  </si>
  <si>
    <t>contrat de location Séverine.pdf</t>
  </si>
  <si>
    <t>Devi sev</t>
  </si>
  <si>
    <t xml:space="preserve">2 table nappe kits chaises housses </t>
  </si>
  <si>
    <t>Contrat location zahiyali.pdf</t>
  </si>
  <si>
    <t>Devis 01/04/2023</t>
  </si>
  <si>
    <t xml:space="preserve">200kits </t>
  </si>
  <si>
    <t>Leboncoin (Zayihali)</t>
  </si>
  <si>
    <t>250 (A revoir avec la cliente car elle loue beaucoup moins que prévu)</t>
  </si>
  <si>
    <t>40 chaises pliante</t>
  </si>
  <si>
    <t>KONTI</t>
  </si>
  <si>
    <t xml:space="preserve">50 chaises Paris 12 </t>
  </si>
  <si>
    <t>Assa Konte</t>
  </si>
  <si>
    <t>A partir de 16h00</t>
  </si>
  <si>
    <t>2 rue Henri Desgrange 75012</t>
  </si>
  <si>
    <t>EHOULAN</t>
  </si>
  <si>
    <t>18/02/2023_50_convives</t>
  </si>
  <si>
    <t xml:space="preserve">5 table ronde 5nappe 50 housse 40 Chaises 1 mange debout + nappe </t>
  </si>
  <si>
    <t>50 A 60 convives cachan</t>
  </si>
  <si>
    <t xml:space="preserve">5 tables rectangulaire </t>
  </si>
  <si>
    <t>99.98€</t>
  </si>
  <si>
    <t xml:space="preserve">Alforville </t>
  </si>
  <si>
    <t>contrat de location Nacima.pdf</t>
  </si>
  <si>
    <t>Devis_09_03_2023</t>
  </si>
  <si>
    <t>11 centre de table 100 kit propre</t>
  </si>
  <si>
    <t>Wthsp (26 Mai Centre de Table et 100 Kits)</t>
  </si>
  <si>
    <t xml:space="preserve">Nacima Mimi </t>
  </si>
  <si>
    <t xml:space="preserve">30 Housses + 36 chaises </t>
  </si>
  <si>
    <t>TRAOUR2</t>
  </si>
  <si>
    <t xml:space="preserve">10 Centres de table </t>
  </si>
  <si>
    <t>Leboncoin (mariame.Tr</t>
  </si>
  <si>
    <t>Mariame Traore</t>
  </si>
  <si>
    <t>Devis_18_05_2023</t>
  </si>
  <si>
    <t xml:space="preserve">6 tables rectangulaires +Nappes +50 chaises + housses + 50 kits </t>
  </si>
  <si>
    <t>Creteil</t>
  </si>
  <si>
    <t xml:space="preserve">wthsp  (Creteil 50 chaises housses table) </t>
  </si>
  <si>
    <t>Cynthiche gnahoua</t>
  </si>
  <si>
    <t>noure</t>
  </si>
  <si>
    <t>NOURE</t>
  </si>
  <si>
    <t>45 kits 30 chaises 3 tables 3 nappes</t>
  </si>
  <si>
    <t>Devis 31_03_2023</t>
  </si>
  <si>
    <t xml:space="preserve">32 kits 32 chaises 32 Housse de chaise 4 tables rectangulaire 4 nappes rectangulaire 4 mange 4nappes mange debout </t>
  </si>
  <si>
    <t>Leboncoin (info photos)</t>
  </si>
  <si>
    <t>Laure Gbolou</t>
  </si>
  <si>
    <t xml:space="preserve">40 housse </t>
  </si>
  <si>
    <t>Leboncoin (Ophélie94600)</t>
  </si>
  <si>
    <t>Ophélie Lemaire</t>
  </si>
  <si>
    <t>10 chaises</t>
  </si>
  <si>
    <t>pas de devis</t>
  </si>
  <si>
    <t>40 CHAISES</t>
  </si>
  <si>
    <t>LEBONCOIN</t>
  </si>
  <si>
    <t>MORGAN</t>
  </si>
  <si>
    <t xml:space="preserve">pas de devis </t>
  </si>
  <si>
    <t xml:space="preserve">4 Tables rondes </t>
  </si>
  <si>
    <t>LEBONCOIN (Events)</t>
  </si>
  <si>
    <t>Kmb events</t>
  </si>
  <si>
    <t xml:space="preserve">350 assiettes sales + 20 couteaux </t>
  </si>
  <si>
    <t>A rendre 69€</t>
  </si>
  <si>
    <t>wthsp (150 Assiettes sales 150- 45)</t>
  </si>
  <si>
    <t>Adrienne Guerevicko</t>
  </si>
  <si>
    <t xml:space="preserve">4 nappes + 2 tables </t>
  </si>
  <si>
    <t>non</t>
  </si>
  <si>
    <t>Pas de devis</t>
  </si>
  <si>
    <t xml:space="preserve">17 kits à rendre sale + 17 bols + 17 verres </t>
  </si>
  <si>
    <t>44.20€</t>
  </si>
  <si>
    <t>14.20€</t>
  </si>
  <si>
    <t xml:space="preserve">Wtsp (Vaiselle 9 Septembre) </t>
  </si>
  <si>
    <t>Jason NIJEAN</t>
  </si>
  <si>
    <t>7 mange debout et 7 housse</t>
  </si>
  <si>
    <t>Leboncoin</t>
  </si>
  <si>
    <t>safaa</t>
  </si>
  <si>
    <t>devis 28/08/23</t>
  </si>
  <si>
    <t>80 chaises 10 tables livraison</t>
  </si>
  <si>
    <t>kremlin bicetre</t>
  </si>
  <si>
    <t>telephone</t>
  </si>
  <si>
    <t>lise kadoum</t>
  </si>
  <si>
    <t>10 rue danton kremlin bicetre</t>
  </si>
  <si>
    <t>Devis 01/09/23</t>
  </si>
  <si>
    <t xml:space="preserve">4 tables 40 chaises 4 Nappes rectangulaires  </t>
  </si>
  <si>
    <t>Chevillylarue</t>
  </si>
  <si>
    <t>Flore</t>
  </si>
  <si>
    <t xml:space="preserve">4 rue d'anjou , chevilly-larue </t>
  </si>
  <si>
    <t>8DN82440K04459609</t>
  </si>
  <si>
    <t>devis_23_09_23</t>
  </si>
  <si>
    <t xml:space="preserve">12 nappes rondes + 120 housses de chaise </t>
  </si>
  <si>
    <t>telephone (12 nappes et 120 housses)</t>
  </si>
  <si>
    <t xml:space="preserve">ISSA Aya </t>
  </si>
  <si>
    <t>Devis_23_11_23</t>
  </si>
  <si>
    <t xml:space="preserve">2 table rectangulaire + 10 chaises </t>
  </si>
  <si>
    <t>telephone ( 23 novembre)</t>
  </si>
  <si>
    <t xml:space="preserve">Mohamed BOUAGACHE </t>
  </si>
  <si>
    <t>Devis_30_09_2023</t>
  </si>
  <si>
    <t>Devis_30_09_2024</t>
  </si>
  <si>
    <t xml:space="preserve">49 Kits vaisselle rendus sales </t>
  </si>
  <si>
    <t>telephone (eragny)</t>
  </si>
  <si>
    <t>Elsa AIT BELKACEM</t>
  </si>
  <si>
    <t>Devis_30_09_2025</t>
  </si>
  <si>
    <t>50 housses de chaise</t>
  </si>
  <si>
    <t>72.50€</t>
  </si>
  <si>
    <t>22.50€</t>
  </si>
  <si>
    <t>Villejust</t>
  </si>
  <si>
    <t>telephone (Alexandra granger villejust</t>
  </si>
  <si>
    <t>Alexandra lakhdar granger</t>
  </si>
  <si>
    <t>Parc des 2 lacs villejust 91140</t>
  </si>
  <si>
    <t>Devis_30_09_23</t>
  </si>
  <si>
    <t>35 kits vaisselle rendus sales + 35 Housses de chaise + 4 nappes rectang + 4 centre table + 4 tables rectangulaires</t>
  </si>
  <si>
    <t>271.75€</t>
  </si>
  <si>
    <t>75.25€</t>
  </si>
  <si>
    <t>196.50€</t>
  </si>
  <si>
    <t>Clamart</t>
  </si>
  <si>
    <t xml:space="preserve">telephone (catalogue) </t>
  </si>
  <si>
    <t>Wiam Benchabane + Karim Ben taieb</t>
  </si>
  <si>
    <t xml:space="preserve">24 Rue de bretagne 92140 Clamart </t>
  </si>
  <si>
    <t>Devis_05_11_23</t>
  </si>
  <si>
    <t xml:space="preserve">1 Table ronde, 1 Mange debout 10 chaises </t>
  </si>
  <si>
    <t>Thiais</t>
  </si>
  <si>
    <t>Leboncoin (Morgan.P)</t>
  </si>
  <si>
    <t>Morgane Pinas</t>
  </si>
  <si>
    <t xml:space="preserve">45 Avenue du Président Franklin Roosvelt, 94320 Thiais </t>
  </si>
  <si>
    <t>Devis_18_11_23</t>
  </si>
  <si>
    <t xml:space="preserve">1 Table et 15 chaises </t>
  </si>
  <si>
    <t>34.50€</t>
  </si>
  <si>
    <t>14.50€</t>
  </si>
  <si>
    <t xml:space="preserve">Wtsp (Cousine) </t>
  </si>
  <si>
    <t>Fatiha jeffali</t>
  </si>
  <si>
    <t>Nourelhouda</t>
  </si>
  <si>
    <t>Table 2 nappe 20 chaises 20 housses</t>
  </si>
  <si>
    <t xml:space="preserve">Kremlin Bicêtre </t>
  </si>
  <si>
    <t xml:space="preserve">6 Centres de table tr , 1 table rect , 1 nappe rect , 1 panneau bvn </t>
  </si>
  <si>
    <t>Paris 18</t>
  </si>
  <si>
    <t xml:space="preserve">Whatsapp </t>
  </si>
  <si>
    <t>143 rue de Clignancourt Paris 18</t>
  </si>
  <si>
    <t xml:space="preserve">10 chaises </t>
  </si>
  <si>
    <t>Kremlin Bicetre</t>
  </si>
  <si>
    <t>60 Chaises</t>
  </si>
  <si>
    <t>Paris 15</t>
  </si>
  <si>
    <t>Leboncoin + wathsap</t>
  </si>
  <si>
    <t>Zoheir Younes</t>
  </si>
  <si>
    <t>18h</t>
  </si>
  <si>
    <t>24 rue d'alleray 75015 Paris</t>
  </si>
  <si>
    <t>50 Chaises</t>
  </si>
  <si>
    <t>102.50€</t>
  </si>
  <si>
    <t>32.50</t>
  </si>
  <si>
    <t>Gentilly</t>
  </si>
  <si>
    <t>Leboncoin (Rachedi)+ wthsapp</t>
  </si>
  <si>
    <t>KRB productions</t>
  </si>
  <si>
    <t xml:space="preserve">Entre 9h et 11h et retour à 20h </t>
  </si>
  <si>
    <t>89-93 Av. Paul Vaillant Couturier , Gentilly 94250</t>
  </si>
  <si>
    <t xml:space="preserve">Paris 15 </t>
  </si>
  <si>
    <t>Z machine</t>
  </si>
  <si>
    <t xml:space="preserve">1 table rect 30 chaises </t>
  </si>
  <si>
    <t>Sabrina ngami</t>
  </si>
  <si>
    <t>Vendredi soir</t>
  </si>
  <si>
    <t>25chaises 2 tables</t>
  </si>
  <si>
    <t>Fatim touré</t>
  </si>
  <si>
    <t xml:space="preserve">120 kits vaisselle </t>
  </si>
  <si>
    <t xml:space="preserve">Bobigny </t>
  </si>
  <si>
    <t>Wathsapp (Inès Kindi)</t>
  </si>
  <si>
    <t xml:space="preserve">Inès Kindi </t>
  </si>
  <si>
    <t xml:space="preserve">A voir avec le client </t>
  </si>
  <si>
    <t>70 Rue Henri Barbusse, Bobigny</t>
  </si>
  <si>
    <t xml:space="preserve">On lui a fait la vaisslle à l'ancien prix 2€ </t>
  </si>
  <si>
    <t xml:space="preserve">32 Kits vaisselle rendu sale </t>
  </si>
  <si>
    <t xml:space="preserve">10tables </t>
  </si>
  <si>
    <t>7 nappes</t>
  </si>
  <si>
    <t>Sœur de Dalila teyaba</t>
  </si>
  <si>
    <t>2 tables rondes</t>
  </si>
  <si>
    <t>3tables rondes 30 chaises   3 nappes</t>
  </si>
  <si>
    <t>Wathapp tandart</t>
  </si>
  <si>
    <t>Leboncoin nihasina</t>
  </si>
  <si>
    <t xml:space="preserve">1table 10 housses 10chaises 1 nappes </t>
  </si>
  <si>
    <t>Appel</t>
  </si>
  <si>
    <t xml:space="preserve">2 table rondes </t>
  </si>
  <si>
    <t>Whatapp 0769689698</t>
  </si>
  <si>
    <t>45 housses</t>
  </si>
  <si>
    <t xml:space="preserve">Villejust </t>
  </si>
  <si>
    <t>Alexandra</t>
  </si>
  <si>
    <t xml:space="preserve">3 tables rectangulaire 20 chaises </t>
  </si>
  <si>
    <t>Sihom</t>
  </si>
  <si>
    <t>81chaises 8 tables 3 table rect</t>
  </si>
  <si>
    <t xml:space="preserve">10chaises pliantes </t>
  </si>
  <si>
    <t xml:space="preserve">Vitry-seine </t>
  </si>
  <si>
    <t xml:space="preserve">30 chaises Napoléon 3 tables ronde 3 nappes </t>
  </si>
  <si>
    <t>Message 0783709030</t>
  </si>
  <si>
    <t xml:space="preserve">10 chaises Napoléon </t>
  </si>
  <si>
    <t>wathsapp( 10 Napoléon )</t>
  </si>
  <si>
    <t>cedric camdem</t>
  </si>
  <si>
    <t>9h00</t>
  </si>
  <si>
    <t xml:space="preserve">7 tables ronde /1 table rect / 50 chaises pliantes </t>
  </si>
  <si>
    <t>Whatapp  0749205712</t>
  </si>
  <si>
    <t>Rita</t>
  </si>
  <si>
    <t xml:space="preserve">4 tables rondes , 40 chaise pliantes , 40 housses  4 nappes rondes </t>
  </si>
  <si>
    <t>Vitry</t>
  </si>
  <si>
    <t>Message (0641000341)</t>
  </si>
  <si>
    <t>Merveille ANAGO</t>
  </si>
  <si>
    <t>12H30</t>
  </si>
  <si>
    <t xml:space="preserve">181-191 avenue lemerle vetter, 94400 Vitry-sur-seine </t>
  </si>
  <si>
    <t xml:space="preserve">60 chaises pliantes </t>
  </si>
  <si>
    <t>wathsap (kenzo) (+33 6 68 26 08 18)</t>
  </si>
  <si>
    <t>kenzo mendez</t>
  </si>
  <si>
    <t>13h retrait 19h</t>
  </si>
  <si>
    <t>43 allée Paris ivry 75013</t>
  </si>
  <si>
    <t>60 Kits vaisselle</t>
  </si>
  <si>
    <t>Villeneuve-le Roi</t>
  </si>
  <si>
    <t>Salle des familles Villeneuve le Roi</t>
  </si>
  <si>
    <t xml:space="preserve">30 chaises Napoléon </t>
  </si>
  <si>
    <t>Bagneux</t>
  </si>
  <si>
    <t>Whatapp 0642872183</t>
  </si>
  <si>
    <t xml:space="preserve">Chauffe plat combustible </t>
  </si>
  <si>
    <t xml:space="preserve">2 Tables rectangulaires +18 chaises napoleon+nappe rectangulaire </t>
  </si>
  <si>
    <t>Boissy-saint-leger</t>
  </si>
  <si>
    <t>Whathsapp (0778709590) (0749935003)</t>
  </si>
  <si>
    <t xml:space="preserve">Naomie Diala </t>
  </si>
  <si>
    <t xml:space="preserve">Vendredi soir à fixer </t>
  </si>
  <si>
    <t xml:space="preserve">13 Rue de wagram, 94470 Boissy-saint-Leger </t>
  </si>
  <si>
    <t xml:space="preserve">25 chaises pliantes </t>
  </si>
  <si>
    <t>telephone (0658450867)</t>
  </si>
  <si>
    <t>20 chaise napo</t>
  </si>
  <si>
    <t>L'Hay-les-roses</t>
  </si>
  <si>
    <t xml:space="preserve">2 chauffé plat + 4 combustibles </t>
  </si>
  <si>
    <t xml:space="preserve">24 chaises pliantes </t>
  </si>
  <si>
    <t>Mon tel perso (0667758432)</t>
  </si>
  <si>
    <t>Boukemouche salim</t>
  </si>
  <si>
    <t>Retour à 16h00</t>
  </si>
  <si>
    <t>20 chaises napoleons + 2 tables rectangulaires</t>
  </si>
  <si>
    <t>Choisy-le-roy</t>
  </si>
  <si>
    <t>Wathsapp (0601392292)</t>
  </si>
  <si>
    <t>Vendredi 20h30</t>
  </si>
  <si>
    <t>12 avenue Louis luc, Choisy-le-Roi</t>
  </si>
  <si>
    <t xml:space="preserve">3 tables rect + 30 chaises napo +30 G. assiettes + 30 P. a + 30 verres </t>
  </si>
  <si>
    <t>Wathsapp (0658660827)</t>
  </si>
  <si>
    <t>Sebastien bonomi</t>
  </si>
  <si>
    <t>retrait vendredi à 11h00</t>
  </si>
  <si>
    <t xml:space="preserve">5 tbales rect + 5 nappes rect + 20 chaises napo + tableau A4 </t>
  </si>
  <si>
    <t>Message + wathsapp (0616524409)</t>
  </si>
  <si>
    <t>Kim</t>
  </si>
  <si>
    <t xml:space="preserve">14 chaises Napoléon </t>
  </si>
  <si>
    <t>Grigny</t>
  </si>
  <si>
    <t>leboncoin (lo) (0677740519)</t>
  </si>
  <si>
    <t>Lora Felouah</t>
  </si>
  <si>
    <t>Dépôt Samedi 18h00, retrait dimanche 20h30</t>
  </si>
  <si>
    <t>7 chemin  des rois 91 350 Grigny</t>
  </si>
  <si>
    <t xml:space="preserve">4tables ronde 4 nappes 40 chaises pliantes </t>
  </si>
  <si>
    <t>paray vieille poste 91550</t>
  </si>
  <si>
    <t>Leboncoin + Wathsapp (0626656369)</t>
  </si>
  <si>
    <t>Claire b</t>
  </si>
  <si>
    <t>Samedi à partir de 14h00</t>
  </si>
  <si>
    <t>23 rue de Verdun paray vieille poste 91550</t>
  </si>
  <si>
    <t>3 Tables rondes + 30 chaises napo+3 nappes</t>
  </si>
  <si>
    <t>LBC (Naoelle) + WTS (LBC Naoelle)</t>
  </si>
  <si>
    <t>Naoelle El Boujaidi</t>
  </si>
  <si>
    <t>Samedi à 16H00</t>
  </si>
  <si>
    <t xml:space="preserve">100 chaises pliantes + 11 tables rectangulaire </t>
  </si>
  <si>
    <t xml:space="preserve">20 Kits vaisselle + 20 housses de chaise </t>
  </si>
  <si>
    <t>Wathsapp (0783489373)</t>
  </si>
  <si>
    <t>Amel Hammouti</t>
  </si>
  <si>
    <t>Retrait 8h30/9h00</t>
  </si>
  <si>
    <t>30 kits à 2€</t>
  </si>
  <si>
    <t>Watsapp (0776545247)</t>
  </si>
  <si>
    <t>Christelle Monpierre</t>
  </si>
  <si>
    <t>11H00</t>
  </si>
  <si>
    <t xml:space="preserve">Sihoum </t>
  </si>
  <si>
    <t>6 table ronde 6 nappes ronde  60 Napoléon 6 centre de tables 60 kits vaisselle</t>
  </si>
  <si>
    <t>Athis-Mons</t>
  </si>
  <si>
    <t>Message (0766255910)</t>
  </si>
  <si>
    <t>Sami Baccouche</t>
  </si>
  <si>
    <t>Retrait Vers 20h retour fin matinée avant 12h</t>
  </si>
  <si>
    <t>30 (couverts, verres, assiettes) + 30 (Couverts, verres)</t>
  </si>
  <si>
    <t>Leboncoin (Loca.led) + Watsapp (0617745561)</t>
  </si>
  <si>
    <t xml:space="preserve">Damaris Kiala </t>
  </si>
  <si>
    <t>Retrait à 19h30 et dépôt à 12h00</t>
  </si>
  <si>
    <t xml:space="preserve">16/07 voir avant car vaisselle sale </t>
  </si>
  <si>
    <t>92 kits vaisselle  rendu sale + 8 (à ajouter au montant) + 5 (à ajouter au montant)</t>
  </si>
  <si>
    <t>Orly</t>
  </si>
  <si>
    <t>Message (0786838617)</t>
  </si>
  <si>
    <t xml:space="preserve">Jonathan Augustine </t>
  </si>
  <si>
    <t>Livraison à 11h</t>
  </si>
  <si>
    <t>62 rue Parmentier 94310 Orly</t>
  </si>
  <si>
    <t xml:space="preserve">52 Chaises pliantes </t>
  </si>
  <si>
    <t>Wathsapp (0614487507)</t>
  </si>
  <si>
    <t xml:space="preserve">30 chaises pliantes </t>
  </si>
  <si>
    <t>Wathsapp (0769983499)</t>
  </si>
  <si>
    <t>Livraison à partir de 12h00</t>
  </si>
  <si>
    <t>2 Allée Georges braque, 9400 Creteil</t>
  </si>
  <si>
    <t xml:space="preserve">25 Chaises pliantes </t>
  </si>
  <si>
    <t>Wathsapp (0615619385)</t>
  </si>
  <si>
    <t>9H00 OU 11H00</t>
  </si>
  <si>
    <t xml:space="preserve">30 chaises pliantes + 1 table rectangulaire </t>
  </si>
  <si>
    <t>Message (0658080218)</t>
  </si>
  <si>
    <t>Coumba Thioune</t>
  </si>
  <si>
    <t>Retrait le 13 à 10h00 et livraison le 15 à Poteaux</t>
  </si>
  <si>
    <t xml:space="preserve">2 tables rectangulaires + 3 nappes rectangulaires + 15 chaises pliantes + 15 kits vaisselle propre </t>
  </si>
  <si>
    <t>Potault-Combault</t>
  </si>
  <si>
    <t>Wathsapp (0781656057)</t>
  </si>
  <si>
    <t>Imane Meradi</t>
  </si>
  <si>
    <t xml:space="preserve">10H00 le 13 sept pour 7 chaises, une table et deux nappes </t>
  </si>
  <si>
    <t xml:space="preserve">42 Rue Charles Niclot 77340 Pontault Combault </t>
  </si>
  <si>
    <t xml:space="preserve">100 kits vaisselle </t>
  </si>
  <si>
    <t>Whatapp 0695 152808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</si>
</sst>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&quot; &quot;d&quot;, &quot;yyyy"/>
    <numFmt numFmtId="165" formatCode="06 00 00 00 00"/>
    <numFmt numFmtId="166" formatCode="#,##0.00\ [$€-1]"/>
    <numFmt numFmtId="167" formatCode="dd&quot;/&quot;mm&quot;/&quot;yy"/>
    <numFmt numFmtId="168" formatCode="d/m/yy"/>
    <numFmt numFmtId="169" formatCode="#,##0.00&quot;€&quot;"/>
    <numFmt numFmtId="170" formatCode="#,##0&quot;€&quot;"/>
    <numFmt numFmtId="171" formatCode="dd/MM/yyyy"/>
    <numFmt numFmtId="172" formatCode="#,##0\ [$€-1]"/>
    <numFmt numFmtId="173" formatCode="dd/mm/yyyy"/>
    <numFmt numFmtId="174" formatCode="dd/mm/yy"/>
  </numFmts>
  <fonts count="44">
    <font>
      <sz val="10.0"/>
      <color rgb="FF000000"/>
      <name val="Arial"/>
      <scheme val="minor"/>
    </font>
    <font>
      <sz val="26.0"/>
      <color rgb="FFC27BA0"/>
      <name val="Arial"/>
    </font>
    <font>
      <sz val="10.0"/>
      <color theme="1"/>
      <name val="Arial"/>
      <scheme val="minor"/>
    </font>
    <font>
      <color theme="1"/>
      <name val="Arial"/>
    </font>
    <font>
      <sz val="20.0"/>
      <color rgb="FF6D64E8"/>
      <name val="Roboto"/>
    </font>
    <font>
      <color rgb="FF666666"/>
      <name val="Roboto"/>
    </font>
    <font>
      <b/>
      <sz val="33.0"/>
      <color rgb="FF283592"/>
      <name val="Roboto"/>
    </font>
    <font>
      <b/>
      <sz val="12.0"/>
      <color rgb="FFE01B84"/>
      <name val="Roboto"/>
    </font>
    <font>
      <b/>
      <sz val="12.0"/>
      <color rgb="FF434343"/>
      <name val="Roboto"/>
    </font>
    <font>
      <b/>
      <sz val="12.0"/>
      <color rgb="FF666666"/>
      <name val="Roboto"/>
    </font>
    <font/>
    <font>
      <b/>
      <sz val="12.0"/>
      <color rgb="FF2A3990"/>
      <name val="Roboto"/>
    </font>
    <font>
      <color rgb="FF2A3990"/>
      <name val="Roboto"/>
    </font>
    <font>
      <b/>
      <color rgb="FF000000"/>
      <name val="Roboto"/>
    </font>
    <font>
      <color rgb="FF999999"/>
      <name val="Roboto"/>
    </font>
    <font>
      <b/>
      <color rgb="FF666666"/>
      <name val="Roboto"/>
    </font>
    <font>
      <b/>
      <sz val="20.0"/>
      <color rgb="FFE01B84"/>
      <name val="Roboto"/>
    </font>
    <font>
      <sz val="11.0"/>
      <color rgb="FF000000"/>
      <name val="&quot;Franklin Gothic Book&quot;"/>
    </font>
    <font>
      <sz val="12.0"/>
      <color rgb="FF000000"/>
      <name val="Arial"/>
    </font>
    <font>
      <sz val="12.0"/>
      <color rgb="FF000000"/>
      <name val="&quot;Franklin Gothic Book&quot;"/>
    </font>
    <font>
      <sz val="12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&quot;Franklin Gothic Book&quot;"/>
    </font>
    <font>
      <b/>
      <color theme="1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Franklin Gothic Book&quot;"/>
    </font>
    <font>
      <sz val="11.0"/>
      <color rgb="FF1F1F1F"/>
      <name val="&quot;Google Sans&quot;"/>
    </font>
    <font>
      <sz val="12.0"/>
      <color rgb="FF1F1F1F"/>
      <name val="&quot;Google Sans&quot;"/>
    </font>
    <font>
      <sz val="20.0"/>
      <color rgb="FF1F497D"/>
      <name val="Constantia"/>
    </font>
    <font>
      <sz val="11.0"/>
      <color theme="1"/>
      <name val="&quot;Franklin Gothic Book&quot;"/>
    </font>
    <font>
      <sz val="11.0"/>
      <color theme="1"/>
      <name val="Calibri"/>
    </font>
    <font>
      <b/>
      <sz val="11.0"/>
      <color rgb="FF3F3F76"/>
      <name val="Calibri"/>
    </font>
    <font>
      <b/>
      <sz val="11.0"/>
      <color theme="1"/>
      <name val="Calibri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theme="1"/>
      <name val="Docs-Calibri"/>
    </font>
    <font>
      <u/>
      <color rgb="FF1155CC"/>
      <name val="Arial"/>
    </font>
    <font>
      <color rgb="FF9900FF"/>
      <name val="Arial"/>
    </font>
    <font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8CBAD"/>
        <bgColor rgb="FFF8CBAD"/>
      </patternFill>
    </fill>
    <fill>
      <patternFill patternType="solid">
        <fgColor rgb="FF4A86E8"/>
        <bgColor rgb="FF4A86E8"/>
      </patternFill>
    </fill>
    <fill>
      <patternFill patternType="solid">
        <fgColor rgb="FFB4C6E7"/>
        <bgColor rgb="FFB4C6E7"/>
      </patternFill>
    </fill>
    <fill>
      <patternFill patternType="solid">
        <fgColor rgb="FF8EA9DB"/>
        <bgColor rgb="FF8EA9DB"/>
      </patternFill>
    </fill>
    <fill>
      <patternFill patternType="solid">
        <fgColor rgb="FFFBBC04"/>
        <bgColor rgb="FFFBBC04"/>
      </patternFill>
    </fill>
    <fill>
      <patternFill patternType="solid">
        <fgColor rgb="FFFFE699"/>
        <bgColor rgb="FFFFE6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15">
    <border/>
    <border>
      <bottom style="thin">
        <color rgb="FFB7B7B7"/>
      </bottom>
    </border>
    <border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top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14" xfId="0" applyAlignment="1" applyFont="1" applyNumberFormat="1">
      <alignment horizontal="left" vertical="bottom"/>
    </xf>
    <xf borderId="0" fillId="0" fontId="3" numFmtId="164" xfId="0" applyAlignment="1" applyFont="1" applyNumberForma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horizontal="left"/>
    </xf>
    <xf borderId="0" fillId="0" fontId="5" numFmtId="0" xfId="0" applyFont="1"/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5" numFmtId="49" xfId="0" applyAlignment="1" applyFill="1" applyFont="1" applyNumberForma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14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10" numFmtId="0" xfId="0" applyBorder="1" applyFont="1"/>
    <xf borderId="0" fillId="0" fontId="11" numFmtId="0" xfId="0" applyFont="1"/>
    <xf borderId="0" fillId="0" fontId="11" numFmtId="0" xfId="0" applyAlignment="1" applyFont="1">
      <alignment horizontal="right"/>
    </xf>
    <xf borderId="0" fillId="0" fontId="2" numFmtId="49" xfId="0" applyAlignment="1" applyFont="1" applyNumberFormat="1">
      <alignment horizontal="center" readingOrder="0"/>
    </xf>
    <xf borderId="0" fillId="3" fontId="3" numFmtId="0" xfId="0" applyAlignment="1" applyFont="1">
      <alignment readingOrder="0"/>
    </xf>
    <xf borderId="0" fillId="3" fontId="5" numFmtId="0" xfId="0" applyAlignment="1" applyFont="1">
      <alignment horizontal="right" readingOrder="0" vertical="bottom"/>
    </xf>
    <xf borderId="0" fillId="3" fontId="5" numFmtId="166" xfId="0" applyAlignment="1" applyFont="1" applyNumberFormat="1">
      <alignment horizontal="right" vertical="bottom"/>
    </xf>
    <xf borderId="0" fillId="3" fontId="5" numFmtId="166" xfId="0" applyAlignment="1" applyFont="1" applyNumberFormat="1">
      <alignment horizontal="right"/>
    </xf>
    <xf borderId="0" fillId="4" fontId="3" numFmtId="0" xfId="0" applyAlignment="1" applyFill="1" applyFont="1">
      <alignment readingOrder="0"/>
    </xf>
    <xf borderId="0" fillId="4" fontId="5" numFmtId="0" xfId="0" applyAlignment="1" applyFont="1">
      <alignment horizontal="right" readingOrder="0" vertical="bottom"/>
    </xf>
    <xf borderId="0" fillId="4" fontId="5" numFmtId="166" xfId="0" applyAlignment="1" applyFont="1" applyNumberFormat="1">
      <alignment horizontal="right" vertical="bottom"/>
    </xf>
    <xf borderId="0" fillId="4" fontId="5" numFmtId="166" xfId="0" applyAlignment="1" applyFont="1" applyNumberFormat="1">
      <alignment horizontal="right"/>
    </xf>
    <xf borderId="2" fillId="0" fontId="12" numFmtId="166" xfId="0" applyAlignment="1" applyBorder="1" applyFont="1" applyNumberFormat="1">
      <alignment horizontal="right" readingOrder="0" vertical="bottom"/>
    </xf>
    <xf borderId="2" fillId="0" fontId="13" numFmtId="166" xfId="0" applyAlignment="1" applyBorder="1" applyFont="1" applyNumberFormat="1">
      <alignment horizontal="right" vertical="bottom"/>
    </xf>
    <xf borderId="2" fillId="0" fontId="14" numFmtId="0" xfId="0" applyAlignment="1" applyBorder="1" applyFont="1">
      <alignment vertical="bottom"/>
    </xf>
    <xf borderId="0" fillId="0" fontId="12" numFmtId="166" xfId="0" applyAlignment="1" applyFont="1" applyNumberFormat="1">
      <alignment horizontal="right" readingOrder="0" vertical="bottom"/>
    </xf>
    <xf borderId="0" fillId="0" fontId="15" numFmtId="166" xfId="0" applyAlignment="1" applyFont="1" applyNumberFormat="1">
      <alignment horizontal="right" readingOrder="0" vertical="bottom"/>
    </xf>
    <xf borderId="0" fillId="0" fontId="16" numFmtId="166" xfId="0" applyAlignment="1" applyFont="1" applyNumberFormat="1">
      <alignment horizontal="right"/>
    </xf>
    <xf borderId="0" fillId="0" fontId="17" numFmtId="0" xfId="0" applyAlignment="1" applyFont="1">
      <alignment horizontal="center" shrinkToFit="0" wrapText="0"/>
    </xf>
    <xf borderId="0" fillId="0" fontId="17" numFmtId="167" xfId="0" applyAlignment="1" applyFont="1" applyNumberFormat="1">
      <alignment horizontal="center" shrinkToFit="0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9" numFmtId="167" xfId="0" applyAlignment="1" applyFont="1" applyNumberFormat="1">
      <alignment horizontal="center" readingOrder="0" shrinkToFit="0" vertical="bottom" wrapText="0"/>
    </xf>
    <xf borderId="0" fillId="0" fontId="20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6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7" numFmtId="0" xfId="0" applyAlignment="1" applyFont="1">
      <alignment horizontal="center" shrinkToFit="0" vertical="bottom" wrapText="0"/>
    </xf>
    <xf borderId="0" fillId="0" fontId="17" numFmtId="167" xfId="0" applyAlignment="1" applyFont="1" applyNumberFormat="1">
      <alignment horizontal="center" shrinkToFit="0" vertical="bottom" wrapText="0"/>
    </xf>
    <xf borderId="0" fillId="0" fontId="17" numFmtId="167" xfId="0" applyAlignment="1" applyFont="1" applyNumberFormat="1">
      <alignment horizontal="center" shrinkToFit="0" vertical="bottom" wrapText="0"/>
    </xf>
    <xf borderId="0" fillId="0" fontId="21" numFmtId="0" xfId="0" applyAlignment="1" applyFont="1">
      <alignment horizontal="center"/>
    </xf>
    <xf borderId="0" fillId="0" fontId="21" numFmtId="166" xfId="0" applyAlignment="1" applyFont="1" applyNumberFormat="1">
      <alignment horizontal="center"/>
    </xf>
    <xf borderId="3" fillId="0" fontId="22" numFmtId="0" xfId="0" applyAlignment="1" applyBorder="1" applyFont="1">
      <alignment horizontal="center" readingOrder="0" shrinkToFit="0" vertical="bottom" wrapText="0"/>
    </xf>
    <xf borderId="3" fillId="0" fontId="23" numFmtId="0" xfId="0" applyAlignment="1" applyBorder="1" applyFont="1">
      <alignment horizontal="center" readingOrder="0" shrinkToFit="0" vertical="bottom" wrapText="0"/>
    </xf>
    <xf borderId="3" fillId="0" fontId="24" numFmtId="0" xfId="0" applyAlignment="1" applyBorder="1" applyFont="1">
      <alignment horizontal="center" readingOrder="0" shrinkToFit="0" vertical="bottom" wrapText="0"/>
    </xf>
    <xf borderId="3" fillId="0" fontId="24" numFmtId="167" xfId="0" applyAlignment="1" applyBorder="1" applyFont="1" applyNumberFormat="1">
      <alignment horizontal="center" readingOrder="0" shrinkToFit="0" vertical="bottom" wrapText="0"/>
    </xf>
    <xf borderId="3" fillId="0" fontId="25" numFmtId="0" xfId="0" applyAlignment="1" applyBorder="1" applyFont="1">
      <alignment horizontal="center" readingOrder="0"/>
    </xf>
    <xf borderId="3" fillId="0" fontId="26" numFmtId="166" xfId="0" applyAlignment="1" applyBorder="1" applyFont="1" applyNumberFormat="1">
      <alignment horizontal="center" readingOrder="0" shrinkToFit="0" vertical="bottom" wrapText="0"/>
    </xf>
    <xf borderId="3" fillId="0" fontId="25" numFmtId="166" xfId="0" applyAlignment="1" applyBorder="1" applyFont="1" applyNumberFormat="1">
      <alignment horizontal="center" readingOrder="0"/>
    </xf>
    <xf borderId="3" fillId="0" fontId="17" numFmtId="167" xfId="0" applyAlignment="1" applyBorder="1" applyFont="1" applyNumberFormat="1">
      <alignment horizontal="center"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3" fillId="0" fontId="17" numFmtId="167" xfId="0" applyAlignment="1" applyBorder="1" applyFont="1" applyNumberFormat="1">
      <alignment horizontal="center" readingOrder="0" shrinkToFit="0" vertical="bottom" wrapText="0"/>
    </xf>
    <xf borderId="3" fillId="0" fontId="17" numFmtId="167" xfId="0" applyAlignment="1" applyBorder="1" applyFont="1" applyNumberFormat="1">
      <alignment horizontal="center" shrinkToFit="0" vertical="bottom" wrapText="0"/>
    </xf>
    <xf borderId="3" fillId="0" fontId="17" numFmtId="0" xfId="0" applyAlignment="1" applyBorder="1" applyFont="1">
      <alignment horizontal="center" shrinkToFit="0" vertical="bottom" wrapText="0"/>
    </xf>
    <xf borderId="3" fillId="0" fontId="21" numFmtId="166" xfId="0" applyAlignment="1" applyBorder="1" applyFont="1" applyNumberFormat="1">
      <alignment horizontal="center" readingOrder="0"/>
    </xf>
    <xf borderId="3" fillId="0" fontId="21" numFmtId="166" xfId="0" applyAlignment="1" applyBorder="1" applyFont="1" applyNumberFormat="1">
      <alignment horizontal="center"/>
    </xf>
    <xf borderId="0" fillId="0" fontId="21" numFmtId="167" xfId="0" applyAlignment="1" applyFont="1" applyNumberFormat="1">
      <alignment horizontal="center"/>
    </xf>
    <xf borderId="0" fillId="0" fontId="21" numFmtId="167" xfId="0" applyAlignment="1" applyFont="1" applyNumberFormat="1">
      <alignment horizontal="center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7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wrapText="0"/>
    </xf>
    <xf borderId="4" fillId="0" fontId="27" numFmtId="0" xfId="0" applyAlignment="1" applyBorder="1" applyFont="1">
      <alignment horizontal="center" readingOrder="0" shrinkToFit="0" vertical="center" wrapText="0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167" xfId="0" applyAlignment="1" applyFont="1" applyNumberFormat="1">
      <alignment horizontal="left" readingOrder="0" shrinkToFit="0" wrapText="0"/>
    </xf>
    <xf borderId="0" fillId="0" fontId="19" numFmtId="0" xfId="0" applyAlignment="1" applyFont="1">
      <alignment horizontal="left" readingOrder="0" shrinkToFit="0" wrapText="0"/>
    </xf>
    <xf borderId="0" fillId="0" fontId="19" numFmtId="0" xfId="0" applyAlignment="1" applyFont="1">
      <alignment shrinkToFit="0" vertical="center" wrapText="0"/>
    </xf>
    <xf borderId="4" fillId="0" fontId="17" numFmtId="0" xfId="0" applyAlignment="1" applyBorder="1" applyFont="1">
      <alignment horizontal="center" readingOrder="0" shrinkToFit="0" vertical="center" wrapText="0"/>
    </xf>
    <xf borderId="4" fillId="0" fontId="23" numFmtId="0" xfId="0" applyAlignment="1" applyBorder="1" applyFont="1">
      <alignment horizontal="center" readingOrder="0" shrinkToFit="0" vertical="center" wrapText="1"/>
    </xf>
    <xf borderId="12" fillId="0" fontId="19" numFmtId="0" xfId="0" applyAlignment="1" applyBorder="1" applyFont="1">
      <alignment horizontal="center" readingOrder="0" shrinkToFit="0" wrapText="0"/>
    </xf>
    <xf borderId="13" fillId="0" fontId="10" numFmtId="0" xfId="0" applyBorder="1" applyFont="1"/>
    <xf borderId="14" fillId="0" fontId="10" numFmtId="0" xfId="0" applyBorder="1" applyFont="1"/>
    <xf borderId="13" fillId="0" fontId="19" numFmtId="0" xfId="0" applyAlignment="1" applyBorder="1" applyFont="1">
      <alignment horizontal="center" readingOrder="0" shrinkToFit="0" wrapText="0"/>
    </xf>
    <xf borderId="13" fillId="0" fontId="19" numFmtId="166" xfId="0" applyAlignment="1" applyBorder="1" applyFont="1" applyNumberFormat="1">
      <alignment horizontal="center" readingOrder="0" shrinkToFit="0" wrapText="0"/>
    </xf>
    <xf borderId="13" fillId="0" fontId="19" numFmtId="0" xfId="0" applyAlignment="1" applyBorder="1" applyFont="1">
      <alignment horizontal="center" shrinkToFit="0" wrapText="0"/>
    </xf>
    <xf borderId="0" fillId="0" fontId="19" numFmtId="0" xfId="0" applyAlignment="1" applyFont="1">
      <alignment horizontal="center" shrinkToFit="0" wrapText="0"/>
    </xf>
    <xf borderId="0" fillId="0" fontId="19" numFmtId="168" xfId="0" applyAlignment="1" applyFont="1" applyNumberFormat="1">
      <alignment horizontal="left" readingOrder="0" shrinkToFit="0" vertical="bottom" wrapText="0"/>
    </xf>
    <xf borderId="0" fillId="0" fontId="19" numFmtId="167" xfId="0" applyAlignment="1" applyFont="1" applyNumberFormat="1">
      <alignment horizontal="left" readingOrder="0" shrinkToFit="0" vertical="bottom" wrapText="0"/>
    </xf>
    <xf borderId="0" fillId="0" fontId="19" numFmtId="169" xfId="0" applyAlignment="1" applyFont="1" applyNumberFormat="1">
      <alignment horizontal="left" readingOrder="0" shrinkToFit="0" vertical="bottom" wrapText="0"/>
    </xf>
    <xf borderId="0" fillId="0" fontId="18" numFmtId="170" xfId="0" applyAlignment="1" applyFont="1" applyNumberFormat="1">
      <alignment horizontal="left" readingOrder="0" shrinkToFit="0" vertical="bottom" wrapText="0"/>
    </xf>
    <xf borderId="0" fillId="0" fontId="19" numFmtId="166" xfId="0" applyAlignment="1" applyFont="1" applyNumberFormat="1">
      <alignment horizontal="left" shrinkToFit="0" vertical="bottom" wrapText="0"/>
    </xf>
    <xf borderId="0" fillId="3" fontId="28" numFmtId="0" xfId="0" applyAlignment="1" applyFont="1">
      <alignment readingOrder="0"/>
    </xf>
    <xf borderId="0" fillId="3" fontId="29" numFmtId="0" xfId="0" applyAlignment="1" applyFont="1">
      <alignment readingOrder="0"/>
    </xf>
    <xf borderId="0" fillId="0" fontId="18" numFmtId="166" xfId="0" applyAlignment="1" applyFont="1" applyNumberFormat="1">
      <alignment horizontal="left" readingOrder="0" shrinkToFit="0" vertical="bottom" wrapText="0"/>
    </xf>
    <xf borderId="0" fillId="0" fontId="19" numFmtId="0" xfId="0" applyAlignment="1" applyFont="1">
      <alignment horizontal="left" shrinkToFit="0" wrapText="0"/>
    </xf>
    <xf borderId="4" fillId="0" fontId="21" numFmtId="0" xfId="0" applyAlignment="1" applyBorder="1" applyFont="1">
      <alignment horizontal="center" readingOrder="0" vertical="center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left" readingOrder="0" shrinkToFit="0" vertical="top" wrapText="0"/>
    </xf>
    <xf borderId="0" fillId="0" fontId="21" numFmtId="0" xfId="0" applyAlignment="1" applyFont="1">
      <alignment readingOrder="0"/>
    </xf>
    <xf borderId="0" fillId="3" fontId="3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0" fillId="3" fontId="3" numFmtId="17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3" numFmtId="172" xfId="0" applyAlignment="1" applyFont="1" applyNumberFormat="1">
      <alignment vertical="bottom"/>
    </xf>
    <xf borderId="0" fillId="5" fontId="33" numFmtId="0" xfId="0" applyAlignment="1" applyFill="1" applyFont="1">
      <alignment horizontal="center" vertical="bottom"/>
    </xf>
    <xf borderId="0" fillId="5" fontId="34" numFmtId="0" xfId="0" applyAlignment="1" applyFont="1">
      <alignment horizontal="center" vertical="bottom"/>
    </xf>
    <xf borderId="0" fillId="5" fontId="34" numFmtId="171" xfId="0" applyAlignment="1" applyFont="1" applyNumberFormat="1">
      <alignment horizontal="center" vertical="bottom"/>
    </xf>
    <xf borderId="0" fillId="5" fontId="34" numFmtId="172" xfId="0" applyAlignment="1" applyFont="1" applyNumberFormat="1">
      <alignment horizontal="center" vertical="bottom"/>
    </xf>
    <xf borderId="0" fillId="5" fontId="34" numFmtId="0" xfId="0" applyAlignment="1" applyFont="1">
      <alignment horizontal="center" readingOrder="0" vertical="bottom"/>
    </xf>
    <xf borderId="0" fillId="6" fontId="35" numFmtId="0" xfId="0" applyAlignment="1" applyFill="1" applyFont="1">
      <alignment horizontal="center" vertical="bottom"/>
    </xf>
    <xf borderId="0" fillId="0" fontId="36" numFmtId="0" xfId="0" applyAlignment="1" applyFont="1">
      <alignment horizontal="center" vertical="bottom"/>
    </xf>
    <xf borderId="0" fillId="7" fontId="34" numFmtId="171" xfId="0" applyAlignment="1" applyFill="1" applyFont="1" applyNumberFormat="1">
      <alignment horizontal="center" vertical="bottom"/>
    </xf>
    <xf borderId="0" fillId="0" fontId="37" numFmtId="171" xfId="0" applyAlignment="1" applyFont="1" applyNumberForma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9" fontId="3" numFmtId="172" xfId="0" applyAlignment="1" applyFill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10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11" fontId="37" numFmtId="171" xfId="0" applyAlignment="1" applyFill="1" applyFont="1" applyNumberFormat="1">
      <alignment horizontal="center" vertical="bottom"/>
    </xf>
    <xf borderId="0" fillId="6" fontId="3" numFmtId="0" xfId="0" applyAlignment="1" applyFont="1">
      <alignment vertical="bottom"/>
    </xf>
    <xf borderId="0" fillId="12" fontId="37" numFmtId="171" xfId="0" applyAlignment="1" applyFill="1" applyFont="1" applyNumberFormat="1">
      <alignment horizontal="center" vertical="bottom"/>
    </xf>
    <xf borderId="0" fillId="13" fontId="3" numFmtId="172" xfId="0" applyAlignment="1" applyFill="1" applyFont="1" applyNumberFormat="1">
      <alignment horizontal="center" vertical="bottom"/>
    </xf>
    <xf borderId="0" fillId="7" fontId="37" numFmtId="171" xfId="0" applyAlignment="1" applyFont="1" applyNumberFormat="1">
      <alignment horizontal="center" vertical="bottom"/>
    </xf>
    <xf borderId="0" fillId="14" fontId="37" numFmtId="171" xfId="0" applyAlignment="1" applyFill="1" applyFont="1" applyNumberFormat="1">
      <alignment horizontal="center" vertical="bottom"/>
    </xf>
    <xf borderId="0" fillId="0" fontId="3" numFmtId="172" xfId="0" applyAlignment="1" applyFont="1" applyNumberFormat="1">
      <alignment horizontal="center" vertical="bottom"/>
    </xf>
    <xf borderId="0" fillId="9" fontId="3" numFmtId="172" xfId="0" applyAlignment="1" applyFont="1" applyNumberFormat="1">
      <alignment vertical="bottom"/>
    </xf>
    <xf borderId="0" fillId="13" fontId="3" numFmtId="172" xfId="0" applyAlignment="1" applyFont="1" applyNumberFormat="1">
      <alignment horizontal="right" vertical="bottom"/>
    </xf>
    <xf borderId="0" fillId="9" fontId="32" numFmtId="172" xfId="0" applyAlignment="1" applyFont="1" applyNumberFormat="1">
      <alignment horizontal="center" vertical="bottom"/>
    </xf>
    <xf borderId="0" fillId="0" fontId="3" numFmtId="170" xfId="0" applyAlignment="1" applyFont="1" applyNumberFormat="1">
      <alignment vertical="bottom"/>
    </xf>
    <xf borderId="0" fillId="3" fontId="3" numFmtId="0" xfId="0" applyAlignment="1" applyFont="1">
      <alignment horizontal="center" vertical="bottom"/>
    </xf>
    <xf borderId="0" fillId="6" fontId="38" numFmtId="0" xfId="0" applyAlignment="1" applyFont="1">
      <alignment horizontal="center" vertical="bottom"/>
    </xf>
    <xf borderId="0" fillId="14" fontId="34" numFmtId="171" xfId="0" applyAlignment="1" applyFont="1" applyNumberFormat="1">
      <alignment horizontal="center" vertical="bottom"/>
    </xf>
    <xf borderId="0" fillId="8" fontId="32" numFmtId="0" xfId="0" applyAlignment="1" applyFont="1">
      <alignment horizontal="center" vertical="bottom"/>
    </xf>
    <xf borderId="0" fillId="2" fontId="32" numFmtId="0" xfId="0" applyAlignment="1" applyFont="1">
      <alignment horizontal="center" vertical="bottom"/>
    </xf>
    <xf borderId="0" fillId="10" fontId="32" numFmtId="0" xfId="0" applyAlignment="1" applyFont="1">
      <alignment horizontal="center" vertical="bottom"/>
    </xf>
    <xf borderId="0" fillId="0" fontId="32" numFmtId="170" xfId="0" applyAlignment="1" applyFont="1" applyNumberFormat="1">
      <alignment horizontal="center" vertical="bottom"/>
    </xf>
    <xf borderId="0" fillId="6" fontId="39" numFmtId="0" xfId="0" applyAlignment="1" applyFont="1">
      <alignment horizontal="center" vertical="bottom"/>
    </xf>
    <xf borderId="0" fillId="0" fontId="3" numFmtId="170" xfId="0" applyAlignment="1" applyFont="1" applyNumberFormat="1">
      <alignment horizontal="center" vertical="bottom"/>
    </xf>
    <xf borderId="0" fillId="11" fontId="34" numFmtId="171" xfId="0" applyAlignment="1" applyFont="1" applyNumberFormat="1">
      <alignment horizontal="center" vertical="bottom"/>
    </xf>
    <xf borderId="0" fillId="0" fontId="3" numFmtId="170" xfId="0" applyAlignment="1" applyFont="1" applyNumberFormat="1">
      <alignment horizontal="right" vertical="bottom"/>
    </xf>
    <xf borderId="0" fillId="0" fontId="40" numFmtId="0" xfId="0" applyAlignment="1" applyFont="1">
      <alignment horizontal="center" vertical="bottom"/>
    </xf>
    <xf borderId="0" fillId="6" fontId="3" numFmtId="0" xfId="0" applyAlignment="1" applyFont="1">
      <alignment horizontal="center" vertical="bottom"/>
    </xf>
    <xf borderId="0" fillId="0" fontId="41" numFmtId="0" xfId="0" applyAlignment="1" applyFont="1">
      <alignment vertical="bottom"/>
    </xf>
    <xf borderId="0" fillId="7" fontId="37" numFmtId="173" xfId="0" applyAlignment="1" applyFont="1" applyNumberFormat="1">
      <alignment horizontal="center" vertical="bottom"/>
    </xf>
    <xf borderId="0" fillId="15" fontId="3" numFmtId="0" xfId="0" applyAlignment="1" applyFill="1" applyFont="1">
      <alignment vertical="bottom"/>
    </xf>
    <xf borderId="0" fillId="15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72" xfId="0" applyAlignment="1" applyFont="1" applyNumberFormat="1">
      <alignment horizontal="right" vertical="bottom"/>
    </xf>
    <xf borderId="0" fillId="8" fontId="3" numFmtId="0" xfId="0" applyAlignment="1" applyFont="1">
      <alignment vertical="bottom"/>
    </xf>
    <xf borderId="0" fillId="13" fontId="3" numFmtId="0" xfId="0" applyAlignment="1" applyFont="1">
      <alignment horizontal="right" vertical="bottom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37" numFmtId="173" xfId="0" applyAlignment="1" applyFont="1" applyNumberFormat="1">
      <alignment horizontal="center" vertical="bottom"/>
    </xf>
    <xf borderId="0" fillId="16" fontId="3" numFmtId="0" xfId="0" applyAlignment="1" applyFill="1" applyFont="1">
      <alignment vertical="bottom"/>
    </xf>
    <xf borderId="0" fillId="0" fontId="37" numFmtId="174" xfId="0" applyAlignment="1" applyFont="1" applyNumberFormat="1">
      <alignment horizontal="center" vertical="bottom"/>
    </xf>
    <xf borderId="0" fillId="0" fontId="3" numFmtId="172" xfId="0" applyAlignment="1" applyFont="1" applyNumberFormat="1">
      <alignment vertical="bottom"/>
    </xf>
    <xf borderId="0" fillId="13" fontId="3" numFmtId="170" xfId="0" applyAlignment="1" applyFont="1" applyNumberFormat="1">
      <alignment horizontal="right" vertical="bottom"/>
    </xf>
    <xf borderId="0" fillId="11" fontId="37" numFmtId="174" xfId="0" applyAlignment="1" applyFont="1" applyNumberFormat="1">
      <alignment horizontal="center" vertical="bottom"/>
    </xf>
    <xf borderId="0" fillId="11" fontId="37" numFmtId="0" xfId="0" applyAlignment="1" applyFont="1">
      <alignment horizontal="center" vertical="bottom"/>
    </xf>
    <xf borderId="0" fillId="0" fontId="3" numFmtId="171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6</xdr:row>
      <xdr:rowOff>104775</xdr:rowOff>
    </xdr:from>
    <xdr:ext cx="1809750" cy="352425"/>
    <xdr:sp>
      <xdr:nvSpPr>
        <xdr:cNvPr id="3" name="Shape 3"/>
        <xdr:cNvSpPr/>
      </xdr:nvSpPr>
      <xdr:spPr>
        <a:xfrm>
          <a:off x="2365175" y="1025250"/>
          <a:ext cx="1793400" cy="335100"/>
        </a:xfrm>
        <a:prstGeom prst="flowChartAlternateProcess">
          <a:avLst/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 Nouveau devis</a:t>
          </a:r>
          <a:endParaRPr sz="1400"/>
        </a:p>
      </xdr:txBody>
    </xdr:sp>
    <xdr:clientData fLocksWithSheet="0"/>
  </xdr:oneCellAnchor>
  <xdr:oneCellAnchor>
    <xdr:from>
      <xdr:col>8</xdr:col>
      <xdr:colOff>523875</xdr:colOff>
      <xdr:row>2</xdr:row>
      <xdr:rowOff>38100</xdr:rowOff>
    </xdr:from>
    <xdr:ext cx="1962150" cy="361950"/>
    <xdr:sp>
      <xdr:nvSpPr>
        <xdr:cNvPr id="4" name="Shape 4"/>
        <xdr:cNvSpPr/>
      </xdr:nvSpPr>
      <xdr:spPr>
        <a:xfrm>
          <a:off x="2040350" y="893275"/>
          <a:ext cx="1947600" cy="345300"/>
        </a:xfrm>
        <a:prstGeom prst="flowChartAlternateProcess">
          <a:avLst/>
        </a:prstGeom>
        <a:solidFill>
          <a:srgbClr val="FFF2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2 </a:t>
          </a:r>
          <a:r>
            <a:rPr lang="en-US" sz="1400"/>
            <a:t>enregistrer</a:t>
          </a:r>
          <a:r>
            <a:rPr lang="en-US" sz="1400"/>
            <a:t> devis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4</xdr:row>
      <xdr:rowOff>161925</xdr:rowOff>
    </xdr:from>
    <xdr:ext cx="2305050" cy="333375"/>
    <xdr:sp>
      <xdr:nvSpPr>
        <xdr:cNvPr id="5" name="Shape 5"/>
        <xdr:cNvSpPr/>
      </xdr:nvSpPr>
      <xdr:spPr>
        <a:xfrm>
          <a:off x="3096425" y="2403675"/>
          <a:ext cx="2289000" cy="311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 enrigistrer DANS DRIVE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</xdr:colOff>
      <xdr:row>15</xdr:row>
      <xdr:rowOff>180975</xdr:rowOff>
    </xdr:from>
    <xdr:ext cx="5391150" cy="428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7iFmPAhlgz7kWHm50uArHrhWAyN5XsaF" TargetMode="External"/><Relationship Id="rId42" Type="http://schemas.openxmlformats.org/officeDocument/2006/relationships/hyperlink" Target="https://drive.google.com/file/d/1Cp8s43oa6HkwDL6vvb5GIXZJzQg7548E/view?usp=sharing" TargetMode="External"/><Relationship Id="rId41" Type="http://schemas.openxmlformats.org/officeDocument/2006/relationships/hyperlink" Target="https://drive.google.com/file/d/1bqf4i-imbLe5qa_5n6yW6PbfEDSiMklB/view?usp=sharing" TargetMode="External"/><Relationship Id="rId44" Type="http://schemas.openxmlformats.org/officeDocument/2006/relationships/hyperlink" Target="https://drive.google.com/file/d/1NVsoMmFGjQNd1mniaMeoNwZhW1Exgp1L/view?usp=sharing" TargetMode="External"/><Relationship Id="rId43" Type="http://schemas.openxmlformats.org/officeDocument/2006/relationships/hyperlink" Target="https://drive.google.com/file/d/1vpsdDUdq3bfy8-pXbMtnTkshjpCN7TA9/view?usp=sharing" TargetMode="External"/><Relationship Id="rId46" Type="http://schemas.openxmlformats.org/officeDocument/2006/relationships/hyperlink" Target="https://drive.google.com/file/d/1VpouX2eUcTgD-OLBMfJE5eM0QCYfgyGJ/view?usp=sharing" TargetMode="External"/><Relationship Id="rId45" Type="http://schemas.openxmlformats.org/officeDocument/2006/relationships/hyperlink" Target="https://drive.google.com/open?id=1HZiq0PmAeNamCgwL1Dj-dtm62WH5ibiB" TargetMode="External"/><Relationship Id="rId1" Type="http://schemas.openxmlformats.org/officeDocument/2006/relationships/hyperlink" Target="https://drive.google.com/drive/folders/1eDYQtd90SoHwVx9o0JcxwunT8VTNxOsw?usp=share_link" TargetMode="External"/><Relationship Id="rId2" Type="http://schemas.openxmlformats.org/officeDocument/2006/relationships/hyperlink" Target="https://drive.google.com/file/d/1o377X1uFp7BuCOxMOdtq51Zld9EwUDas/view?usp=share_link" TargetMode="External"/><Relationship Id="rId3" Type="http://schemas.openxmlformats.org/officeDocument/2006/relationships/hyperlink" Target="https://docs.google.com/document/d/1JeKZVCNKenqUhilVmUcEisU1X9cAf5EW/edit?usp=sharing&amp;ouid=103079040675489332923&amp;rtpof=true&amp;sd=true" TargetMode="External"/><Relationship Id="rId4" Type="http://schemas.openxmlformats.org/officeDocument/2006/relationships/hyperlink" Target="https://drive.google.com/file/d/1VsUmKjaMo_fqQ69zyUoc9HUR_wF2mj99/view?usp=sharing" TargetMode="External"/><Relationship Id="rId9" Type="http://schemas.openxmlformats.org/officeDocument/2006/relationships/hyperlink" Target="https://drive.google.com/file/d/17ZuIOAhr0V15bL-XtRAeVcedoPVJJZUi/view?usp=sharing" TargetMode="External"/><Relationship Id="rId48" Type="http://schemas.openxmlformats.org/officeDocument/2006/relationships/hyperlink" Target="https://drive.google.com/file/d/1PoBjEGuW_EBsqgsyRfv_ANqZGiBeRrd4/view?usp=sharing" TargetMode="External"/><Relationship Id="rId47" Type="http://schemas.openxmlformats.org/officeDocument/2006/relationships/hyperlink" Target="https://drive.google.com/file/d/1JHt70sjgTty6iTv-zFAbnqFg3720vxlN/view?usp=drivesdk" TargetMode="External"/><Relationship Id="rId49" Type="http://schemas.openxmlformats.org/officeDocument/2006/relationships/hyperlink" Target="https://docs.google.com/document/d/1naOFY2z1Xwz7MuItjTMovzGHfAQaguPR/edit?usp=sharing&amp;ouid=103079040675489332923&amp;rtpof=true&amp;sd=true" TargetMode="External"/><Relationship Id="rId5" Type="http://schemas.openxmlformats.org/officeDocument/2006/relationships/hyperlink" Target="http://leila/" TargetMode="External"/><Relationship Id="rId6" Type="http://schemas.openxmlformats.org/officeDocument/2006/relationships/hyperlink" Target="https://drive.google.com/file/d/1PW-N6b03xroI98CU5S0k710J4FGrN7r0/view?usp=sharing" TargetMode="External"/><Relationship Id="rId7" Type="http://schemas.openxmlformats.org/officeDocument/2006/relationships/hyperlink" Target="https://drive.google.com/file/d/1XNDFzXNfI3EIhPxWMxZ33hIuiDCKlrgg/view?usp=sharing" TargetMode="External"/><Relationship Id="rId8" Type="http://schemas.openxmlformats.org/officeDocument/2006/relationships/hyperlink" Target="https://drive.google.com/file/d/1BmmSfMGBXUCnSGaxlwgHVw1DSIFvN3gb/view?usp=sharing" TargetMode="External"/><Relationship Id="rId31" Type="http://schemas.openxmlformats.org/officeDocument/2006/relationships/hyperlink" Target="https://drive.google.com/file/d/1pJS5_8RbZZzJI27my0vbRLpaqOfiwcCm/view?usp=sharing" TargetMode="External"/><Relationship Id="rId30" Type="http://schemas.openxmlformats.org/officeDocument/2006/relationships/hyperlink" Target="https://drive.google.com/file/d/1MkKEvzFAff8KjbE_DMxJpGNSMr0vgBV0/view?usp=sharing" TargetMode="External"/><Relationship Id="rId33" Type="http://schemas.openxmlformats.org/officeDocument/2006/relationships/hyperlink" Target="https://drive.google.com/file/d/14O2-4R9g8JiB4oWWwxuAOFfBqhm3FL9-/view?usp=sharing" TargetMode="External"/><Relationship Id="rId32" Type="http://schemas.openxmlformats.org/officeDocument/2006/relationships/hyperlink" Target="https://drive.google.com/file/d/1GBfij9rJRQ5DifvmO9mef8VSgPv0mWKI/view?usp=sharing" TargetMode="External"/><Relationship Id="rId35" Type="http://schemas.openxmlformats.org/officeDocument/2006/relationships/hyperlink" Target="https://drive.google.com/file/d/1d1-ApGOV3fkqsHHLTOyHQPbHa8T9OFez/view?usp=sharing" TargetMode="External"/><Relationship Id="rId34" Type="http://schemas.openxmlformats.org/officeDocument/2006/relationships/hyperlink" Target="https://drive.google.com/file/d/1ad-FOKhAxPjpDzqTd7WoUBc22cCpgbKq/view?usp=sharing" TargetMode="External"/><Relationship Id="rId37" Type="http://schemas.openxmlformats.org/officeDocument/2006/relationships/hyperlink" Target="https://drive.google.com/file/d/1yshBxZ5aGnZm1rHaNr7za0o5GrgBHp3D/view?usp=sharing" TargetMode="External"/><Relationship Id="rId36" Type="http://schemas.openxmlformats.org/officeDocument/2006/relationships/hyperlink" Target="https://drive.google.com/file/d/1Zg_eXGtEnyO9sYHmINpHRmX8tBTJLgbq/view?usp=sharing" TargetMode="External"/><Relationship Id="rId39" Type="http://schemas.openxmlformats.org/officeDocument/2006/relationships/hyperlink" Target="https://drive.google.com/file/d/1f-iXRezDkbBY3usz2R9cgahbzeUgVDut/view?usp=sharing" TargetMode="External"/><Relationship Id="rId38" Type="http://schemas.openxmlformats.org/officeDocument/2006/relationships/hyperlink" Target="https://drive.google.com/open?id=1vR5jgJku6vdO-FFSsMMQZUEIB7r31Pty" TargetMode="External"/><Relationship Id="rId20" Type="http://schemas.openxmlformats.org/officeDocument/2006/relationships/hyperlink" Target="https://drive.google.com/file/d/17ZuIOAhr0V15bL-XtRAeVcedoPVJJZUi/view?usp=sharing" TargetMode="External"/><Relationship Id="rId22" Type="http://schemas.openxmlformats.org/officeDocument/2006/relationships/hyperlink" Target="https://drive.google.com/file/d/1G4sC2u_J9k64-pDRkTtIVOL534Fcc-n8/view?usp=sharing" TargetMode="External"/><Relationship Id="rId21" Type="http://schemas.openxmlformats.org/officeDocument/2006/relationships/hyperlink" Target="https://drive.google.com/open?id=1kBaACsOSukFoWr1f6Uyu5jy7No9MtQKU" TargetMode="External"/><Relationship Id="rId24" Type="http://schemas.openxmlformats.org/officeDocument/2006/relationships/hyperlink" Target="https://drive.google.com/file/d/1gBahlDGmRZSvv12o6fKo9ev3IYdr-GSg/view?usp=sharing" TargetMode="External"/><Relationship Id="rId23" Type="http://schemas.openxmlformats.org/officeDocument/2006/relationships/hyperlink" Target="https://drive.google.com/file/d/1w3x84AYHV3olrVfiSdcCeZcr10fQoI6P/view?usp=sharing" TargetMode="External"/><Relationship Id="rId26" Type="http://schemas.openxmlformats.org/officeDocument/2006/relationships/hyperlink" Target="https://drive.google.com/open?id=137scsGP61YsSQ3GdxO7iHYExqiyw-fmG" TargetMode="External"/><Relationship Id="rId25" Type="http://schemas.openxmlformats.org/officeDocument/2006/relationships/hyperlink" Target="https://drive.google.com/file/d/1-VWU6eGHDtxN5Vt_BSIO_raRBjQcTcq6/view?usp=sharing" TargetMode="External"/><Relationship Id="rId28" Type="http://schemas.openxmlformats.org/officeDocument/2006/relationships/hyperlink" Target="https://drive.google.com/open?id=1K4uPA_710lT420eq4LR-8N9ZdPYeAi6Y" TargetMode="External"/><Relationship Id="rId27" Type="http://schemas.openxmlformats.org/officeDocument/2006/relationships/hyperlink" Target="https://drive.google.com/open?id=1Lm2SzlLq2YQlLPuXdFdHHpxUJ4ZMYd99" TargetMode="External"/><Relationship Id="rId29" Type="http://schemas.openxmlformats.org/officeDocument/2006/relationships/hyperlink" Target="https://drive.google.com/open?id=1eyd2bHOBGkm_9e5T7YykOjANHr6QZDmV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drive.google.com/file/d/1hmlSdzRolOdrkxE-iOrCKHoz_vokgzYy/view?usp=drivesdk" TargetMode="External"/><Relationship Id="rId11" Type="http://schemas.openxmlformats.org/officeDocument/2006/relationships/hyperlink" Target="https://drive.google.com/file/d/1Ec23zfE2ikyW4twAmLP6666121dJWbiM/view?usp=sharing" TargetMode="External"/><Relationship Id="rId10" Type="http://schemas.openxmlformats.org/officeDocument/2006/relationships/hyperlink" Target="https://drive.google.com/file/d/1AAvsorWT4Iw4vhPHe6s0AixWjMIaBuSP/view?usp=sharing" TargetMode="External"/><Relationship Id="rId13" Type="http://schemas.openxmlformats.org/officeDocument/2006/relationships/hyperlink" Target="https://drive.google.com/file/d/1pJS5_8RbZZzJI27my0vbRLpaqOfiwcCm/view?usp=sharing" TargetMode="External"/><Relationship Id="rId12" Type="http://schemas.openxmlformats.org/officeDocument/2006/relationships/hyperlink" Target="https://drive.google.com/file/d/1sD9UnI-CuEo9KtRF2Yhp9s7sY77dxVeM/view?usp=sharing" TargetMode="External"/><Relationship Id="rId15" Type="http://schemas.openxmlformats.org/officeDocument/2006/relationships/hyperlink" Target="https://drive.google.com/file/d/1v7GWfbLkrjIlsBiDWqzR47o2kwwKoMdL/view?usp=sharing" TargetMode="External"/><Relationship Id="rId14" Type="http://schemas.openxmlformats.org/officeDocument/2006/relationships/hyperlink" Target="https://drive.google.com/file/d/1ybQmgywY6NTm5-dqQqiuuZBreBW_Z30P/view?usp=sharing" TargetMode="External"/><Relationship Id="rId17" Type="http://schemas.openxmlformats.org/officeDocument/2006/relationships/hyperlink" Target="https://drive.google.com/file/d/1HDyN_jAjR6zwxvsewASJlvj4V-d5E1qb/view?usp=sharing" TargetMode="External"/><Relationship Id="rId16" Type="http://schemas.openxmlformats.org/officeDocument/2006/relationships/hyperlink" Target="https://drive.google.com/file/d/1JXOwBPbtENFDx1fZqgGGUlWiq6dY4JLK/view?usp=sharing" TargetMode="External"/><Relationship Id="rId19" Type="http://schemas.openxmlformats.org/officeDocument/2006/relationships/hyperlink" Target="https://drive.google.com/open?id=186ok0EOBQpKAEcc7Si9Wo0nYADesaWNE" TargetMode="External"/><Relationship Id="rId18" Type="http://schemas.openxmlformats.org/officeDocument/2006/relationships/hyperlink" Target="https://drive.google.com/open?id=1q8AM93XffXg4wEwf6kqA29rPm9E2I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2.0"/>
    <col customWidth="1" min="3" max="3" width="30.25"/>
    <col customWidth="1" min="4" max="4" width="9.13"/>
    <col customWidth="1" min="5" max="5" width="9.25"/>
    <col customWidth="1" min="6" max="6" width="15.7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3"/>
      <c r="C3" s="3"/>
      <c r="D3" s="4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/>
      <c r="C4" s="3"/>
      <c r="D4" s="4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5" t="s">
        <v>0</v>
      </c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6" t="s">
        <v>1</v>
      </c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7" t="s">
        <v>2</v>
      </c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/>
      <c r="B8" s="9" t="s">
        <v>3</v>
      </c>
      <c r="D8" s="8"/>
      <c r="E8" s="8"/>
      <c r="F8" s="8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/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/>
      <c r="B11" s="10" t="s">
        <v>4</v>
      </c>
      <c r="F11" s="3"/>
      <c r="G11" s="3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B12" s="11" t="s">
        <v>5</v>
      </c>
      <c r="C12" s="12">
        <f>TODAY()</f>
        <v>45547</v>
      </c>
      <c r="D12" s="3"/>
      <c r="E12" s="3"/>
      <c r="F12" s="3"/>
      <c r="G12" s="3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/>
      <c r="B13" s="13"/>
      <c r="D13" s="3"/>
      <c r="F13" s="3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"/>
      <c r="B14" s="14" t="s">
        <v>6</v>
      </c>
      <c r="D14" s="15"/>
      <c r="F14" s="14" t="s">
        <v>7</v>
      </c>
      <c r="H14" s="1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/>
      <c r="B15" s="9" t="s">
        <v>8</v>
      </c>
      <c r="C15" s="9"/>
      <c r="D15" s="17"/>
      <c r="F15" s="18">
        <f>INDIRECT("'information général'!B4")
</f>
        <v>2912</v>
      </c>
      <c r="H15" s="1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8.0" customHeight="1">
      <c r="A16" s="8"/>
      <c r="B16" s="20" t="s">
        <v>9</v>
      </c>
      <c r="C16" s="21"/>
      <c r="D16" s="8"/>
      <c r="F16" s="3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7.25" customHeight="1">
      <c r="A17" s="8"/>
      <c r="B17" s="22" t="s">
        <v>10</v>
      </c>
      <c r="C17" s="23"/>
      <c r="D17" s="15"/>
      <c r="F17" s="14" t="s">
        <v>11</v>
      </c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"/>
      <c r="B18" s="23"/>
      <c r="D18" s="17"/>
      <c r="E18" s="17"/>
      <c r="F18" s="24">
        <v>45565.0</v>
      </c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/>
      <c r="B19" s="23"/>
      <c r="C19" s="23"/>
      <c r="D19" s="17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/>
      <c r="B20" s="3"/>
      <c r="C20" s="3"/>
      <c r="D20" s="3"/>
      <c r="E20" s="3"/>
      <c r="F20" s="3"/>
      <c r="G20" s="3"/>
      <c r="H20" s="3"/>
      <c r="I20" s="2"/>
      <c r="J20" s="2"/>
      <c r="K20" s="2"/>
      <c r="L20" s="2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/>
      <c r="B21" s="26"/>
      <c r="C21" s="27"/>
      <c r="D21" s="26"/>
      <c r="E21" s="27"/>
      <c r="F21" s="26"/>
      <c r="G21" s="2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/>
      <c r="B22" s="3"/>
      <c r="C22" s="3"/>
      <c r="D22" s="3"/>
      <c r="E22" s="8"/>
      <c r="F22" s="3"/>
      <c r="G22" s="3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"/>
      <c r="B23" s="28" t="s">
        <v>12</v>
      </c>
      <c r="E23" s="29" t="s">
        <v>13</v>
      </c>
      <c r="F23" s="29" t="s">
        <v>14</v>
      </c>
      <c r="G23" s="29" t="s">
        <v>15</v>
      </c>
      <c r="H23" s="8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"/>
      <c r="B24" s="31"/>
      <c r="E24" s="32"/>
      <c r="F24" s="33" t="str">
        <f>IF(B24="", "", IFERROR(VLOOKUP(B24, 'liste de matériel'!A:B, 2, FALSE), ""))</f>
        <v/>
      </c>
      <c r="G24" s="34" t="str">
        <f t="shared" ref="G24:G37" si="1">IF(E24*F24=0,"",E24*F24)</f>
        <v/>
      </c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/>
      <c r="B25" s="35"/>
      <c r="E25" s="36"/>
      <c r="F25" s="37" t="str">
        <f>IF(B25="", "", IFERROR(VLOOKUP(B25, 'liste de matériel'!A:B, 2, FALSE), ""))</f>
        <v/>
      </c>
      <c r="G25" s="38" t="str">
        <f t="shared" si="1"/>
        <v/>
      </c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"/>
      <c r="B26" s="31"/>
      <c r="E26" s="32"/>
      <c r="F26" s="33" t="str">
        <f>IF(B26="", "", IFERROR(VLOOKUP(B26, 'liste de matériel'!A:B, 2, FALSE), ""))</f>
        <v/>
      </c>
      <c r="G26" s="34" t="str">
        <f t="shared" si="1"/>
        <v/>
      </c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35"/>
      <c r="E27" s="36"/>
      <c r="F27" s="37" t="str">
        <f>IF(B27="", "", IFERROR(VLOOKUP(B27, 'liste de matériel'!A:B, 2, FALSE), ""))</f>
        <v/>
      </c>
      <c r="G27" s="38" t="str">
        <f t="shared" si="1"/>
        <v/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31"/>
      <c r="E28" s="32"/>
      <c r="F28" s="33" t="str">
        <f>IF(B28="", "", IFERROR(VLOOKUP(B28, 'liste de matériel'!A:B, 2, FALSE), ""))</f>
        <v/>
      </c>
      <c r="G28" s="34" t="str">
        <f t="shared" si="1"/>
        <v/>
      </c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/>
      <c r="B29" s="35"/>
      <c r="E29" s="36"/>
      <c r="F29" s="37" t="str">
        <f>IF(B29="", "", IFERROR(VLOOKUP(B29, 'liste de matériel'!A:B, 2, FALSE), ""))</f>
        <v/>
      </c>
      <c r="G29" s="38" t="str">
        <f t="shared" si="1"/>
        <v/>
      </c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"/>
      <c r="B30" s="31"/>
      <c r="E30" s="32"/>
      <c r="F30" s="33" t="str">
        <f>IF(B30="", "", IFERROR(VLOOKUP(B30, 'liste de matériel'!A:B, 2, FALSE), ""))</f>
        <v/>
      </c>
      <c r="G30" s="34" t="str">
        <f t="shared" si="1"/>
        <v/>
      </c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35"/>
      <c r="E31" s="36"/>
      <c r="F31" s="37" t="str">
        <f>IF(B31="", "", IFERROR(VLOOKUP(B31, 'liste de matériel'!A:B, 2, FALSE), ""))</f>
        <v/>
      </c>
      <c r="G31" s="38" t="str">
        <f t="shared" si="1"/>
        <v/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31"/>
      <c r="E32" s="32"/>
      <c r="F32" s="33" t="str">
        <f>IF(B32="", "", IFERROR(VLOOKUP(B32, 'liste de matériel'!A:B, 2, FALSE), ""))</f>
        <v/>
      </c>
      <c r="G32" s="34" t="str">
        <f t="shared" si="1"/>
        <v/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35"/>
      <c r="E33" s="36"/>
      <c r="F33" s="37" t="str">
        <f>IF(B33="", "", IFERROR(VLOOKUP(B33, 'liste de matériel'!A:B, 2, FALSE), ""))</f>
        <v/>
      </c>
      <c r="G33" s="38" t="str">
        <f t="shared" si="1"/>
        <v/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31"/>
      <c r="E34" s="32"/>
      <c r="F34" s="33" t="str">
        <f>IF(B34="", "", IFERROR(VLOOKUP(B34, 'liste de matériel'!A:B, 2, FALSE), ""))</f>
        <v/>
      </c>
      <c r="G34" s="34" t="str">
        <f t="shared" si="1"/>
        <v/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35"/>
      <c r="E35" s="36"/>
      <c r="F35" s="37" t="str">
        <f>IF(B35="", "", IFERROR(VLOOKUP(B35, 'liste de matériel'!A:B, 2, FALSE), ""))</f>
        <v/>
      </c>
      <c r="G35" s="38" t="str">
        <f t="shared" si="1"/>
        <v/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31"/>
      <c r="E36" s="32"/>
      <c r="F36" s="33" t="str">
        <f>IF(B36="", "", IFERROR(VLOOKUP(B36, 'liste de matériel'!A:B, 2, FALSE), ""))</f>
        <v/>
      </c>
      <c r="G36" s="34" t="str">
        <f t="shared" si="1"/>
        <v/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35"/>
      <c r="E37" s="36"/>
      <c r="F37" s="37" t="str">
        <f>IF(B37="", "", IFERROR(VLOOKUP(B37, 'liste de matériel'!A:B, 2, FALSE), ""))</f>
        <v/>
      </c>
      <c r="G37" s="38" t="str">
        <f t="shared" si="1"/>
        <v/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39" t="s">
        <v>16</v>
      </c>
      <c r="G38" s="40">
        <f>SUM(G24:G37)-G39</f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41" t="s">
        <v>17</v>
      </c>
      <c r="C39" s="2"/>
      <c r="D39" s="2"/>
      <c r="E39" s="2"/>
      <c r="F39" s="42" t="s">
        <v>18</v>
      </c>
      <c r="G39" s="43">
        <f>SUM(G24:G37)*0.2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44">
        <f>SUM(G38,G39)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0">
    <mergeCell ref="D13:E13"/>
    <mergeCell ref="F13:G13"/>
    <mergeCell ref="A1:H2"/>
    <mergeCell ref="B5:D5"/>
    <mergeCell ref="B6:D6"/>
    <mergeCell ref="B7:D7"/>
    <mergeCell ref="B8:C8"/>
    <mergeCell ref="B11:E11"/>
    <mergeCell ref="B13:C13"/>
    <mergeCell ref="F17:G17"/>
    <mergeCell ref="F18:G19"/>
    <mergeCell ref="F21:G21"/>
    <mergeCell ref="B14:C14"/>
    <mergeCell ref="D14:E14"/>
    <mergeCell ref="F14:G14"/>
    <mergeCell ref="D15:E15"/>
    <mergeCell ref="F15:G15"/>
    <mergeCell ref="F16:G16"/>
    <mergeCell ref="C17:C18"/>
    <mergeCell ref="D16:E16"/>
    <mergeCell ref="D17:E17"/>
    <mergeCell ref="D19:E19"/>
    <mergeCell ref="B21:C21"/>
    <mergeCell ref="D21:E21"/>
    <mergeCell ref="B23:D23"/>
    <mergeCell ref="B24:D24"/>
    <mergeCell ref="B32:D32"/>
    <mergeCell ref="B33:D33"/>
    <mergeCell ref="B34:D34"/>
    <mergeCell ref="B35:D35"/>
    <mergeCell ref="B36:D36"/>
    <mergeCell ref="B37:D37"/>
    <mergeCell ref="F40:G40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ErrorMessage="1" sqref="B24:B37">
      <formula1>'liste de matériel'!$A$2:$A999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88"/>
    <col customWidth="1" min="2" max="2" width="15.75"/>
    <col customWidth="1" min="3" max="3" width="15.13"/>
    <col customWidth="1" min="4" max="4" width="28.13"/>
    <col customWidth="1" min="5" max="5" width="17.5"/>
    <col customWidth="1" min="6" max="6" width="19.0"/>
    <col customWidth="1" min="7" max="7" width="35.13"/>
  </cols>
  <sheetData>
    <row r="1">
      <c r="A1" s="45"/>
      <c r="B1" s="45"/>
      <c r="C1" s="46"/>
      <c r="D1" s="47"/>
      <c r="E1" s="48"/>
      <c r="F1" s="49"/>
      <c r="G1" s="50"/>
      <c r="H1" s="50"/>
      <c r="I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</row>
    <row r="2">
      <c r="A2" s="53"/>
      <c r="B2" s="53"/>
      <c r="C2" s="54"/>
      <c r="D2" s="53"/>
      <c r="E2" s="55"/>
      <c r="F2" s="55"/>
      <c r="G2" s="53"/>
      <c r="H2" s="56"/>
      <c r="I2" s="57"/>
      <c r="J2" s="57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</row>
    <row r="3">
      <c r="A3" s="53"/>
      <c r="B3" s="58" t="s">
        <v>19</v>
      </c>
      <c r="C3" s="59" t="s">
        <v>20</v>
      </c>
      <c r="D3" s="60" t="s">
        <v>21</v>
      </c>
      <c r="E3" s="61" t="s">
        <v>22</v>
      </c>
      <c r="F3" s="61" t="s">
        <v>23</v>
      </c>
      <c r="G3" s="60" t="s">
        <v>24</v>
      </c>
      <c r="H3" s="62" t="s">
        <v>25</v>
      </c>
      <c r="I3" s="63" t="s">
        <v>26</v>
      </c>
      <c r="J3" s="64" t="s">
        <v>27</v>
      </c>
      <c r="K3" s="64" t="s">
        <v>28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</row>
    <row r="4">
      <c r="A4" s="53"/>
      <c r="B4" s="58">
        <f t="shared" ref="B4:B8" si="1">B5+1</f>
        <v>2912</v>
      </c>
      <c r="C4" s="65">
        <f>devis!C12</f>
        <v>45547</v>
      </c>
      <c r="D4" s="66"/>
      <c r="E4" s="67">
        <v>45565.0</v>
      </c>
      <c r="F4" s="68">
        <f>E4+2</f>
        <v>45567</v>
      </c>
      <c r="G4" s="69" t="str">
        <f>devis!C17</f>
        <v/>
      </c>
      <c r="H4" s="70"/>
      <c r="I4" s="71">
        <f t="shared" ref="I4:I7" si="2">K4-J4</f>
        <v>0</v>
      </c>
      <c r="J4" s="71"/>
      <c r="K4" s="70">
        <f>devis!F40</f>
        <v>0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</row>
    <row r="5">
      <c r="A5" s="53"/>
      <c r="B5" s="58">
        <f t="shared" si="1"/>
        <v>2911</v>
      </c>
      <c r="C5" s="65" t="str">
        <f>devis!C10</f>
        <v/>
      </c>
      <c r="D5" s="66" t="s">
        <v>29</v>
      </c>
      <c r="E5" s="68"/>
      <c r="F5" s="68"/>
      <c r="G5" s="69" t="str">
        <f>devis!C17</f>
        <v/>
      </c>
      <c r="H5" s="70"/>
      <c r="I5" s="71">
        <f t="shared" si="2"/>
        <v>0</v>
      </c>
      <c r="J5" s="71"/>
      <c r="K5" s="70">
        <f>devis!F40</f>
        <v>0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</row>
    <row r="6">
      <c r="A6" s="53"/>
      <c r="B6" s="58">
        <f t="shared" si="1"/>
        <v>2910</v>
      </c>
      <c r="C6" s="65" t="str">
        <f>devis!C11</f>
        <v/>
      </c>
      <c r="D6" s="66" t="s">
        <v>30</v>
      </c>
      <c r="E6" s="67" t="str">
        <f>devis!F19</f>
        <v/>
      </c>
      <c r="F6" s="68">
        <f t="shared" ref="F6:F7" si="3">E6+2</f>
        <v>2</v>
      </c>
      <c r="G6" s="69" t="str">
        <f>devis!C17</f>
        <v/>
      </c>
      <c r="H6" s="70"/>
      <c r="I6" s="71">
        <f t="shared" si="2"/>
        <v>0</v>
      </c>
      <c r="J6" s="71"/>
      <c r="K6" s="70">
        <f>devis!F40</f>
        <v>0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</row>
    <row r="7">
      <c r="A7" s="53"/>
      <c r="B7" s="58">
        <f t="shared" si="1"/>
        <v>2909</v>
      </c>
      <c r="C7" s="65">
        <f>devis!C12</f>
        <v>45547</v>
      </c>
      <c r="D7" s="66" t="s">
        <v>31</v>
      </c>
      <c r="E7" s="67">
        <v>45565.0</v>
      </c>
      <c r="F7" s="68">
        <f t="shared" si="3"/>
        <v>45567</v>
      </c>
      <c r="G7" s="69" t="str">
        <f>devis!C17</f>
        <v/>
      </c>
      <c r="H7" s="70"/>
      <c r="I7" s="71">
        <f t="shared" si="2"/>
        <v>0</v>
      </c>
      <c r="J7" s="71"/>
      <c r="K7" s="70">
        <f>devis!F40</f>
        <v>0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</row>
    <row r="8">
      <c r="A8" s="53"/>
      <c r="B8" s="58">
        <f t="shared" si="1"/>
        <v>2908</v>
      </c>
      <c r="C8" s="65">
        <f>devis!C12</f>
        <v>45547</v>
      </c>
      <c r="D8" s="66" t="s">
        <v>32</v>
      </c>
      <c r="E8" s="68"/>
      <c r="F8" s="68"/>
      <c r="G8" s="69"/>
      <c r="H8" s="70"/>
      <c r="I8" s="71"/>
      <c r="J8" s="71"/>
      <c r="K8" s="70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</row>
    <row r="9">
      <c r="A9" s="53"/>
      <c r="B9" s="58">
        <v>2907.0</v>
      </c>
      <c r="C9" s="65">
        <v>45497.0</v>
      </c>
      <c r="D9" s="66" t="s">
        <v>33</v>
      </c>
      <c r="E9" s="67">
        <v>45591.0</v>
      </c>
      <c r="F9" s="67">
        <v>45593.0</v>
      </c>
      <c r="G9" s="66" t="s">
        <v>34</v>
      </c>
      <c r="H9" s="70">
        <v>400.0</v>
      </c>
      <c r="I9" s="71"/>
      <c r="J9" s="71"/>
      <c r="K9" s="70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</row>
    <row r="10">
      <c r="A10" s="56"/>
      <c r="B10" s="56"/>
      <c r="C10" s="72"/>
      <c r="D10" s="56"/>
      <c r="E10" s="73"/>
      <c r="F10" s="73"/>
      <c r="G10" s="56"/>
      <c r="H10" s="56"/>
      <c r="I10" s="57"/>
      <c r="J10" s="57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</row>
    <row r="11">
      <c r="A11" s="56"/>
      <c r="B11" s="56"/>
      <c r="C11" s="72"/>
      <c r="D11" s="56"/>
      <c r="E11" s="73"/>
      <c r="F11" s="73"/>
      <c r="G11" s="56"/>
      <c r="H11" s="56"/>
      <c r="I11" s="57"/>
      <c r="J11" s="57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</row>
    <row r="12">
      <c r="A12" s="56"/>
      <c r="B12" s="56"/>
      <c r="C12" s="72"/>
      <c r="D12" s="56"/>
      <c r="E12" s="73"/>
      <c r="F12" s="73"/>
      <c r="G12" s="56"/>
      <c r="H12" s="56"/>
      <c r="I12" s="57"/>
      <c r="J12" s="57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</row>
    <row r="13">
      <c r="A13" s="56"/>
      <c r="B13" s="56"/>
      <c r="C13" s="72"/>
      <c r="E13" s="73"/>
      <c r="F13" s="73"/>
      <c r="G13" s="56"/>
      <c r="H13" s="56"/>
      <c r="I13" s="57"/>
      <c r="J13" s="57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</row>
    <row r="14">
      <c r="A14" s="56"/>
      <c r="B14" s="56"/>
      <c r="C14" s="72"/>
      <c r="D14" s="56"/>
      <c r="E14" s="73"/>
      <c r="F14" s="73"/>
      <c r="G14" s="56"/>
      <c r="H14" s="56"/>
      <c r="I14" s="57"/>
      <c r="J14" s="57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</row>
    <row r="15">
      <c r="A15" s="56"/>
      <c r="B15" s="56"/>
      <c r="C15" s="72"/>
      <c r="D15" s="56"/>
      <c r="E15" s="73"/>
      <c r="F15" s="73"/>
      <c r="G15" s="56"/>
      <c r="H15" s="56"/>
      <c r="I15" s="57"/>
      <c r="J15" s="57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</row>
    <row r="16">
      <c r="A16" s="56"/>
      <c r="B16" s="56"/>
      <c r="C16" s="72"/>
      <c r="D16" s="56"/>
      <c r="E16" s="73"/>
      <c r="F16" s="73"/>
      <c r="G16" s="56"/>
      <c r="H16" s="56"/>
      <c r="I16" s="57"/>
      <c r="J16" s="57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</row>
    <row r="17">
      <c r="A17" s="56"/>
      <c r="B17" s="56"/>
      <c r="C17" s="72"/>
      <c r="D17" s="56"/>
      <c r="E17" s="73"/>
      <c r="F17" s="73"/>
      <c r="G17" s="56"/>
      <c r="H17" s="56"/>
      <c r="I17" s="57"/>
      <c r="J17" s="57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</row>
    <row r="18">
      <c r="A18" s="56"/>
      <c r="B18" s="56"/>
      <c r="C18" s="72"/>
      <c r="D18" s="56"/>
      <c r="E18" s="73"/>
      <c r="F18" s="73"/>
      <c r="G18" s="56"/>
      <c r="H18" s="56"/>
      <c r="I18" s="57"/>
      <c r="J18" s="57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</row>
    <row r="19">
      <c r="A19" s="56"/>
      <c r="B19" s="56"/>
      <c r="C19" s="72"/>
      <c r="D19" s="56"/>
      <c r="E19" s="73"/>
      <c r="F19" s="73"/>
      <c r="G19" s="56"/>
      <c r="H19" s="56"/>
      <c r="I19" s="57"/>
      <c r="J19" s="57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</row>
    <row r="20">
      <c r="A20" s="56"/>
      <c r="B20" s="56"/>
      <c r="C20" s="72"/>
      <c r="D20" s="56"/>
      <c r="E20" s="73"/>
      <c r="F20" s="73"/>
      <c r="G20" s="56"/>
      <c r="H20" s="56"/>
      <c r="I20" s="57"/>
      <c r="J20" s="57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</row>
    <row r="21">
      <c r="A21" s="56"/>
      <c r="B21" s="56"/>
      <c r="C21" s="72"/>
      <c r="D21" s="56"/>
      <c r="E21" s="73"/>
      <c r="F21" s="73"/>
      <c r="G21" s="56"/>
      <c r="H21" s="56"/>
      <c r="I21" s="57"/>
      <c r="J21" s="57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</row>
    <row r="22">
      <c r="A22" s="56"/>
      <c r="B22" s="56"/>
      <c r="C22" s="72"/>
      <c r="D22" s="56"/>
      <c r="E22" s="73"/>
      <c r="F22" s="73"/>
      <c r="G22" s="56"/>
      <c r="H22" s="56"/>
      <c r="I22" s="57"/>
      <c r="J22" s="57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</row>
    <row r="23">
      <c r="A23" s="56"/>
      <c r="B23" s="56"/>
      <c r="C23" s="72"/>
      <c r="D23" s="56"/>
      <c r="E23" s="73"/>
      <c r="F23" s="73"/>
      <c r="G23" s="56"/>
      <c r="H23" s="56"/>
      <c r="I23" s="57"/>
      <c r="J23" s="57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</row>
    <row r="24">
      <c r="A24" s="56"/>
      <c r="B24" s="56"/>
      <c r="C24" s="72"/>
      <c r="D24" s="56"/>
      <c r="E24" s="73"/>
      <c r="F24" s="73"/>
      <c r="G24" s="56"/>
      <c r="H24" s="56"/>
      <c r="I24" s="57"/>
      <c r="J24" s="57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</row>
    <row r="25">
      <c r="A25" s="56"/>
      <c r="B25" s="56"/>
      <c r="C25" s="72"/>
      <c r="D25" s="56"/>
      <c r="E25" s="73"/>
      <c r="F25" s="73"/>
      <c r="G25" s="56"/>
      <c r="H25" s="56"/>
      <c r="I25" s="57"/>
      <c r="J25" s="57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</row>
    <row r="26">
      <c r="A26" s="56"/>
      <c r="B26" s="56"/>
      <c r="C26" s="72"/>
      <c r="D26" s="56"/>
      <c r="E26" s="73"/>
      <c r="F26" s="73"/>
      <c r="G26" s="56"/>
      <c r="H26" s="56"/>
      <c r="I26" s="57"/>
      <c r="J26" s="57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</row>
    <row r="27">
      <c r="A27" s="56"/>
      <c r="B27" s="56"/>
      <c r="C27" s="72"/>
      <c r="D27" s="56"/>
      <c r="E27" s="73"/>
      <c r="F27" s="73"/>
      <c r="G27" s="56"/>
      <c r="H27" s="56"/>
      <c r="I27" s="57"/>
      <c r="J27" s="57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</row>
    <row r="28">
      <c r="A28" s="56"/>
      <c r="B28" s="56"/>
      <c r="C28" s="72"/>
      <c r="D28" s="56"/>
      <c r="E28" s="73"/>
      <c r="F28" s="73"/>
      <c r="G28" s="56"/>
      <c r="H28" s="56"/>
      <c r="I28" s="57"/>
      <c r="J28" s="57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</row>
    <row r="29">
      <c r="A29" s="56"/>
      <c r="B29" s="56"/>
      <c r="C29" s="72"/>
      <c r="D29" s="56"/>
      <c r="E29" s="73"/>
      <c r="F29" s="73"/>
      <c r="G29" s="56"/>
      <c r="H29" s="56"/>
      <c r="I29" s="57"/>
      <c r="J29" s="57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</row>
    <row r="30">
      <c r="A30" s="56"/>
      <c r="B30" s="56"/>
      <c r="C30" s="72"/>
      <c r="D30" s="56"/>
      <c r="E30" s="73"/>
      <c r="F30" s="73"/>
      <c r="G30" s="56"/>
      <c r="H30" s="56"/>
      <c r="I30" s="57"/>
      <c r="J30" s="57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</row>
    <row r="31">
      <c r="A31" s="56"/>
      <c r="B31" s="56"/>
      <c r="C31" s="72"/>
      <c r="D31" s="56"/>
      <c r="E31" s="73"/>
      <c r="F31" s="73"/>
      <c r="G31" s="56"/>
      <c r="H31" s="56"/>
      <c r="I31" s="57"/>
      <c r="J31" s="57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</row>
    <row r="32">
      <c r="A32" s="56"/>
      <c r="B32" s="56"/>
      <c r="C32" s="72"/>
      <c r="D32" s="56"/>
      <c r="E32" s="73"/>
      <c r="F32" s="73"/>
      <c r="G32" s="56"/>
      <c r="H32" s="56"/>
      <c r="I32" s="57"/>
      <c r="J32" s="57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</row>
    <row r="33">
      <c r="A33" s="56"/>
      <c r="B33" s="56"/>
      <c r="C33" s="72"/>
      <c r="D33" s="56"/>
      <c r="E33" s="73"/>
      <c r="F33" s="73"/>
      <c r="G33" s="56"/>
      <c r="H33" s="56"/>
      <c r="I33" s="57"/>
      <c r="J33" s="57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</row>
    <row r="34">
      <c r="A34" s="56"/>
      <c r="B34" s="56"/>
      <c r="C34" s="72"/>
      <c r="D34" s="56"/>
      <c r="E34" s="73"/>
      <c r="F34" s="73"/>
      <c r="G34" s="56"/>
      <c r="H34" s="56"/>
      <c r="I34" s="57"/>
      <c r="J34" s="57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</row>
    <row r="35">
      <c r="A35" s="56"/>
      <c r="B35" s="56"/>
      <c r="C35" s="72"/>
      <c r="D35" s="56"/>
      <c r="E35" s="73"/>
      <c r="F35" s="73"/>
      <c r="G35" s="56"/>
      <c r="H35" s="56"/>
      <c r="I35" s="57"/>
      <c r="J35" s="57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</row>
    <row r="36">
      <c r="A36" s="56"/>
      <c r="B36" s="56"/>
      <c r="C36" s="72"/>
      <c r="D36" s="56"/>
      <c r="E36" s="73"/>
      <c r="F36" s="73"/>
      <c r="G36" s="56"/>
      <c r="H36" s="56"/>
      <c r="I36" s="57"/>
      <c r="J36" s="57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</row>
    <row r="37">
      <c r="A37" s="56"/>
      <c r="B37" s="56"/>
      <c r="C37" s="72"/>
      <c r="D37" s="56"/>
      <c r="E37" s="73"/>
      <c r="F37" s="73"/>
      <c r="G37" s="56"/>
      <c r="H37" s="56"/>
      <c r="I37" s="57"/>
      <c r="J37" s="57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</row>
    <row r="38">
      <c r="A38" s="56"/>
      <c r="B38" s="56"/>
      <c r="C38" s="72"/>
      <c r="D38" s="56"/>
      <c r="E38" s="73"/>
      <c r="F38" s="73"/>
      <c r="G38" s="56"/>
      <c r="H38" s="56"/>
      <c r="I38" s="57"/>
      <c r="J38" s="57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</row>
    <row r="39">
      <c r="A39" s="56"/>
      <c r="B39" s="56"/>
      <c r="C39" s="72"/>
      <c r="D39" s="56"/>
      <c r="E39" s="73"/>
      <c r="F39" s="73"/>
      <c r="G39" s="56"/>
      <c r="H39" s="56"/>
      <c r="I39" s="57"/>
      <c r="J39" s="57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</row>
    <row r="40">
      <c r="A40" s="56"/>
      <c r="B40" s="56"/>
      <c r="C40" s="72"/>
      <c r="D40" s="56"/>
      <c r="E40" s="73"/>
      <c r="F40" s="73"/>
      <c r="G40" s="56"/>
      <c r="H40" s="56"/>
      <c r="I40" s="57"/>
      <c r="J40" s="57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</row>
    <row r="41">
      <c r="A41" s="56"/>
      <c r="B41" s="56"/>
      <c r="C41" s="72"/>
      <c r="D41" s="56"/>
      <c r="E41" s="73"/>
      <c r="F41" s="73"/>
      <c r="G41" s="56"/>
      <c r="H41" s="56"/>
      <c r="I41" s="57"/>
      <c r="J41" s="57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</row>
    <row r="42">
      <c r="A42" s="56"/>
      <c r="B42" s="56"/>
      <c r="C42" s="72"/>
      <c r="D42" s="56"/>
      <c r="E42" s="73"/>
      <c r="F42" s="73"/>
      <c r="G42" s="56"/>
      <c r="H42" s="56"/>
      <c r="I42" s="57"/>
      <c r="J42" s="57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</row>
    <row r="43">
      <c r="A43" s="56"/>
      <c r="B43" s="56"/>
      <c r="C43" s="72"/>
      <c r="D43" s="56"/>
      <c r="E43" s="73"/>
      <c r="F43" s="73"/>
      <c r="G43" s="56"/>
      <c r="H43" s="56"/>
      <c r="I43" s="57"/>
      <c r="J43" s="57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</row>
    <row r="44">
      <c r="A44" s="56"/>
      <c r="B44" s="56"/>
      <c r="C44" s="72"/>
      <c r="D44" s="56"/>
      <c r="E44" s="73"/>
      <c r="F44" s="73"/>
      <c r="G44" s="56"/>
      <c r="H44" s="56"/>
      <c r="I44" s="57"/>
      <c r="J44" s="57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</row>
    <row r="45">
      <c r="A45" s="56"/>
      <c r="B45" s="56"/>
      <c r="C45" s="72"/>
      <c r="D45" s="56"/>
      <c r="E45" s="73"/>
      <c r="F45" s="73"/>
      <c r="G45" s="56"/>
      <c r="H45" s="56"/>
      <c r="I45" s="57"/>
      <c r="J45" s="57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</row>
    <row r="46">
      <c r="A46" s="56"/>
      <c r="B46" s="56"/>
      <c r="C46" s="72"/>
      <c r="D46" s="56"/>
      <c r="E46" s="73"/>
      <c r="F46" s="73"/>
      <c r="G46" s="56"/>
      <c r="H46" s="56"/>
      <c r="I46" s="57"/>
      <c r="J46" s="57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</row>
    <row r="47">
      <c r="A47" s="56"/>
      <c r="B47" s="56"/>
      <c r="C47" s="72"/>
      <c r="D47" s="56"/>
      <c r="E47" s="73"/>
      <c r="F47" s="73"/>
      <c r="G47" s="56"/>
      <c r="H47" s="56"/>
      <c r="I47" s="57"/>
      <c r="J47" s="57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</row>
    <row r="48">
      <c r="A48" s="56"/>
      <c r="B48" s="56"/>
      <c r="C48" s="72"/>
      <c r="D48" s="56"/>
      <c r="E48" s="73"/>
      <c r="F48" s="73"/>
      <c r="G48" s="56"/>
      <c r="H48" s="56"/>
      <c r="I48" s="57"/>
      <c r="J48" s="57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</row>
    <row r="49">
      <c r="A49" s="56"/>
      <c r="B49" s="56"/>
      <c r="C49" s="72"/>
      <c r="D49" s="56"/>
      <c r="E49" s="73"/>
      <c r="F49" s="73"/>
      <c r="G49" s="56"/>
      <c r="H49" s="56"/>
      <c r="I49" s="57"/>
      <c r="J49" s="57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</row>
    <row r="50">
      <c r="A50" s="56"/>
      <c r="B50" s="56"/>
      <c r="C50" s="72"/>
      <c r="D50" s="56"/>
      <c r="E50" s="73"/>
      <c r="F50" s="73"/>
      <c r="G50" s="56"/>
      <c r="H50" s="56"/>
      <c r="I50" s="57"/>
      <c r="J50" s="57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</row>
    <row r="51">
      <c r="A51" s="56"/>
      <c r="B51" s="56"/>
      <c r="C51" s="72"/>
      <c r="D51" s="56"/>
      <c r="E51" s="73"/>
      <c r="F51" s="73"/>
      <c r="G51" s="56"/>
      <c r="H51" s="56"/>
      <c r="I51" s="57"/>
      <c r="J51" s="57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</row>
    <row r="52">
      <c r="A52" s="56"/>
      <c r="B52" s="56"/>
      <c r="C52" s="72"/>
      <c r="D52" s="56"/>
      <c r="E52" s="73"/>
      <c r="F52" s="73"/>
      <c r="G52" s="56"/>
      <c r="H52" s="56"/>
      <c r="I52" s="57"/>
      <c r="J52" s="57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</row>
    <row r="53">
      <c r="A53" s="56"/>
      <c r="B53" s="56"/>
      <c r="C53" s="72"/>
      <c r="D53" s="56"/>
      <c r="E53" s="73"/>
      <c r="F53" s="73"/>
      <c r="G53" s="56"/>
      <c r="H53" s="56"/>
      <c r="I53" s="57"/>
      <c r="J53" s="57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</row>
    <row r="54">
      <c r="A54" s="56"/>
      <c r="B54" s="56"/>
      <c r="C54" s="72"/>
      <c r="D54" s="56"/>
      <c r="E54" s="73"/>
      <c r="F54" s="73"/>
      <c r="G54" s="56"/>
      <c r="H54" s="56"/>
      <c r="I54" s="57"/>
      <c r="J54" s="57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</row>
    <row r="55">
      <c r="A55" s="56"/>
      <c r="B55" s="56"/>
      <c r="C55" s="72"/>
      <c r="D55" s="56"/>
      <c r="E55" s="73"/>
      <c r="F55" s="73"/>
      <c r="G55" s="56"/>
      <c r="H55" s="56"/>
      <c r="I55" s="57"/>
      <c r="J55" s="57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</row>
    <row r="56">
      <c r="A56" s="56"/>
      <c r="B56" s="56"/>
      <c r="C56" s="72"/>
      <c r="D56" s="56"/>
      <c r="E56" s="73"/>
      <c r="F56" s="73"/>
      <c r="G56" s="56"/>
      <c r="H56" s="56"/>
      <c r="I56" s="57"/>
      <c r="J56" s="57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</row>
    <row r="57">
      <c r="A57" s="56"/>
      <c r="B57" s="56"/>
      <c r="C57" s="72"/>
      <c r="D57" s="56"/>
      <c r="E57" s="73"/>
      <c r="F57" s="73"/>
      <c r="G57" s="56"/>
      <c r="H57" s="56"/>
      <c r="I57" s="57"/>
      <c r="J57" s="57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</row>
    <row r="58">
      <c r="A58" s="56"/>
      <c r="B58" s="56"/>
      <c r="C58" s="72"/>
      <c r="D58" s="56"/>
      <c r="E58" s="73"/>
      <c r="F58" s="73"/>
      <c r="G58" s="56"/>
      <c r="H58" s="56"/>
      <c r="I58" s="57"/>
      <c r="J58" s="57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</row>
    <row r="59">
      <c r="A59" s="56"/>
      <c r="B59" s="56"/>
      <c r="C59" s="72"/>
      <c r="D59" s="56"/>
      <c r="E59" s="73"/>
      <c r="F59" s="73"/>
      <c r="G59" s="56"/>
      <c r="H59" s="56"/>
      <c r="I59" s="57"/>
      <c r="J59" s="57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</row>
    <row r="60">
      <c r="A60" s="56"/>
      <c r="B60" s="56"/>
      <c r="C60" s="72"/>
      <c r="D60" s="56"/>
      <c r="E60" s="73"/>
      <c r="F60" s="73"/>
      <c r="G60" s="56"/>
      <c r="H60" s="56"/>
      <c r="I60" s="57"/>
      <c r="J60" s="57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</row>
    <row r="61">
      <c r="A61" s="56"/>
      <c r="B61" s="56"/>
      <c r="C61" s="72"/>
      <c r="D61" s="56"/>
      <c r="E61" s="73"/>
      <c r="F61" s="73"/>
      <c r="G61" s="56"/>
      <c r="H61" s="56"/>
      <c r="I61" s="57"/>
      <c r="J61" s="57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</row>
    <row r="62">
      <c r="A62" s="56"/>
      <c r="B62" s="56"/>
      <c r="C62" s="72"/>
      <c r="D62" s="56"/>
      <c r="E62" s="73"/>
      <c r="F62" s="73"/>
      <c r="G62" s="56"/>
      <c r="H62" s="56"/>
      <c r="I62" s="57"/>
      <c r="J62" s="57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</row>
    <row r="63">
      <c r="A63" s="56"/>
      <c r="B63" s="56"/>
      <c r="C63" s="72"/>
      <c r="D63" s="56"/>
      <c r="E63" s="73"/>
      <c r="F63" s="73"/>
      <c r="G63" s="56"/>
      <c r="H63" s="56"/>
      <c r="I63" s="57"/>
      <c r="J63" s="57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</row>
    <row r="64">
      <c r="A64" s="56"/>
      <c r="B64" s="56"/>
      <c r="C64" s="72"/>
      <c r="D64" s="56"/>
      <c r="E64" s="73"/>
      <c r="F64" s="73"/>
      <c r="G64" s="56"/>
      <c r="H64" s="56"/>
      <c r="I64" s="57"/>
      <c r="J64" s="57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</row>
    <row r="65">
      <c r="A65" s="56"/>
      <c r="B65" s="56"/>
      <c r="C65" s="72"/>
      <c r="D65" s="56"/>
      <c r="E65" s="73"/>
      <c r="F65" s="73"/>
      <c r="G65" s="56"/>
      <c r="H65" s="56"/>
      <c r="I65" s="57"/>
      <c r="J65" s="57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</row>
    <row r="66">
      <c r="A66" s="56"/>
      <c r="B66" s="56"/>
      <c r="C66" s="72"/>
      <c r="D66" s="56"/>
      <c r="E66" s="73"/>
      <c r="F66" s="73"/>
      <c r="G66" s="56"/>
      <c r="H66" s="56"/>
      <c r="I66" s="57"/>
      <c r="J66" s="57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</row>
    <row r="67">
      <c r="A67" s="56"/>
      <c r="B67" s="56"/>
      <c r="C67" s="72"/>
      <c r="D67" s="56"/>
      <c r="E67" s="73"/>
      <c r="F67" s="73"/>
      <c r="G67" s="56"/>
      <c r="H67" s="56"/>
      <c r="I67" s="57"/>
      <c r="J67" s="57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</row>
    <row r="68">
      <c r="A68" s="56"/>
      <c r="B68" s="56"/>
      <c r="C68" s="72"/>
      <c r="D68" s="56"/>
      <c r="E68" s="73"/>
      <c r="F68" s="73"/>
      <c r="G68" s="56"/>
      <c r="H68" s="56"/>
      <c r="I68" s="57"/>
      <c r="J68" s="57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</row>
    <row r="69">
      <c r="A69" s="56"/>
      <c r="B69" s="56"/>
      <c r="C69" s="72"/>
      <c r="D69" s="56"/>
      <c r="E69" s="73"/>
      <c r="F69" s="73"/>
      <c r="G69" s="56"/>
      <c r="H69" s="56"/>
      <c r="I69" s="57"/>
      <c r="J69" s="57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</row>
    <row r="70">
      <c r="A70" s="56"/>
      <c r="B70" s="56"/>
      <c r="C70" s="72"/>
      <c r="D70" s="56"/>
      <c r="E70" s="73"/>
      <c r="F70" s="73"/>
      <c r="G70" s="56"/>
      <c r="H70" s="56"/>
      <c r="I70" s="57"/>
      <c r="J70" s="57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</row>
    <row r="71">
      <c r="A71" s="56"/>
      <c r="B71" s="56"/>
      <c r="C71" s="72"/>
      <c r="D71" s="56"/>
      <c r="E71" s="73"/>
      <c r="F71" s="73"/>
      <c r="G71" s="56"/>
      <c r="H71" s="56"/>
      <c r="I71" s="57"/>
      <c r="J71" s="57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</row>
    <row r="72">
      <c r="A72" s="56"/>
      <c r="B72" s="56"/>
      <c r="C72" s="72"/>
      <c r="D72" s="56"/>
      <c r="E72" s="73"/>
      <c r="F72" s="73"/>
      <c r="G72" s="56"/>
      <c r="H72" s="56"/>
      <c r="I72" s="57"/>
      <c r="J72" s="57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</row>
    <row r="73">
      <c r="A73" s="56"/>
      <c r="B73" s="56"/>
      <c r="C73" s="72"/>
      <c r="D73" s="56"/>
      <c r="E73" s="73"/>
      <c r="F73" s="73"/>
      <c r="G73" s="56"/>
      <c r="H73" s="56"/>
      <c r="I73" s="57"/>
      <c r="J73" s="57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</row>
    <row r="74">
      <c r="A74" s="56"/>
      <c r="B74" s="56"/>
      <c r="C74" s="72"/>
      <c r="D74" s="56"/>
      <c r="E74" s="73"/>
      <c r="F74" s="73"/>
      <c r="G74" s="56"/>
      <c r="H74" s="56"/>
      <c r="I74" s="57"/>
      <c r="J74" s="57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</row>
    <row r="75">
      <c r="A75" s="56"/>
      <c r="B75" s="56"/>
      <c r="C75" s="72"/>
      <c r="D75" s="56"/>
      <c r="E75" s="73"/>
      <c r="F75" s="73"/>
      <c r="G75" s="56"/>
      <c r="H75" s="56"/>
      <c r="I75" s="57"/>
      <c r="J75" s="57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</row>
    <row r="76">
      <c r="A76" s="56"/>
      <c r="B76" s="56"/>
      <c r="C76" s="72"/>
      <c r="D76" s="56"/>
      <c r="E76" s="73"/>
      <c r="F76" s="73"/>
      <c r="G76" s="56"/>
      <c r="H76" s="56"/>
      <c r="I76" s="57"/>
      <c r="J76" s="57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</row>
    <row r="77">
      <c r="A77" s="56"/>
      <c r="B77" s="56"/>
      <c r="C77" s="72"/>
      <c r="D77" s="56"/>
      <c r="E77" s="73"/>
      <c r="F77" s="73"/>
      <c r="G77" s="56"/>
      <c r="H77" s="56"/>
      <c r="I77" s="57"/>
      <c r="J77" s="57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</row>
    <row r="78">
      <c r="A78" s="56"/>
      <c r="B78" s="56"/>
      <c r="C78" s="72"/>
      <c r="D78" s="56"/>
      <c r="E78" s="73"/>
      <c r="F78" s="73"/>
      <c r="G78" s="56"/>
      <c r="H78" s="56"/>
      <c r="I78" s="57"/>
      <c r="J78" s="57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</row>
    <row r="79">
      <c r="A79" s="56"/>
      <c r="B79" s="56"/>
      <c r="C79" s="72"/>
      <c r="D79" s="56"/>
      <c r="E79" s="73"/>
      <c r="F79" s="73"/>
      <c r="G79" s="56"/>
      <c r="H79" s="56"/>
      <c r="I79" s="57"/>
      <c r="J79" s="57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</row>
    <row r="80">
      <c r="A80" s="56"/>
      <c r="B80" s="56"/>
      <c r="C80" s="72"/>
      <c r="D80" s="56"/>
      <c r="E80" s="73"/>
      <c r="F80" s="73"/>
      <c r="G80" s="56"/>
      <c r="H80" s="56"/>
      <c r="I80" s="57"/>
      <c r="J80" s="57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</row>
    <row r="81">
      <c r="A81" s="56"/>
      <c r="B81" s="56"/>
      <c r="C81" s="72"/>
      <c r="D81" s="56"/>
      <c r="E81" s="73"/>
      <c r="F81" s="73"/>
      <c r="G81" s="56"/>
      <c r="H81" s="56"/>
      <c r="I81" s="57"/>
      <c r="J81" s="57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</row>
    <row r="82">
      <c r="A82" s="56"/>
      <c r="B82" s="56"/>
      <c r="C82" s="72"/>
      <c r="D82" s="56"/>
      <c r="E82" s="73"/>
      <c r="F82" s="73"/>
      <c r="G82" s="56"/>
      <c r="H82" s="56"/>
      <c r="I82" s="57"/>
      <c r="J82" s="57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</row>
    <row r="83">
      <c r="A83" s="56"/>
      <c r="B83" s="56"/>
      <c r="C83" s="72"/>
      <c r="D83" s="56"/>
      <c r="E83" s="73"/>
      <c r="F83" s="73"/>
      <c r="G83" s="56"/>
      <c r="H83" s="56"/>
      <c r="I83" s="57"/>
      <c r="J83" s="57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</row>
    <row r="84">
      <c r="A84" s="56"/>
      <c r="B84" s="56"/>
      <c r="C84" s="72"/>
      <c r="D84" s="56"/>
      <c r="E84" s="73"/>
      <c r="F84" s="73"/>
      <c r="G84" s="56"/>
      <c r="H84" s="56"/>
      <c r="I84" s="57"/>
      <c r="J84" s="57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</row>
    <row r="85">
      <c r="A85" s="56"/>
      <c r="B85" s="56"/>
      <c r="C85" s="72"/>
      <c r="D85" s="56"/>
      <c r="E85" s="73"/>
      <c r="F85" s="73"/>
      <c r="G85" s="56"/>
      <c r="H85" s="56"/>
      <c r="I85" s="57"/>
      <c r="J85" s="57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</row>
    <row r="86">
      <c r="A86" s="56"/>
      <c r="B86" s="56"/>
      <c r="C86" s="72"/>
      <c r="D86" s="56"/>
      <c r="E86" s="73"/>
      <c r="F86" s="73"/>
      <c r="G86" s="56"/>
      <c r="H86" s="56"/>
      <c r="I86" s="57"/>
      <c r="J86" s="57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</row>
    <row r="87">
      <c r="A87" s="56"/>
      <c r="B87" s="56"/>
      <c r="C87" s="72"/>
      <c r="D87" s="56"/>
      <c r="E87" s="73"/>
      <c r="F87" s="73"/>
      <c r="G87" s="56"/>
      <c r="H87" s="56"/>
      <c r="I87" s="57"/>
      <c r="J87" s="57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</row>
    <row r="88">
      <c r="A88" s="56"/>
      <c r="B88" s="56"/>
      <c r="C88" s="72"/>
      <c r="D88" s="56"/>
      <c r="E88" s="73"/>
      <c r="F88" s="73"/>
      <c r="G88" s="56"/>
      <c r="H88" s="56"/>
      <c r="I88" s="57"/>
      <c r="J88" s="57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</row>
    <row r="89">
      <c r="A89" s="56"/>
      <c r="B89" s="56"/>
      <c r="C89" s="72"/>
      <c r="D89" s="56"/>
      <c r="E89" s="73"/>
      <c r="F89" s="73"/>
      <c r="G89" s="56"/>
      <c r="H89" s="56"/>
      <c r="I89" s="57"/>
      <c r="J89" s="57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</row>
    <row r="90">
      <c r="A90" s="56"/>
      <c r="B90" s="56"/>
      <c r="C90" s="72"/>
      <c r="D90" s="56"/>
      <c r="E90" s="73"/>
      <c r="F90" s="73"/>
      <c r="G90" s="56"/>
      <c r="H90" s="56"/>
      <c r="I90" s="57"/>
      <c r="J90" s="57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</row>
    <row r="91">
      <c r="A91" s="56"/>
      <c r="B91" s="56"/>
      <c r="C91" s="72"/>
      <c r="D91" s="56"/>
      <c r="E91" s="73"/>
      <c r="F91" s="73"/>
      <c r="G91" s="56"/>
      <c r="H91" s="56"/>
      <c r="I91" s="57"/>
      <c r="J91" s="57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</row>
    <row r="92">
      <c r="A92" s="56"/>
      <c r="B92" s="56"/>
      <c r="C92" s="72"/>
      <c r="D92" s="56"/>
      <c r="E92" s="73"/>
      <c r="F92" s="73"/>
      <c r="G92" s="56"/>
      <c r="H92" s="56"/>
      <c r="I92" s="57"/>
      <c r="J92" s="57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</row>
    <row r="93">
      <c r="A93" s="56"/>
      <c r="B93" s="56"/>
      <c r="C93" s="72"/>
      <c r="D93" s="56"/>
      <c r="E93" s="73"/>
      <c r="F93" s="73"/>
      <c r="G93" s="56"/>
      <c r="H93" s="56"/>
      <c r="I93" s="57"/>
      <c r="J93" s="57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</row>
    <row r="94">
      <c r="A94" s="56"/>
      <c r="B94" s="56"/>
      <c r="C94" s="72"/>
      <c r="D94" s="56"/>
      <c r="E94" s="73"/>
      <c r="F94" s="73"/>
      <c r="G94" s="56"/>
      <c r="H94" s="56"/>
      <c r="I94" s="57"/>
      <c r="J94" s="57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</row>
    <row r="95">
      <c r="A95" s="56"/>
      <c r="B95" s="56"/>
      <c r="C95" s="72"/>
      <c r="D95" s="56"/>
      <c r="E95" s="73"/>
      <c r="F95" s="73"/>
      <c r="G95" s="56"/>
      <c r="H95" s="56"/>
      <c r="I95" s="57"/>
      <c r="J95" s="57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</row>
    <row r="96">
      <c r="A96" s="56"/>
      <c r="B96" s="56"/>
      <c r="C96" s="72"/>
      <c r="D96" s="56"/>
      <c r="E96" s="73"/>
      <c r="F96" s="73"/>
      <c r="G96" s="56"/>
      <c r="H96" s="56"/>
      <c r="I96" s="57"/>
      <c r="J96" s="57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</row>
    <row r="97">
      <c r="A97" s="56"/>
      <c r="B97" s="56"/>
      <c r="C97" s="72"/>
      <c r="D97" s="56"/>
      <c r="E97" s="73"/>
      <c r="F97" s="73"/>
      <c r="G97" s="56"/>
      <c r="H97" s="56"/>
      <c r="I97" s="57"/>
      <c r="J97" s="57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</row>
    <row r="98">
      <c r="A98" s="56"/>
      <c r="B98" s="56"/>
      <c r="C98" s="72"/>
      <c r="D98" s="56"/>
      <c r="E98" s="73"/>
      <c r="F98" s="73"/>
      <c r="G98" s="56"/>
      <c r="H98" s="56"/>
      <c r="I98" s="57"/>
      <c r="J98" s="57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</row>
    <row r="99">
      <c r="A99" s="56"/>
      <c r="B99" s="56"/>
      <c r="C99" s="72"/>
      <c r="D99" s="56"/>
      <c r="E99" s="73"/>
      <c r="F99" s="73"/>
      <c r="G99" s="56"/>
      <c r="H99" s="56"/>
      <c r="I99" s="57"/>
      <c r="J99" s="57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</row>
    <row r="100">
      <c r="A100" s="56"/>
      <c r="B100" s="56"/>
      <c r="C100" s="72"/>
      <c r="D100" s="56"/>
      <c r="E100" s="73"/>
      <c r="F100" s="73"/>
      <c r="G100" s="56"/>
      <c r="H100" s="56"/>
      <c r="I100" s="57"/>
      <c r="J100" s="57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</row>
    <row r="101">
      <c r="A101" s="56"/>
      <c r="B101" s="56"/>
      <c r="C101" s="72"/>
      <c r="D101" s="56"/>
      <c r="E101" s="73"/>
      <c r="F101" s="73"/>
      <c r="G101" s="56"/>
      <c r="H101" s="56"/>
      <c r="I101" s="57"/>
      <c r="J101" s="57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</row>
    <row r="102">
      <c r="A102" s="56"/>
      <c r="B102" s="56"/>
      <c r="C102" s="72"/>
      <c r="D102" s="56"/>
      <c r="E102" s="73"/>
      <c r="F102" s="73"/>
      <c r="G102" s="56"/>
      <c r="H102" s="56"/>
      <c r="I102" s="57"/>
      <c r="J102" s="57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</row>
    <row r="103">
      <c r="A103" s="56"/>
      <c r="B103" s="56"/>
      <c r="C103" s="72"/>
      <c r="D103" s="56"/>
      <c r="E103" s="73"/>
      <c r="F103" s="73"/>
      <c r="G103" s="56"/>
      <c r="H103" s="56"/>
      <c r="I103" s="57"/>
      <c r="J103" s="57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</row>
    <row r="104">
      <c r="A104" s="56"/>
      <c r="B104" s="56"/>
      <c r="C104" s="72"/>
      <c r="D104" s="56"/>
      <c r="E104" s="73"/>
      <c r="F104" s="73"/>
      <c r="G104" s="56"/>
      <c r="H104" s="56"/>
      <c r="I104" s="57"/>
      <c r="J104" s="57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</row>
    <row r="105">
      <c r="A105" s="56"/>
      <c r="B105" s="56"/>
      <c r="C105" s="72"/>
      <c r="D105" s="56"/>
      <c r="E105" s="73"/>
      <c r="F105" s="73"/>
      <c r="G105" s="56"/>
      <c r="H105" s="56"/>
      <c r="I105" s="57"/>
      <c r="J105" s="57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</row>
    <row r="106">
      <c r="A106" s="56"/>
      <c r="B106" s="56"/>
      <c r="C106" s="72"/>
      <c r="D106" s="56"/>
      <c r="E106" s="73"/>
      <c r="F106" s="73"/>
      <c r="G106" s="56"/>
      <c r="H106" s="56"/>
      <c r="I106" s="57"/>
      <c r="J106" s="57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</row>
    <row r="107">
      <c r="A107" s="56"/>
      <c r="B107" s="56"/>
      <c r="C107" s="72"/>
      <c r="D107" s="56"/>
      <c r="E107" s="73"/>
      <c r="F107" s="73"/>
      <c r="G107" s="56"/>
      <c r="H107" s="56"/>
      <c r="I107" s="57"/>
      <c r="J107" s="57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</row>
    <row r="108">
      <c r="A108" s="56"/>
      <c r="B108" s="56"/>
      <c r="C108" s="72"/>
      <c r="D108" s="56"/>
      <c r="E108" s="73"/>
      <c r="F108" s="73"/>
      <c r="G108" s="56"/>
      <c r="H108" s="56"/>
      <c r="I108" s="57"/>
      <c r="J108" s="57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</row>
    <row r="109">
      <c r="A109" s="56"/>
      <c r="B109" s="56"/>
      <c r="C109" s="72"/>
      <c r="D109" s="56"/>
      <c r="E109" s="73"/>
      <c r="F109" s="73"/>
      <c r="G109" s="56"/>
      <c r="H109" s="56"/>
      <c r="I109" s="57"/>
      <c r="J109" s="57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</row>
    <row r="110">
      <c r="A110" s="56"/>
      <c r="B110" s="56"/>
      <c r="C110" s="72"/>
      <c r="D110" s="56"/>
      <c r="E110" s="73"/>
      <c r="F110" s="73"/>
      <c r="G110" s="56"/>
      <c r="H110" s="56"/>
      <c r="I110" s="57"/>
      <c r="J110" s="57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</row>
    <row r="111">
      <c r="A111" s="56"/>
      <c r="B111" s="56"/>
      <c r="C111" s="72"/>
      <c r="D111" s="56"/>
      <c r="E111" s="73"/>
      <c r="F111" s="73"/>
      <c r="G111" s="56"/>
      <c r="H111" s="56"/>
      <c r="I111" s="57"/>
      <c r="J111" s="57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</row>
    <row r="112">
      <c r="A112" s="56"/>
      <c r="B112" s="56"/>
      <c r="C112" s="72"/>
      <c r="D112" s="56"/>
      <c r="E112" s="73"/>
      <c r="F112" s="73"/>
      <c r="G112" s="56"/>
      <c r="H112" s="56"/>
      <c r="I112" s="57"/>
      <c r="J112" s="57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</row>
    <row r="113">
      <c r="A113" s="56"/>
      <c r="B113" s="56"/>
      <c r="C113" s="72"/>
      <c r="D113" s="56"/>
      <c r="E113" s="73"/>
      <c r="F113" s="73"/>
      <c r="G113" s="56"/>
      <c r="H113" s="56"/>
      <c r="I113" s="57"/>
      <c r="J113" s="57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</row>
    <row r="114">
      <c r="A114" s="56"/>
      <c r="B114" s="56"/>
      <c r="C114" s="72"/>
      <c r="D114" s="56"/>
      <c r="E114" s="73"/>
      <c r="F114" s="73"/>
      <c r="G114" s="56"/>
      <c r="H114" s="56"/>
      <c r="I114" s="57"/>
      <c r="J114" s="57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</row>
    <row r="115">
      <c r="A115" s="56"/>
      <c r="B115" s="56"/>
      <c r="C115" s="72"/>
      <c r="D115" s="56"/>
      <c r="E115" s="73"/>
      <c r="F115" s="73"/>
      <c r="G115" s="56"/>
      <c r="H115" s="56"/>
      <c r="I115" s="57"/>
      <c r="J115" s="57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</row>
    <row r="116">
      <c r="A116" s="56"/>
      <c r="B116" s="56"/>
      <c r="C116" s="72"/>
      <c r="D116" s="56"/>
      <c r="E116" s="73"/>
      <c r="F116" s="73"/>
      <c r="G116" s="56"/>
      <c r="H116" s="56"/>
      <c r="I116" s="57"/>
      <c r="J116" s="57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</row>
    <row r="117">
      <c r="A117" s="56"/>
      <c r="B117" s="56"/>
      <c r="C117" s="72"/>
      <c r="D117" s="56"/>
      <c r="E117" s="73"/>
      <c r="F117" s="73"/>
      <c r="G117" s="56"/>
      <c r="H117" s="56"/>
      <c r="I117" s="57"/>
      <c r="J117" s="57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</row>
    <row r="118">
      <c r="A118" s="56"/>
      <c r="B118" s="56"/>
      <c r="C118" s="72"/>
      <c r="D118" s="56"/>
      <c r="E118" s="73"/>
      <c r="F118" s="73"/>
      <c r="G118" s="56"/>
      <c r="H118" s="56"/>
      <c r="I118" s="57"/>
      <c r="J118" s="57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</row>
    <row r="119">
      <c r="A119" s="56"/>
      <c r="B119" s="56"/>
      <c r="C119" s="72"/>
      <c r="D119" s="56"/>
      <c r="E119" s="73"/>
      <c r="F119" s="73"/>
      <c r="G119" s="56"/>
      <c r="H119" s="56"/>
      <c r="I119" s="57"/>
      <c r="J119" s="57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</row>
    <row r="120">
      <c r="A120" s="56"/>
      <c r="B120" s="56"/>
      <c r="C120" s="72"/>
      <c r="D120" s="56"/>
      <c r="E120" s="73"/>
      <c r="F120" s="73"/>
      <c r="G120" s="56"/>
      <c r="H120" s="56"/>
      <c r="I120" s="57"/>
      <c r="J120" s="57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</row>
    <row r="121">
      <c r="A121" s="56"/>
      <c r="B121" s="56"/>
      <c r="C121" s="72"/>
      <c r="D121" s="56"/>
      <c r="E121" s="73"/>
      <c r="F121" s="73"/>
      <c r="G121" s="56"/>
      <c r="H121" s="56"/>
      <c r="I121" s="57"/>
      <c r="J121" s="57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</row>
    <row r="122">
      <c r="A122" s="56"/>
      <c r="B122" s="56"/>
      <c r="C122" s="72"/>
      <c r="D122" s="56"/>
      <c r="E122" s="73"/>
      <c r="F122" s="73"/>
      <c r="G122" s="56"/>
      <c r="H122" s="56"/>
      <c r="I122" s="57"/>
      <c r="J122" s="57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</row>
    <row r="123">
      <c r="A123" s="56"/>
      <c r="B123" s="56"/>
      <c r="C123" s="72"/>
      <c r="D123" s="56"/>
      <c r="E123" s="73"/>
      <c r="F123" s="73"/>
      <c r="G123" s="56"/>
      <c r="H123" s="56"/>
      <c r="I123" s="57"/>
      <c r="J123" s="57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</row>
    <row r="124">
      <c r="A124" s="56"/>
      <c r="B124" s="56"/>
      <c r="C124" s="72"/>
      <c r="D124" s="56"/>
      <c r="E124" s="73"/>
      <c r="F124" s="73"/>
      <c r="G124" s="56"/>
      <c r="H124" s="56"/>
      <c r="I124" s="57"/>
      <c r="J124" s="57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</row>
    <row r="125">
      <c r="A125" s="56"/>
      <c r="B125" s="56"/>
      <c r="C125" s="72"/>
      <c r="D125" s="56"/>
      <c r="E125" s="73"/>
      <c r="F125" s="73"/>
      <c r="G125" s="56"/>
      <c r="H125" s="56"/>
      <c r="I125" s="57"/>
      <c r="J125" s="57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</row>
    <row r="126">
      <c r="A126" s="56"/>
      <c r="B126" s="56"/>
      <c r="C126" s="72"/>
      <c r="D126" s="56"/>
      <c r="E126" s="73"/>
      <c r="F126" s="73"/>
      <c r="G126" s="56"/>
      <c r="H126" s="56"/>
      <c r="I126" s="57"/>
      <c r="J126" s="57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</row>
    <row r="127">
      <c r="A127" s="56"/>
      <c r="B127" s="56"/>
      <c r="C127" s="72"/>
      <c r="D127" s="56"/>
      <c r="E127" s="73"/>
      <c r="F127" s="73"/>
      <c r="G127" s="56"/>
      <c r="H127" s="56"/>
      <c r="I127" s="57"/>
      <c r="J127" s="57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</row>
    <row r="128">
      <c r="A128" s="56"/>
      <c r="B128" s="56"/>
      <c r="C128" s="72"/>
      <c r="D128" s="56"/>
      <c r="E128" s="73"/>
      <c r="F128" s="73"/>
      <c r="G128" s="56"/>
      <c r="H128" s="56"/>
      <c r="I128" s="57"/>
      <c r="J128" s="57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</row>
    <row r="129">
      <c r="A129" s="56"/>
      <c r="B129" s="56"/>
      <c r="C129" s="72"/>
      <c r="D129" s="56"/>
      <c r="E129" s="73"/>
      <c r="F129" s="73"/>
      <c r="G129" s="56"/>
      <c r="H129" s="56"/>
      <c r="I129" s="57"/>
      <c r="J129" s="57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</row>
    <row r="130">
      <c r="A130" s="56"/>
      <c r="B130" s="56"/>
      <c r="C130" s="72"/>
      <c r="D130" s="56"/>
      <c r="E130" s="73"/>
      <c r="F130" s="73"/>
      <c r="G130" s="56"/>
      <c r="H130" s="56"/>
      <c r="I130" s="57"/>
      <c r="J130" s="57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</row>
    <row r="131">
      <c r="A131" s="56"/>
      <c r="B131" s="56"/>
      <c r="C131" s="72"/>
      <c r="D131" s="56"/>
      <c r="E131" s="73"/>
      <c r="F131" s="73"/>
      <c r="G131" s="56"/>
      <c r="H131" s="56"/>
      <c r="I131" s="57"/>
      <c r="J131" s="57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</row>
    <row r="132">
      <c r="A132" s="56"/>
      <c r="B132" s="56"/>
      <c r="C132" s="72"/>
      <c r="D132" s="56"/>
      <c r="E132" s="73"/>
      <c r="F132" s="73"/>
      <c r="G132" s="56"/>
      <c r="H132" s="56"/>
      <c r="I132" s="57"/>
      <c r="J132" s="57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</row>
    <row r="133">
      <c r="A133" s="56"/>
      <c r="B133" s="56"/>
      <c r="C133" s="72"/>
      <c r="D133" s="56"/>
      <c r="E133" s="73"/>
      <c r="F133" s="73"/>
      <c r="G133" s="56"/>
      <c r="H133" s="56"/>
      <c r="I133" s="57"/>
      <c r="J133" s="57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</row>
    <row r="134">
      <c r="A134" s="56"/>
      <c r="B134" s="56"/>
      <c r="C134" s="72"/>
      <c r="D134" s="56"/>
      <c r="E134" s="73"/>
      <c r="F134" s="73"/>
      <c r="G134" s="56"/>
      <c r="H134" s="56"/>
      <c r="I134" s="57"/>
      <c r="J134" s="57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</row>
    <row r="135">
      <c r="A135" s="56"/>
      <c r="B135" s="56"/>
      <c r="C135" s="72"/>
      <c r="D135" s="56"/>
      <c r="E135" s="73"/>
      <c r="F135" s="73"/>
      <c r="G135" s="56"/>
      <c r="H135" s="56"/>
      <c r="I135" s="57"/>
      <c r="J135" s="57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</row>
    <row r="136">
      <c r="A136" s="56"/>
      <c r="B136" s="56"/>
      <c r="C136" s="72"/>
      <c r="D136" s="56"/>
      <c r="E136" s="73"/>
      <c r="F136" s="73"/>
      <c r="G136" s="56"/>
      <c r="H136" s="56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</row>
    <row r="137">
      <c r="A137" s="56"/>
      <c r="B137" s="56"/>
      <c r="C137" s="72"/>
      <c r="D137" s="56"/>
      <c r="E137" s="73"/>
      <c r="F137" s="73"/>
      <c r="G137" s="56"/>
      <c r="H137" s="56"/>
      <c r="I137" s="57"/>
      <c r="J137" s="57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</row>
    <row r="138">
      <c r="A138" s="56"/>
      <c r="B138" s="56"/>
      <c r="C138" s="72"/>
      <c r="D138" s="56"/>
      <c r="E138" s="73"/>
      <c r="F138" s="73"/>
      <c r="G138" s="56"/>
      <c r="H138" s="56"/>
      <c r="I138" s="57"/>
      <c r="J138" s="57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</row>
    <row r="139">
      <c r="A139" s="56"/>
      <c r="B139" s="56"/>
      <c r="C139" s="72"/>
      <c r="D139" s="56"/>
      <c r="E139" s="73"/>
      <c r="F139" s="73"/>
      <c r="G139" s="56"/>
      <c r="H139" s="56"/>
      <c r="I139" s="57"/>
      <c r="J139" s="57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</row>
    <row r="140">
      <c r="A140" s="56"/>
      <c r="B140" s="56"/>
      <c r="C140" s="72"/>
      <c r="D140" s="56"/>
      <c r="E140" s="73"/>
      <c r="F140" s="73"/>
      <c r="G140" s="56"/>
      <c r="H140" s="56"/>
      <c r="I140" s="57"/>
      <c r="J140" s="57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</row>
    <row r="141">
      <c r="A141" s="56"/>
      <c r="B141" s="56"/>
      <c r="C141" s="72"/>
      <c r="D141" s="56"/>
      <c r="E141" s="73"/>
      <c r="F141" s="73"/>
      <c r="G141" s="56"/>
      <c r="H141" s="56"/>
      <c r="I141" s="57"/>
      <c r="J141" s="57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</row>
    <row r="142">
      <c r="A142" s="56"/>
      <c r="B142" s="56"/>
      <c r="C142" s="72"/>
      <c r="D142" s="56"/>
      <c r="E142" s="73"/>
      <c r="F142" s="73"/>
      <c r="G142" s="56"/>
      <c r="H142" s="56"/>
      <c r="I142" s="57"/>
      <c r="J142" s="57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</row>
    <row r="143">
      <c r="A143" s="56"/>
      <c r="B143" s="56"/>
      <c r="C143" s="72"/>
      <c r="D143" s="56"/>
      <c r="E143" s="73"/>
      <c r="F143" s="73"/>
      <c r="G143" s="56"/>
      <c r="H143" s="56"/>
      <c r="I143" s="57"/>
      <c r="J143" s="57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</row>
    <row r="144">
      <c r="A144" s="56"/>
      <c r="B144" s="56"/>
      <c r="C144" s="72"/>
      <c r="D144" s="56"/>
      <c r="E144" s="73"/>
      <c r="F144" s="73"/>
      <c r="G144" s="56"/>
      <c r="H144" s="56"/>
      <c r="I144" s="57"/>
      <c r="J144" s="57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</row>
    <row r="145">
      <c r="A145" s="56"/>
      <c r="B145" s="56"/>
      <c r="C145" s="72"/>
      <c r="D145" s="56"/>
      <c r="E145" s="73"/>
      <c r="F145" s="73"/>
      <c r="G145" s="56"/>
      <c r="H145" s="56"/>
      <c r="I145" s="57"/>
      <c r="J145" s="57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</row>
    <row r="146">
      <c r="A146" s="56"/>
      <c r="B146" s="56"/>
      <c r="C146" s="72"/>
      <c r="D146" s="56"/>
      <c r="E146" s="73"/>
      <c r="F146" s="73"/>
      <c r="G146" s="56"/>
      <c r="H146" s="56"/>
      <c r="I146" s="57"/>
      <c r="J146" s="57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</row>
    <row r="147">
      <c r="A147" s="56"/>
      <c r="B147" s="56"/>
      <c r="C147" s="72"/>
      <c r="D147" s="56"/>
      <c r="E147" s="73"/>
      <c r="F147" s="73"/>
      <c r="G147" s="56"/>
      <c r="H147" s="56"/>
      <c r="I147" s="57"/>
      <c r="J147" s="57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</row>
    <row r="148">
      <c r="A148" s="56"/>
      <c r="B148" s="56"/>
      <c r="C148" s="72"/>
      <c r="D148" s="56"/>
      <c r="E148" s="73"/>
      <c r="F148" s="73"/>
      <c r="G148" s="56"/>
      <c r="H148" s="56"/>
      <c r="I148" s="57"/>
      <c r="J148" s="57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</row>
    <row r="149">
      <c r="A149" s="56"/>
      <c r="B149" s="56"/>
      <c r="C149" s="72"/>
      <c r="D149" s="56"/>
      <c r="E149" s="73"/>
      <c r="F149" s="73"/>
      <c r="G149" s="56"/>
      <c r="H149" s="56"/>
      <c r="I149" s="57"/>
      <c r="J149" s="57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</row>
    <row r="150">
      <c r="A150" s="56"/>
      <c r="B150" s="56"/>
      <c r="C150" s="72"/>
      <c r="D150" s="56"/>
      <c r="E150" s="73"/>
      <c r="F150" s="73"/>
      <c r="G150" s="56"/>
      <c r="H150" s="56"/>
      <c r="I150" s="57"/>
      <c r="J150" s="57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</row>
    <row r="151">
      <c r="A151" s="56"/>
      <c r="B151" s="56"/>
      <c r="C151" s="72"/>
      <c r="D151" s="56"/>
      <c r="E151" s="73"/>
      <c r="F151" s="73"/>
      <c r="G151" s="56"/>
      <c r="H151" s="56"/>
      <c r="I151" s="57"/>
      <c r="J151" s="57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</row>
    <row r="152">
      <c r="A152" s="56"/>
      <c r="B152" s="56"/>
      <c r="C152" s="72"/>
      <c r="D152" s="56"/>
      <c r="E152" s="73"/>
      <c r="F152" s="73"/>
      <c r="G152" s="56"/>
      <c r="H152" s="56"/>
      <c r="I152" s="57"/>
      <c r="J152" s="57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</row>
    <row r="153">
      <c r="A153" s="56"/>
      <c r="B153" s="56"/>
      <c r="C153" s="72"/>
      <c r="D153" s="56"/>
      <c r="E153" s="73"/>
      <c r="F153" s="73"/>
      <c r="G153" s="56"/>
      <c r="H153" s="56"/>
      <c r="I153" s="57"/>
      <c r="J153" s="57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</row>
    <row r="154">
      <c r="A154" s="56"/>
      <c r="B154" s="56"/>
      <c r="C154" s="72"/>
      <c r="D154" s="56"/>
      <c r="E154" s="73"/>
      <c r="F154" s="73"/>
      <c r="G154" s="56"/>
      <c r="H154" s="56"/>
      <c r="I154" s="57"/>
      <c r="J154" s="57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</row>
    <row r="155">
      <c r="A155" s="56"/>
      <c r="B155" s="56"/>
      <c r="C155" s="72"/>
      <c r="D155" s="56"/>
      <c r="E155" s="73"/>
      <c r="F155" s="73"/>
      <c r="G155" s="56"/>
      <c r="H155" s="56"/>
      <c r="I155" s="57"/>
      <c r="J155" s="57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</row>
    <row r="156">
      <c r="A156" s="56"/>
      <c r="B156" s="56"/>
      <c r="C156" s="72"/>
      <c r="D156" s="56"/>
      <c r="E156" s="73"/>
      <c r="F156" s="73"/>
      <c r="G156" s="56"/>
      <c r="H156" s="56"/>
      <c r="I156" s="57"/>
      <c r="J156" s="57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</row>
    <row r="157">
      <c r="A157" s="56"/>
      <c r="B157" s="56"/>
      <c r="C157" s="72"/>
      <c r="D157" s="56"/>
      <c r="E157" s="73"/>
      <c r="F157" s="73"/>
      <c r="G157" s="56"/>
      <c r="H157" s="56"/>
      <c r="I157" s="57"/>
      <c r="J157" s="57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</row>
    <row r="158">
      <c r="A158" s="56"/>
      <c r="B158" s="56"/>
      <c r="C158" s="72"/>
      <c r="D158" s="56"/>
      <c r="E158" s="73"/>
      <c r="F158" s="73"/>
      <c r="G158" s="56"/>
      <c r="H158" s="56"/>
      <c r="I158" s="57"/>
      <c r="J158" s="57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</row>
    <row r="159">
      <c r="A159" s="56"/>
      <c r="B159" s="56"/>
      <c r="C159" s="72"/>
      <c r="D159" s="56"/>
      <c r="E159" s="73"/>
      <c r="F159" s="73"/>
      <c r="G159" s="56"/>
      <c r="H159" s="56"/>
      <c r="I159" s="57"/>
      <c r="J159" s="57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</row>
    <row r="160">
      <c r="A160" s="56"/>
      <c r="B160" s="56"/>
      <c r="C160" s="72"/>
      <c r="D160" s="56"/>
      <c r="E160" s="73"/>
      <c r="F160" s="73"/>
      <c r="G160" s="56"/>
      <c r="H160" s="56"/>
      <c r="I160" s="57"/>
      <c r="J160" s="57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</row>
    <row r="161">
      <c r="A161" s="56"/>
      <c r="B161" s="56"/>
      <c r="C161" s="72"/>
      <c r="D161" s="56"/>
      <c r="E161" s="73"/>
      <c r="F161" s="73"/>
      <c r="G161" s="56"/>
      <c r="H161" s="56"/>
      <c r="I161" s="57"/>
      <c r="J161" s="57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</row>
    <row r="162">
      <c r="A162" s="56"/>
      <c r="B162" s="56"/>
      <c r="C162" s="72"/>
      <c r="D162" s="56"/>
      <c r="E162" s="73"/>
      <c r="F162" s="73"/>
      <c r="G162" s="56"/>
      <c r="H162" s="56"/>
      <c r="I162" s="57"/>
      <c r="J162" s="57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</row>
    <row r="163">
      <c r="A163" s="56"/>
      <c r="B163" s="56"/>
      <c r="C163" s="72"/>
      <c r="D163" s="56"/>
      <c r="E163" s="73"/>
      <c r="F163" s="73"/>
      <c r="G163" s="56"/>
      <c r="H163" s="56"/>
      <c r="I163" s="57"/>
      <c r="J163" s="57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</row>
    <row r="164">
      <c r="A164" s="56"/>
      <c r="B164" s="56"/>
      <c r="C164" s="72"/>
      <c r="D164" s="56"/>
      <c r="E164" s="73"/>
      <c r="F164" s="73"/>
      <c r="G164" s="56"/>
      <c r="H164" s="56"/>
      <c r="I164" s="57"/>
      <c r="J164" s="57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</row>
    <row r="165">
      <c r="A165" s="56"/>
      <c r="B165" s="56"/>
      <c r="C165" s="72"/>
      <c r="D165" s="56"/>
      <c r="E165" s="73"/>
      <c r="F165" s="73"/>
      <c r="G165" s="56"/>
      <c r="H165" s="56"/>
      <c r="I165" s="57"/>
      <c r="J165" s="57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</row>
    <row r="166">
      <c r="A166" s="56"/>
      <c r="B166" s="56"/>
      <c r="C166" s="72"/>
      <c r="D166" s="56"/>
      <c r="E166" s="73"/>
      <c r="F166" s="73"/>
      <c r="G166" s="56"/>
      <c r="H166" s="56"/>
      <c r="I166" s="57"/>
      <c r="J166" s="57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</row>
    <row r="167">
      <c r="A167" s="56"/>
      <c r="B167" s="56"/>
      <c r="C167" s="72"/>
      <c r="D167" s="56"/>
      <c r="E167" s="73"/>
      <c r="F167" s="73"/>
      <c r="G167" s="56"/>
      <c r="H167" s="56"/>
      <c r="I167" s="57"/>
      <c r="J167" s="57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</row>
    <row r="168">
      <c r="A168" s="56"/>
      <c r="B168" s="56"/>
      <c r="C168" s="72"/>
      <c r="D168" s="56"/>
      <c r="E168" s="73"/>
      <c r="F168" s="73"/>
      <c r="G168" s="56"/>
      <c r="H168" s="56"/>
      <c r="I168" s="57"/>
      <c r="J168" s="57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</row>
    <row r="169">
      <c r="A169" s="56"/>
      <c r="B169" s="56"/>
      <c r="C169" s="72"/>
      <c r="D169" s="56"/>
      <c r="E169" s="73"/>
      <c r="F169" s="73"/>
      <c r="G169" s="56"/>
      <c r="H169" s="56"/>
      <c r="I169" s="57"/>
      <c r="J169" s="57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</row>
    <row r="170">
      <c r="A170" s="56"/>
      <c r="B170" s="56"/>
      <c r="C170" s="72"/>
      <c r="D170" s="56"/>
      <c r="E170" s="73"/>
      <c r="F170" s="73"/>
      <c r="G170" s="56"/>
      <c r="H170" s="56"/>
      <c r="I170" s="57"/>
      <c r="J170" s="57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</row>
    <row r="171">
      <c r="A171" s="56"/>
      <c r="B171" s="56"/>
      <c r="C171" s="72"/>
      <c r="D171" s="56"/>
      <c r="E171" s="73"/>
      <c r="F171" s="73"/>
      <c r="G171" s="56"/>
      <c r="H171" s="56"/>
      <c r="I171" s="57"/>
      <c r="J171" s="57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</row>
    <row r="172">
      <c r="A172" s="56"/>
      <c r="B172" s="56"/>
      <c r="C172" s="72"/>
      <c r="D172" s="56"/>
      <c r="E172" s="73"/>
      <c r="F172" s="73"/>
      <c r="G172" s="56"/>
      <c r="H172" s="56"/>
      <c r="I172" s="57"/>
      <c r="J172" s="57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</row>
    <row r="173">
      <c r="A173" s="56"/>
      <c r="B173" s="56"/>
      <c r="C173" s="72"/>
      <c r="D173" s="56"/>
      <c r="E173" s="73"/>
      <c r="F173" s="73"/>
      <c r="G173" s="56"/>
      <c r="H173" s="56"/>
      <c r="I173" s="57"/>
      <c r="J173" s="57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</row>
    <row r="174">
      <c r="A174" s="56"/>
      <c r="B174" s="56"/>
      <c r="C174" s="72"/>
      <c r="D174" s="56"/>
      <c r="E174" s="73"/>
      <c r="F174" s="73"/>
      <c r="G174" s="56"/>
      <c r="H174" s="56"/>
      <c r="I174" s="57"/>
      <c r="J174" s="57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</row>
    <row r="175">
      <c r="A175" s="56"/>
      <c r="B175" s="56"/>
      <c r="C175" s="72"/>
      <c r="D175" s="56"/>
      <c r="E175" s="73"/>
      <c r="F175" s="73"/>
      <c r="G175" s="56"/>
      <c r="H175" s="56"/>
      <c r="I175" s="57"/>
      <c r="J175" s="57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</row>
    <row r="176">
      <c r="A176" s="56"/>
      <c r="B176" s="56"/>
      <c r="C176" s="72"/>
      <c r="D176" s="56"/>
      <c r="E176" s="73"/>
      <c r="F176" s="73"/>
      <c r="G176" s="56"/>
      <c r="H176" s="56"/>
      <c r="I176" s="57"/>
      <c r="J176" s="57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</row>
    <row r="177">
      <c r="A177" s="56"/>
      <c r="B177" s="56"/>
      <c r="C177" s="72"/>
      <c r="D177" s="56"/>
      <c r="E177" s="73"/>
      <c r="F177" s="73"/>
      <c r="G177" s="56"/>
      <c r="H177" s="56"/>
      <c r="I177" s="57"/>
      <c r="J177" s="57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</row>
    <row r="178">
      <c r="A178" s="56"/>
      <c r="B178" s="56"/>
      <c r="C178" s="72"/>
      <c r="D178" s="56"/>
      <c r="E178" s="73"/>
      <c r="F178" s="73"/>
      <c r="G178" s="56"/>
      <c r="H178" s="56"/>
      <c r="I178" s="57"/>
      <c r="J178" s="57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</row>
    <row r="179">
      <c r="A179" s="56"/>
      <c r="B179" s="56"/>
      <c r="C179" s="72"/>
      <c r="D179" s="56"/>
      <c r="E179" s="73"/>
      <c r="F179" s="73"/>
      <c r="G179" s="56"/>
      <c r="H179" s="56"/>
      <c r="I179" s="57"/>
      <c r="J179" s="57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</row>
    <row r="180">
      <c r="A180" s="56"/>
      <c r="B180" s="56"/>
      <c r="C180" s="72"/>
      <c r="D180" s="56"/>
      <c r="E180" s="73"/>
      <c r="F180" s="73"/>
      <c r="G180" s="56"/>
      <c r="H180" s="56"/>
      <c r="I180" s="57"/>
      <c r="J180" s="57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</row>
    <row r="181">
      <c r="A181" s="56"/>
      <c r="B181" s="56"/>
      <c r="C181" s="72"/>
      <c r="D181" s="56"/>
      <c r="E181" s="73"/>
      <c r="F181" s="73"/>
      <c r="G181" s="56"/>
      <c r="H181" s="56"/>
      <c r="I181" s="57"/>
      <c r="J181" s="57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</row>
    <row r="182">
      <c r="A182" s="56"/>
      <c r="B182" s="56"/>
      <c r="C182" s="72"/>
      <c r="D182" s="56"/>
      <c r="E182" s="73"/>
      <c r="F182" s="73"/>
      <c r="G182" s="56"/>
      <c r="H182" s="56"/>
      <c r="I182" s="57"/>
      <c r="J182" s="57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</row>
    <row r="183">
      <c r="A183" s="56"/>
      <c r="B183" s="56"/>
      <c r="C183" s="72"/>
      <c r="D183" s="56"/>
      <c r="E183" s="73"/>
      <c r="F183" s="73"/>
      <c r="G183" s="56"/>
      <c r="H183" s="56"/>
      <c r="I183" s="57"/>
      <c r="J183" s="57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</row>
    <row r="184">
      <c r="A184" s="56"/>
      <c r="B184" s="56"/>
      <c r="C184" s="72"/>
      <c r="D184" s="56"/>
      <c r="E184" s="73"/>
      <c r="F184" s="73"/>
      <c r="G184" s="56"/>
      <c r="H184" s="56"/>
      <c r="I184" s="57"/>
      <c r="J184" s="57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</row>
    <row r="185">
      <c r="A185" s="56"/>
      <c r="B185" s="56"/>
      <c r="C185" s="72"/>
      <c r="D185" s="56"/>
      <c r="E185" s="73"/>
      <c r="F185" s="73"/>
      <c r="G185" s="56"/>
      <c r="H185" s="56"/>
      <c r="I185" s="57"/>
      <c r="J185" s="57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</row>
    <row r="186">
      <c r="A186" s="56"/>
      <c r="B186" s="56"/>
      <c r="C186" s="72"/>
      <c r="D186" s="56"/>
      <c r="E186" s="73"/>
      <c r="F186" s="73"/>
      <c r="G186" s="56"/>
      <c r="H186" s="56"/>
      <c r="I186" s="57"/>
      <c r="J186" s="57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</row>
    <row r="187">
      <c r="A187" s="56"/>
      <c r="B187" s="56"/>
      <c r="C187" s="72"/>
      <c r="D187" s="56"/>
      <c r="E187" s="73"/>
      <c r="F187" s="73"/>
      <c r="G187" s="56"/>
      <c r="H187" s="56"/>
      <c r="I187" s="57"/>
      <c r="J187" s="57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</row>
    <row r="188">
      <c r="A188" s="56"/>
      <c r="B188" s="56"/>
      <c r="C188" s="72"/>
      <c r="D188" s="56"/>
      <c r="E188" s="73"/>
      <c r="F188" s="73"/>
      <c r="G188" s="56"/>
      <c r="H188" s="56"/>
      <c r="I188" s="57"/>
      <c r="J188" s="57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</row>
    <row r="189">
      <c r="A189" s="56"/>
      <c r="B189" s="56"/>
      <c r="C189" s="72"/>
      <c r="D189" s="56"/>
      <c r="E189" s="73"/>
      <c r="F189" s="73"/>
      <c r="G189" s="56"/>
      <c r="H189" s="56"/>
      <c r="I189" s="57"/>
      <c r="J189" s="57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</row>
    <row r="190">
      <c r="A190" s="56"/>
      <c r="B190" s="56"/>
      <c r="C190" s="72"/>
      <c r="D190" s="56"/>
      <c r="E190" s="73"/>
      <c r="F190" s="73"/>
      <c r="G190" s="56"/>
      <c r="H190" s="56"/>
      <c r="I190" s="57"/>
      <c r="J190" s="57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</row>
    <row r="191">
      <c r="A191" s="56"/>
      <c r="B191" s="56"/>
      <c r="C191" s="72"/>
      <c r="D191" s="56"/>
      <c r="E191" s="73"/>
      <c r="F191" s="73"/>
      <c r="G191" s="56"/>
      <c r="H191" s="56"/>
      <c r="I191" s="57"/>
      <c r="J191" s="57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</row>
    <row r="192">
      <c r="A192" s="56"/>
      <c r="B192" s="56"/>
      <c r="C192" s="72"/>
      <c r="D192" s="56"/>
      <c r="E192" s="73"/>
      <c r="F192" s="73"/>
      <c r="G192" s="56"/>
      <c r="H192" s="56"/>
      <c r="I192" s="57"/>
      <c r="J192" s="57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</row>
    <row r="193">
      <c r="A193" s="56"/>
      <c r="B193" s="56"/>
      <c r="C193" s="72"/>
      <c r="D193" s="56"/>
      <c r="E193" s="73"/>
      <c r="F193" s="73"/>
      <c r="G193" s="56"/>
      <c r="H193" s="56"/>
      <c r="I193" s="57"/>
      <c r="J193" s="57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</row>
    <row r="194">
      <c r="A194" s="56"/>
      <c r="B194" s="56"/>
      <c r="C194" s="72"/>
      <c r="D194" s="56"/>
      <c r="E194" s="73"/>
      <c r="F194" s="73"/>
      <c r="G194" s="56"/>
      <c r="H194" s="56"/>
      <c r="I194" s="57"/>
      <c r="J194" s="57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</row>
    <row r="195">
      <c r="A195" s="56"/>
      <c r="B195" s="56"/>
      <c r="C195" s="72"/>
      <c r="D195" s="56"/>
      <c r="E195" s="73"/>
      <c r="F195" s="73"/>
      <c r="G195" s="56"/>
      <c r="H195" s="56"/>
      <c r="I195" s="57"/>
      <c r="J195" s="57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</row>
    <row r="196">
      <c r="A196" s="56"/>
      <c r="B196" s="56"/>
      <c r="C196" s="72"/>
      <c r="D196" s="56"/>
      <c r="E196" s="73"/>
      <c r="F196" s="73"/>
      <c r="G196" s="56"/>
      <c r="H196" s="56"/>
      <c r="I196" s="57"/>
      <c r="J196" s="57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</row>
    <row r="197">
      <c r="A197" s="56"/>
      <c r="B197" s="56"/>
      <c r="C197" s="72"/>
      <c r="D197" s="56"/>
      <c r="E197" s="73"/>
      <c r="F197" s="73"/>
      <c r="G197" s="56"/>
      <c r="H197" s="56"/>
      <c r="I197" s="57"/>
      <c r="J197" s="57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</row>
    <row r="198">
      <c r="A198" s="56"/>
      <c r="B198" s="56"/>
      <c r="C198" s="72"/>
      <c r="D198" s="56"/>
      <c r="E198" s="73"/>
      <c r="F198" s="73"/>
      <c r="G198" s="56"/>
      <c r="H198" s="56"/>
      <c r="I198" s="57"/>
      <c r="J198" s="57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</row>
    <row r="199">
      <c r="A199" s="56"/>
      <c r="B199" s="56"/>
      <c r="C199" s="72"/>
      <c r="D199" s="56"/>
      <c r="E199" s="73"/>
      <c r="F199" s="73"/>
      <c r="G199" s="56"/>
      <c r="H199" s="56"/>
      <c r="I199" s="57"/>
      <c r="J199" s="57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</row>
    <row r="200">
      <c r="A200" s="56"/>
      <c r="B200" s="56"/>
      <c r="C200" s="72"/>
      <c r="D200" s="56"/>
      <c r="E200" s="73"/>
      <c r="F200" s="73"/>
      <c r="G200" s="56"/>
      <c r="H200" s="56"/>
      <c r="I200" s="57"/>
      <c r="J200" s="57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</row>
    <row r="201">
      <c r="A201" s="56"/>
      <c r="B201" s="56"/>
      <c r="C201" s="72"/>
      <c r="D201" s="56"/>
      <c r="E201" s="73"/>
      <c r="F201" s="73"/>
      <c r="G201" s="56"/>
      <c r="H201" s="56"/>
      <c r="I201" s="57"/>
      <c r="J201" s="57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</row>
    <row r="202">
      <c r="A202" s="56"/>
      <c r="B202" s="56"/>
      <c r="C202" s="72"/>
      <c r="D202" s="56"/>
      <c r="E202" s="73"/>
      <c r="F202" s="73"/>
      <c r="G202" s="56"/>
      <c r="H202" s="56"/>
      <c r="I202" s="57"/>
      <c r="J202" s="57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</row>
    <row r="203">
      <c r="A203" s="56"/>
      <c r="B203" s="56"/>
      <c r="C203" s="72"/>
      <c r="D203" s="56"/>
      <c r="E203" s="73"/>
      <c r="F203" s="73"/>
      <c r="G203" s="56"/>
      <c r="H203" s="56"/>
      <c r="I203" s="57"/>
      <c r="J203" s="57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</row>
    <row r="204">
      <c r="A204" s="56"/>
      <c r="B204" s="56"/>
      <c r="C204" s="72"/>
      <c r="D204" s="56"/>
      <c r="E204" s="73"/>
      <c r="F204" s="73"/>
      <c r="G204" s="56"/>
      <c r="H204" s="56"/>
      <c r="I204" s="57"/>
      <c r="J204" s="57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</row>
    <row r="205">
      <c r="A205" s="56"/>
      <c r="B205" s="56"/>
      <c r="C205" s="72"/>
      <c r="D205" s="56"/>
      <c r="E205" s="73"/>
      <c r="F205" s="73"/>
      <c r="G205" s="56"/>
      <c r="H205" s="56"/>
      <c r="I205" s="57"/>
      <c r="J205" s="57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</row>
    <row r="206">
      <c r="A206" s="56"/>
      <c r="B206" s="56"/>
      <c r="C206" s="72"/>
      <c r="D206" s="56"/>
      <c r="E206" s="73"/>
      <c r="F206" s="73"/>
      <c r="G206" s="56"/>
      <c r="H206" s="56"/>
      <c r="I206" s="57"/>
      <c r="J206" s="57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</row>
    <row r="207">
      <c r="A207" s="56"/>
      <c r="B207" s="56"/>
      <c r="C207" s="72"/>
      <c r="D207" s="56"/>
      <c r="E207" s="73"/>
      <c r="F207" s="73"/>
      <c r="G207" s="56"/>
      <c r="H207" s="56"/>
      <c r="I207" s="57"/>
      <c r="J207" s="57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</row>
    <row r="208">
      <c r="A208" s="56"/>
      <c r="B208" s="56"/>
      <c r="C208" s="72"/>
      <c r="D208" s="56"/>
      <c r="E208" s="73"/>
      <c r="F208" s="73"/>
      <c r="G208" s="56"/>
      <c r="H208" s="56"/>
      <c r="I208" s="57"/>
      <c r="J208" s="57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</row>
    <row r="209">
      <c r="A209" s="56"/>
      <c r="B209" s="56"/>
      <c r="C209" s="72"/>
      <c r="D209" s="56"/>
      <c r="E209" s="73"/>
      <c r="F209" s="73"/>
      <c r="G209" s="56"/>
      <c r="H209" s="56"/>
      <c r="I209" s="57"/>
      <c r="J209" s="57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</row>
    <row r="210">
      <c r="A210" s="56"/>
      <c r="B210" s="56"/>
      <c r="C210" s="72"/>
      <c r="D210" s="56"/>
      <c r="E210" s="73"/>
      <c r="F210" s="73"/>
      <c r="G210" s="56"/>
      <c r="H210" s="56"/>
      <c r="I210" s="57"/>
      <c r="J210" s="57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</row>
    <row r="211">
      <c r="A211" s="56"/>
      <c r="B211" s="56"/>
      <c r="C211" s="72"/>
      <c r="D211" s="56"/>
      <c r="E211" s="73"/>
      <c r="F211" s="73"/>
      <c r="G211" s="56"/>
      <c r="H211" s="56"/>
      <c r="I211" s="57"/>
      <c r="J211" s="57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</row>
    <row r="212">
      <c r="A212" s="56"/>
      <c r="B212" s="56"/>
      <c r="C212" s="72"/>
      <c r="D212" s="56"/>
      <c r="E212" s="73"/>
      <c r="F212" s="73"/>
      <c r="G212" s="56"/>
      <c r="H212" s="56"/>
      <c r="I212" s="57"/>
      <c r="J212" s="57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</row>
    <row r="213">
      <c r="A213" s="56"/>
      <c r="B213" s="56"/>
      <c r="C213" s="72"/>
      <c r="D213" s="56"/>
      <c r="E213" s="73"/>
      <c r="F213" s="73"/>
      <c r="G213" s="56"/>
      <c r="H213" s="56"/>
      <c r="I213" s="57"/>
      <c r="J213" s="57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</row>
    <row r="214">
      <c r="A214" s="56"/>
      <c r="B214" s="56"/>
      <c r="C214" s="72"/>
      <c r="D214" s="56"/>
      <c r="E214" s="73"/>
      <c r="F214" s="73"/>
      <c r="G214" s="56"/>
      <c r="H214" s="56"/>
      <c r="I214" s="57"/>
      <c r="J214" s="57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</row>
    <row r="215">
      <c r="A215" s="56"/>
      <c r="B215" s="56"/>
      <c r="C215" s="72"/>
      <c r="D215" s="56"/>
      <c r="E215" s="73"/>
      <c r="F215" s="73"/>
      <c r="G215" s="56"/>
      <c r="H215" s="56"/>
      <c r="I215" s="57"/>
      <c r="J215" s="57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</row>
    <row r="216">
      <c r="A216" s="56"/>
      <c r="B216" s="56"/>
      <c r="C216" s="72"/>
      <c r="D216" s="56"/>
      <c r="E216" s="73"/>
      <c r="F216" s="73"/>
      <c r="G216" s="56"/>
      <c r="H216" s="56"/>
      <c r="I216" s="57"/>
      <c r="J216" s="57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</row>
    <row r="217">
      <c r="A217" s="56"/>
      <c r="B217" s="56"/>
      <c r="C217" s="72"/>
      <c r="D217" s="56"/>
      <c r="E217" s="73"/>
      <c r="F217" s="73"/>
      <c r="G217" s="56"/>
      <c r="H217" s="56"/>
      <c r="I217" s="57"/>
      <c r="J217" s="57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</row>
    <row r="218">
      <c r="A218" s="56"/>
      <c r="B218" s="56"/>
      <c r="C218" s="72"/>
      <c r="D218" s="56"/>
      <c r="E218" s="73"/>
      <c r="F218" s="73"/>
      <c r="G218" s="56"/>
      <c r="H218" s="56"/>
      <c r="I218" s="57"/>
      <c r="J218" s="57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</row>
    <row r="219">
      <c r="A219" s="56"/>
      <c r="B219" s="56"/>
      <c r="C219" s="72"/>
      <c r="D219" s="56"/>
      <c r="E219" s="73"/>
      <c r="F219" s="73"/>
      <c r="G219" s="56"/>
      <c r="H219" s="56"/>
      <c r="I219" s="57"/>
      <c r="J219" s="57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</row>
    <row r="220">
      <c r="A220" s="56"/>
      <c r="B220" s="56"/>
      <c r="C220" s="72"/>
      <c r="D220" s="56"/>
      <c r="E220" s="73"/>
      <c r="F220" s="73"/>
      <c r="G220" s="56"/>
      <c r="H220" s="56"/>
      <c r="I220" s="57"/>
      <c r="J220" s="57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</row>
    <row r="221">
      <c r="A221" s="56"/>
      <c r="B221" s="56"/>
      <c r="C221" s="72"/>
      <c r="D221" s="56"/>
      <c r="E221" s="73"/>
      <c r="F221" s="73"/>
      <c r="G221" s="56"/>
      <c r="H221" s="56"/>
      <c r="I221" s="57"/>
      <c r="J221" s="57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</row>
    <row r="222">
      <c r="A222" s="56"/>
      <c r="B222" s="56"/>
      <c r="C222" s="72"/>
      <c r="D222" s="56"/>
      <c r="E222" s="73"/>
      <c r="F222" s="73"/>
      <c r="G222" s="56"/>
      <c r="H222" s="56"/>
      <c r="I222" s="57"/>
      <c r="J222" s="57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</row>
    <row r="223">
      <c r="A223" s="56"/>
      <c r="B223" s="56"/>
      <c r="C223" s="72"/>
      <c r="D223" s="56"/>
      <c r="E223" s="73"/>
      <c r="F223" s="73"/>
      <c r="G223" s="56"/>
      <c r="H223" s="56"/>
      <c r="I223" s="57"/>
      <c r="J223" s="57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</row>
    <row r="224">
      <c r="A224" s="56"/>
      <c r="B224" s="56"/>
      <c r="C224" s="72"/>
      <c r="D224" s="56"/>
      <c r="E224" s="73"/>
      <c r="F224" s="73"/>
      <c r="G224" s="56"/>
      <c r="H224" s="56"/>
      <c r="I224" s="57"/>
      <c r="J224" s="57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</row>
    <row r="225">
      <c r="A225" s="56"/>
      <c r="B225" s="56"/>
      <c r="C225" s="72"/>
      <c r="D225" s="56"/>
      <c r="E225" s="73"/>
      <c r="F225" s="73"/>
      <c r="G225" s="56"/>
      <c r="H225" s="56"/>
      <c r="I225" s="57"/>
      <c r="J225" s="57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</row>
    <row r="226">
      <c r="A226" s="56"/>
      <c r="B226" s="56"/>
      <c r="C226" s="72"/>
      <c r="D226" s="56"/>
      <c r="E226" s="73"/>
      <c r="F226" s="73"/>
      <c r="G226" s="56"/>
      <c r="H226" s="56"/>
      <c r="I226" s="57"/>
      <c r="J226" s="57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</row>
    <row r="227">
      <c r="A227" s="56"/>
      <c r="B227" s="56"/>
      <c r="C227" s="72"/>
      <c r="D227" s="56"/>
      <c r="E227" s="73"/>
      <c r="F227" s="73"/>
      <c r="G227" s="56"/>
      <c r="H227" s="56"/>
      <c r="I227" s="57"/>
      <c r="J227" s="57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</row>
    <row r="228">
      <c r="A228" s="56"/>
      <c r="B228" s="56"/>
      <c r="C228" s="72"/>
      <c r="D228" s="56"/>
      <c r="E228" s="73"/>
      <c r="F228" s="73"/>
      <c r="G228" s="56"/>
      <c r="H228" s="56"/>
      <c r="I228" s="57"/>
      <c r="J228" s="57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</row>
    <row r="229">
      <c r="A229" s="56"/>
      <c r="B229" s="56"/>
      <c r="C229" s="72"/>
      <c r="D229" s="56"/>
      <c r="E229" s="73"/>
      <c r="F229" s="73"/>
      <c r="G229" s="56"/>
      <c r="H229" s="56"/>
      <c r="I229" s="57"/>
      <c r="J229" s="57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</row>
    <row r="230">
      <c r="A230" s="56"/>
      <c r="B230" s="56"/>
      <c r="C230" s="72"/>
      <c r="D230" s="56"/>
      <c r="E230" s="73"/>
      <c r="F230" s="73"/>
      <c r="G230" s="56"/>
      <c r="H230" s="56"/>
      <c r="I230" s="57"/>
      <c r="J230" s="57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</row>
    <row r="231">
      <c r="A231" s="56"/>
      <c r="B231" s="56"/>
      <c r="C231" s="72"/>
      <c r="D231" s="56"/>
      <c r="E231" s="73"/>
      <c r="F231" s="73"/>
      <c r="G231" s="56"/>
      <c r="H231" s="56"/>
      <c r="I231" s="57"/>
      <c r="J231" s="57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</row>
    <row r="232">
      <c r="A232" s="56"/>
      <c r="B232" s="56"/>
      <c r="C232" s="72"/>
      <c r="D232" s="56"/>
      <c r="E232" s="73"/>
      <c r="F232" s="73"/>
      <c r="G232" s="56"/>
      <c r="H232" s="56"/>
      <c r="I232" s="57"/>
      <c r="J232" s="57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</row>
    <row r="233">
      <c r="A233" s="56"/>
      <c r="B233" s="56"/>
      <c r="C233" s="72"/>
      <c r="D233" s="56"/>
      <c r="E233" s="73"/>
      <c r="F233" s="73"/>
      <c r="G233" s="56"/>
      <c r="H233" s="56"/>
      <c r="I233" s="57"/>
      <c r="J233" s="57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</row>
    <row r="234">
      <c r="A234" s="56"/>
      <c r="B234" s="56"/>
      <c r="C234" s="72"/>
      <c r="D234" s="56"/>
      <c r="E234" s="73"/>
      <c r="F234" s="73"/>
      <c r="G234" s="56"/>
      <c r="H234" s="56"/>
      <c r="I234" s="57"/>
      <c r="J234" s="57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</row>
    <row r="235">
      <c r="A235" s="56"/>
      <c r="B235" s="56"/>
      <c r="C235" s="72"/>
      <c r="D235" s="56"/>
      <c r="E235" s="73"/>
      <c r="F235" s="73"/>
      <c r="G235" s="56"/>
      <c r="H235" s="56"/>
      <c r="I235" s="57"/>
      <c r="J235" s="57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</row>
    <row r="236">
      <c r="A236" s="56"/>
      <c r="B236" s="56"/>
      <c r="C236" s="72"/>
      <c r="D236" s="56"/>
      <c r="E236" s="73"/>
      <c r="F236" s="73"/>
      <c r="G236" s="56"/>
      <c r="H236" s="56"/>
      <c r="I236" s="57"/>
      <c r="J236" s="57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</row>
    <row r="237">
      <c r="A237" s="56"/>
      <c r="B237" s="56"/>
      <c r="C237" s="72"/>
      <c r="D237" s="56"/>
      <c r="E237" s="73"/>
      <c r="F237" s="73"/>
      <c r="G237" s="56"/>
      <c r="H237" s="56"/>
      <c r="I237" s="57"/>
      <c r="J237" s="57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</row>
    <row r="238">
      <c r="A238" s="56"/>
      <c r="B238" s="56"/>
      <c r="C238" s="72"/>
      <c r="D238" s="56"/>
      <c r="E238" s="73"/>
      <c r="F238" s="73"/>
      <c r="G238" s="56"/>
      <c r="H238" s="56"/>
      <c r="I238" s="57"/>
      <c r="J238" s="57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</row>
    <row r="239">
      <c r="A239" s="56"/>
      <c r="B239" s="56"/>
      <c r="C239" s="72"/>
      <c r="D239" s="56"/>
      <c r="E239" s="73"/>
      <c r="F239" s="73"/>
      <c r="G239" s="56"/>
      <c r="H239" s="56"/>
      <c r="I239" s="57"/>
      <c r="J239" s="57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</row>
    <row r="240">
      <c r="A240" s="56"/>
      <c r="B240" s="56"/>
      <c r="C240" s="72"/>
      <c r="D240" s="56"/>
      <c r="E240" s="73"/>
      <c r="F240" s="73"/>
      <c r="G240" s="56"/>
      <c r="H240" s="56"/>
      <c r="I240" s="57"/>
      <c r="J240" s="57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</row>
    <row r="241">
      <c r="A241" s="56"/>
      <c r="B241" s="56"/>
      <c r="C241" s="72"/>
      <c r="D241" s="56"/>
      <c r="E241" s="73"/>
      <c r="F241" s="73"/>
      <c r="G241" s="56"/>
      <c r="H241" s="56"/>
      <c r="I241" s="57"/>
      <c r="J241" s="57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</row>
    <row r="242">
      <c r="A242" s="56"/>
      <c r="B242" s="56"/>
      <c r="C242" s="72"/>
      <c r="D242" s="56"/>
      <c r="E242" s="73"/>
      <c r="F242" s="73"/>
      <c r="G242" s="56"/>
      <c r="H242" s="56"/>
      <c r="I242" s="57"/>
      <c r="J242" s="57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</row>
    <row r="243">
      <c r="A243" s="56"/>
      <c r="B243" s="56"/>
      <c r="C243" s="72"/>
      <c r="D243" s="56"/>
      <c r="E243" s="73"/>
      <c r="F243" s="73"/>
      <c r="G243" s="56"/>
      <c r="H243" s="56"/>
      <c r="I243" s="57"/>
      <c r="J243" s="57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</row>
    <row r="244">
      <c r="A244" s="56"/>
      <c r="B244" s="56"/>
      <c r="C244" s="72"/>
      <c r="D244" s="56"/>
      <c r="E244" s="73"/>
      <c r="F244" s="73"/>
      <c r="G244" s="56"/>
      <c r="H244" s="56"/>
      <c r="I244" s="57"/>
      <c r="J244" s="57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</row>
    <row r="245">
      <c r="A245" s="56"/>
      <c r="B245" s="56"/>
      <c r="C245" s="72"/>
      <c r="D245" s="56"/>
      <c r="E245" s="73"/>
      <c r="F245" s="73"/>
      <c r="G245" s="56"/>
      <c r="H245" s="56"/>
      <c r="I245" s="57"/>
      <c r="J245" s="57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</row>
    <row r="246">
      <c r="A246" s="56"/>
      <c r="B246" s="56"/>
      <c r="C246" s="72"/>
      <c r="D246" s="56"/>
      <c r="E246" s="73"/>
      <c r="F246" s="73"/>
      <c r="G246" s="56"/>
      <c r="H246" s="56"/>
      <c r="I246" s="57"/>
      <c r="J246" s="57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</row>
    <row r="247">
      <c r="A247" s="56"/>
      <c r="B247" s="56"/>
      <c r="C247" s="72"/>
      <c r="D247" s="56"/>
      <c r="E247" s="73"/>
      <c r="F247" s="73"/>
      <c r="G247" s="56"/>
      <c r="H247" s="56"/>
      <c r="I247" s="57"/>
      <c r="J247" s="57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</row>
    <row r="248">
      <c r="A248" s="56"/>
      <c r="B248" s="56"/>
      <c r="C248" s="72"/>
      <c r="D248" s="56"/>
      <c r="E248" s="73"/>
      <c r="F248" s="73"/>
      <c r="G248" s="56"/>
      <c r="H248" s="56"/>
      <c r="I248" s="57"/>
      <c r="J248" s="57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</row>
    <row r="249">
      <c r="A249" s="56"/>
      <c r="B249" s="56"/>
      <c r="C249" s="72"/>
      <c r="D249" s="56"/>
      <c r="E249" s="73"/>
      <c r="F249" s="73"/>
      <c r="G249" s="56"/>
      <c r="H249" s="56"/>
      <c r="I249" s="57"/>
      <c r="J249" s="57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</row>
    <row r="250">
      <c r="A250" s="56"/>
      <c r="B250" s="56"/>
      <c r="C250" s="72"/>
      <c r="D250" s="56"/>
      <c r="E250" s="73"/>
      <c r="F250" s="73"/>
      <c r="G250" s="56"/>
      <c r="H250" s="56"/>
      <c r="I250" s="57"/>
      <c r="J250" s="57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</row>
    <row r="251">
      <c r="A251" s="56"/>
      <c r="B251" s="56"/>
      <c r="C251" s="72"/>
      <c r="D251" s="56"/>
      <c r="E251" s="73"/>
      <c r="F251" s="73"/>
      <c r="G251" s="56"/>
      <c r="H251" s="56"/>
      <c r="I251" s="57"/>
      <c r="J251" s="57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</row>
    <row r="252">
      <c r="A252" s="56"/>
      <c r="B252" s="56"/>
      <c r="C252" s="72"/>
      <c r="D252" s="56"/>
      <c r="E252" s="73"/>
      <c r="F252" s="73"/>
      <c r="G252" s="56"/>
      <c r="H252" s="56"/>
      <c r="I252" s="57"/>
      <c r="J252" s="57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</row>
    <row r="253">
      <c r="A253" s="56"/>
      <c r="B253" s="56"/>
      <c r="C253" s="72"/>
      <c r="D253" s="56"/>
      <c r="E253" s="73"/>
      <c r="F253" s="73"/>
      <c r="G253" s="56"/>
      <c r="H253" s="56"/>
      <c r="I253" s="57"/>
      <c r="J253" s="57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</row>
    <row r="254">
      <c r="A254" s="56"/>
      <c r="B254" s="56"/>
      <c r="C254" s="72"/>
      <c r="D254" s="56"/>
      <c r="E254" s="73"/>
      <c r="F254" s="73"/>
      <c r="G254" s="56"/>
      <c r="H254" s="56"/>
      <c r="I254" s="57"/>
      <c r="J254" s="57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</row>
    <row r="255">
      <c r="A255" s="56"/>
      <c r="B255" s="56"/>
      <c r="C255" s="72"/>
      <c r="D255" s="56"/>
      <c r="E255" s="73"/>
      <c r="F255" s="73"/>
      <c r="G255" s="56"/>
      <c r="H255" s="56"/>
      <c r="I255" s="57"/>
      <c r="J255" s="57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</row>
    <row r="256">
      <c r="A256" s="56"/>
      <c r="B256" s="56"/>
      <c r="C256" s="72"/>
      <c r="D256" s="56"/>
      <c r="E256" s="73"/>
      <c r="F256" s="73"/>
      <c r="G256" s="56"/>
      <c r="H256" s="56"/>
      <c r="I256" s="57"/>
      <c r="J256" s="57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</row>
    <row r="257">
      <c r="A257" s="56"/>
      <c r="B257" s="56"/>
      <c r="C257" s="72"/>
      <c r="D257" s="56"/>
      <c r="E257" s="73"/>
      <c r="F257" s="73"/>
      <c r="G257" s="56"/>
      <c r="H257" s="56"/>
      <c r="I257" s="57"/>
      <c r="J257" s="57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</row>
    <row r="258">
      <c r="A258" s="56"/>
      <c r="B258" s="56"/>
      <c r="C258" s="72"/>
      <c r="D258" s="56"/>
      <c r="E258" s="73"/>
      <c r="F258" s="73"/>
      <c r="G258" s="56"/>
      <c r="H258" s="56"/>
      <c r="I258" s="57"/>
      <c r="J258" s="57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</row>
    <row r="259">
      <c r="A259" s="56"/>
      <c r="B259" s="56"/>
      <c r="C259" s="72"/>
      <c r="D259" s="56"/>
      <c r="E259" s="73"/>
      <c r="F259" s="73"/>
      <c r="G259" s="56"/>
      <c r="H259" s="56"/>
      <c r="I259" s="57"/>
      <c r="J259" s="57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</row>
    <row r="260">
      <c r="A260" s="56"/>
      <c r="B260" s="56"/>
      <c r="C260" s="72"/>
      <c r="D260" s="56"/>
      <c r="E260" s="73"/>
      <c r="F260" s="73"/>
      <c r="G260" s="56"/>
      <c r="H260" s="56"/>
      <c r="I260" s="57"/>
      <c r="J260" s="57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</row>
    <row r="261">
      <c r="A261" s="56"/>
      <c r="B261" s="56"/>
      <c r="C261" s="72"/>
      <c r="D261" s="56"/>
      <c r="E261" s="73"/>
      <c r="F261" s="73"/>
      <c r="G261" s="56"/>
      <c r="H261" s="56"/>
      <c r="I261" s="57"/>
      <c r="J261" s="57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</row>
    <row r="262">
      <c r="A262" s="56"/>
      <c r="B262" s="56"/>
      <c r="C262" s="72"/>
      <c r="D262" s="56"/>
      <c r="E262" s="73"/>
      <c r="F262" s="73"/>
      <c r="G262" s="56"/>
      <c r="H262" s="56"/>
      <c r="I262" s="57"/>
      <c r="J262" s="57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</row>
    <row r="263">
      <c r="A263" s="56"/>
      <c r="B263" s="56"/>
      <c r="C263" s="72"/>
      <c r="D263" s="56"/>
      <c r="E263" s="73"/>
      <c r="F263" s="73"/>
      <c r="G263" s="56"/>
      <c r="H263" s="56"/>
      <c r="I263" s="57"/>
      <c r="J263" s="57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</row>
    <row r="264">
      <c r="A264" s="56"/>
      <c r="B264" s="56"/>
      <c r="C264" s="72"/>
      <c r="D264" s="56"/>
      <c r="E264" s="73"/>
      <c r="F264" s="73"/>
      <c r="G264" s="56"/>
      <c r="H264" s="56"/>
      <c r="I264" s="57"/>
      <c r="J264" s="57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</row>
    <row r="265">
      <c r="A265" s="56"/>
      <c r="B265" s="56"/>
      <c r="C265" s="72"/>
      <c r="D265" s="56"/>
      <c r="E265" s="73"/>
      <c r="F265" s="73"/>
      <c r="G265" s="56"/>
      <c r="H265" s="56"/>
      <c r="I265" s="57"/>
      <c r="J265" s="57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</row>
    <row r="266">
      <c r="A266" s="56"/>
      <c r="B266" s="56"/>
      <c r="C266" s="72"/>
      <c r="D266" s="56"/>
      <c r="E266" s="73"/>
      <c r="F266" s="73"/>
      <c r="G266" s="56"/>
      <c r="H266" s="56"/>
      <c r="I266" s="57"/>
      <c r="J266" s="57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</row>
    <row r="267">
      <c r="A267" s="56"/>
      <c r="B267" s="56"/>
      <c r="C267" s="72"/>
      <c r="D267" s="56"/>
      <c r="E267" s="73"/>
      <c r="F267" s="73"/>
      <c r="G267" s="56"/>
      <c r="H267" s="56"/>
      <c r="I267" s="57"/>
      <c r="J267" s="57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</row>
    <row r="268">
      <c r="A268" s="56"/>
      <c r="B268" s="56"/>
      <c r="C268" s="72"/>
      <c r="D268" s="56"/>
      <c r="E268" s="73"/>
      <c r="F268" s="73"/>
      <c r="G268" s="56"/>
      <c r="H268" s="56"/>
      <c r="I268" s="57"/>
      <c r="J268" s="57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</row>
    <row r="269">
      <c r="A269" s="56"/>
      <c r="B269" s="56"/>
      <c r="C269" s="72"/>
      <c r="D269" s="56"/>
      <c r="E269" s="73"/>
      <c r="F269" s="73"/>
      <c r="G269" s="56"/>
      <c r="H269" s="56"/>
      <c r="I269" s="57"/>
      <c r="J269" s="57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</row>
    <row r="270">
      <c r="A270" s="56"/>
      <c r="B270" s="56"/>
      <c r="C270" s="72"/>
      <c r="D270" s="56"/>
      <c r="E270" s="73"/>
      <c r="F270" s="73"/>
      <c r="G270" s="56"/>
      <c r="H270" s="56"/>
      <c r="I270" s="57"/>
      <c r="J270" s="57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</row>
    <row r="271">
      <c r="A271" s="56"/>
      <c r="B271" s="56"/>
      <c r="C271" s="72"/>
      <c r="D271" s="56"/>
      <c r="E271" s="73"/>
      <c r="F271" s="73"/>
      <c r="G271" s="56"/>
      <c r="H271" s="56"/>
      <c r="I271" s="57"/>
      <c r="J271" s="57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</row>
    <row r="272">
      <c r="A272" s="56"/>
      <c r="B272" s="56"/>
      <c r="C272" s="72"/>
      <c r="D272" s="56"/>
      <c r="E272" s="73"/>
      <c r="F272" s="73"/>
      <c r="G272" s="56"/>
      <c r="H272" s="56"/>
      <c r="I272" s="57"/>
      <c r="J272" s="57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</row>
    <row r="273">
      <c r="A273" s="56"/>
      <c r="B273" s="56"/>
      <c r="C273" s="72"/>
      <c r="D273" s="56"/>
      <c r="E273" s="73"/>
      <c r="F273" s="73"/>
      <c r="G273" s="56"/>
      <c r="H273" s="56"/>
      <c r="I273" s="57"/>
      <c r="J273" s="57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</row>
    <row r="274">
      <c r="A274" s="56"/>
      <c r="B274" s="56"/>
      <c r="C274" s="72"/>
      <c r="D274" s="56"/>
      <c r="E274" s="73"/>
      <c r="F274" s="73"/>
      <c r="G274" s="56"/>
      <c r="H274" s="56"/>
      <c r="I274" s="57"/>
      <c r="J274" s="57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</row>
    <row r="275">
      <c r="A275" s="56"/>
      <c r="B275" s="56"/>
      <c r="C275" s="72"/>
      <c r="D275" s="56"/>
      <c r="E275" s="73"/>
      <c r="F275" s="73"/>
      <c r="G275" s="56"/>
      <c r="H275" s="56"/>
      <c r="I275" s="57"/>
      <c r="J275" s="57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</row>
    <row r="276">
      <c r="A276" s="56"/>
      <c r="B276" s="56"/>
      <c r="C276" s="72"/>
      <c r="D276" s="56"/>
      <c r="E276" s="73"/>
      <c r="F276" s="73"/>
      <c r="G276" s="56"/>
      <c r="H276" s="56"/>
      <c r="I276" s="57"/>
      <c r="J276" s="57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</row>
    <row r="277">
      <c r="A277" s="56"/>
      <c r="B277" s="56"/>
      <c r="C277" s="72"/>
      <c r="D277" s="56"/>
      <c r="E277" s="73"/>
      <c r="F277" s="73"/>
      <c r="G277" s="56"/>
      <c r="H277" s="56"/>
      <c r="I277" s="57"/>
      <c r="J277" s="57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</row>
    <row r="278">
      <c r="A278" s="56"/>
      <c r="B278" s="56"/>
      <c r="C278" s="72"/>
      <c r="D278" s="56"/>
      <c r="E278" s="73"/>
      <c r="F278" s="73"/>
      <c r="G278" s="56"/>
      <c r="H278" s="56"/>
      <c r="I278" s="57"/>
      <c r="J278" s="57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</row>
    <row r="279">
      <c r="A279" s="56"/>
      <c r="B279" s="56"/>
      <c r="C279" s="72"/>
      <c r="D279" s="56"/>
      <c r="E279" s="73"/>
      <c r="F279" s="73"/>
      <c r="G279" s="56"/>
      <c r="H279" s="56"/>
      <c r="I279" s="57"/>
      <c r="J279" s="57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</row>
    <row r="280">
      <c r="A280" s="56"/>
      <c r="B280" s="56"/>
      <c r="C280" s="72"/>
      <c r="D280" s="56"/>
      <c r="E280" s="73"/>
      <c r="F280" s="73"/>
      <c r="G280" s="56"/>
      <c r="H280" s="56"/>
      <c r="I280" s="57"/>
      <c r="J280" s="57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</row>
    <row r="281">
      <c r="A281" s="56"/>
      <c r="B281" s="56"/>
      <c r="C281" s="72"/>
      <c r="D281" s="56"/>
      <c r="E281" s="73"/>
      <c r="F281" s="73"/>
      <c r="G281" s="56"/>
      <c r="H281" s="56"/>
      <c r="I281" s="57"/>
      <c r="J281" s="57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</row>
    <row r="282">
      <c r="A282" s="56"/>
      <c r="B282" s="56"/>
      <c r="C282" s="72"/>
      <c r="D282" s="56"/>
      <c r="E282" s="73"/>
      <c r="F282" s="73"/>
      <c r="G282" s="56"/>
      <c r="H282" s="56"/>
      <c r="I282" s="57"/>
      <c r="J282" s="57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</row>
    <row r="283">
      <c r="A283" s="56"/>
      <c r="B283" s="56"/>
      <c r="C283" s="72"/>
      <c r="D283" s="56"/>
      <c r="E283" s="73"/>
      <c r="F283" s="73"/>
      <c r="G283" s="56"/>
      <c r="H283" s="56"/>
      <c r="I283" s="57"/>
      <c r="J283" s="57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</row>
    <row r="284">
      <c r="A284" s="56"/>
      <c r="B284" s="56"/>
      <c r="C284" s="72"/>
      <c r="D284" s="56"/>
      <c r="E284" s="73"/>
      <c r="F284" s="73"/>
      <c r="G284" s="56"/>
      <c r="H284" s="56"/>
      <c r="I284" s="57"/>
      <c r="J284" s="57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</row>
    <row r="285">
      <c r="A285" s="56"/>
      <c r="B285" s="56"/>
      <c r="C285" s="72"/>
      <c r="D285" s="56"/>
      <c r="E285" s="73"/>
      <c r="F285" s="73"/>
      <c r="G285" s="56"/>
      <c r="H285" s="56"/>
      <c r="I285" s="57"/>
      <c r="J285" s="57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</row>
    <row r="286">
      <c r="A286" s="56"/>
      <c r="B286" s="56"/>
      <c r="C286" s="72"/>
      <c r="D286" s="56"/>
      <c r="E286" s="73"/>
      <c r="F286" s="73"/>
      <c r="G286" s="56"/>
      <c r="H286" s="56"/>
      <c r="I286" s="57"/>
      <c r="J286" s="57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</row>
    <row r="287">
      <c r="A287" s="56"/>
      <c r="B287" s="56"/>
      <c r="C287" s="72"/>
      <c r="D287" s="56"/>
      <c r="E287" s="73"/>
      <c r="F287" s="73"/>
      <c r="G287" s="56"/>
      <c r="H287" s="56"/>
      <c r="I287" s="57"/>
      <c r="J287" s="57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</row>
    <row r="288">
      <c r="A288" s="56"/>
      <c r="B288" s="56"/>
      <c r="C288" s="72"/>
      <c r="D288" s="56"/>
      <c r="E288" s="73"/>
      <c r="F288" s="73"/>
      <c r="G288" s="56"/>
      <c r="H288" s="56"/>
      <c r="I288" s="57"/>
      <c r="J288" s="57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</row>
    <row r="289">
      <c r="A289" s="56"/>
      <c r="B289" s="56"/>
      <c r="C289" s="72"/>
      <c r="D289" s="56"/>
      <c r="E289" s="73"/>
      <c r="F289" s="73"/>
      <c r="G289" s="56"/>
      <c r="H289" s="56"/>
      <c r="I289" s="57"/>
      <c r="J289" s="57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</row>
    <row r="290">
      <c r="A290" s="56"/>
      <c r="B290" s="56"/>
      <c r="C290" s="72"/>
      <c r="D290" s="56"/>
      <c r="E290" s="73"/>
      <c r="F290" s="73"/>
      <c r="G290" s="56"/>
      <c r="H290" s="56"/>
      <c r="I290" s="57"/>
      <c r="J290" s="57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</row>
    <row r="291">
      <c r="A291" s="56"/>
      <c r="B291" s="56"/>
      <c r="C291" s="72"/>
      <c r="D291" s="56"/>
      <c r="E291" s="73"/>
      <c r="F291" s="73"/>
      <c r="G291" s="56"/>
      <c r="H291" s="56"/>
      <c r="I291" s="57"/>
      <c r="J291" s="57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</row>
    <row r="292">
      <c r="A292" s="56"/>
      <c r="B292" s="56"/>
      <c r="C292" s="72"/>
      <c r="D292" s="56"/>
      <c r="E292" s="73"/>
      <c r="F292" s="73"/>
      <c r="G292" s="56"/>
      <c r="H292" s="56"/>
      <c r="I292" s="57"/>
      <c r="J292" s="57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</row>
    <row r="293">
      <c r="A293" s="56"/>
      <c r="B293" s="56"/>
      <c r="C293" s="72"/>
      <c r="D293" s="56"/>
      <c r="E293" s="73"/>
      <c r="F293" s="73"/>
      <c r="G293" s="56"/>
      <c r="H293" s="56"/>
      <c r="I293" s="57"/>
      <c r="J293" s="57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</row>
    <row r="294">
      <c r="A294" s="56"/>
      <c r="B294" s="56"/>
      <c r="C294" s="72"/>
      <c r="D294" s="56"/>
      <c r="E294" s="73"/>
      <c r="F294" s="73"/>
      <c r="G294" s="56"/>
      <c r="H294" s="56"/>
      <c r="I294" s="57"/>
      <c r="J294" s="57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</row>
    <row r="295">
      <c r="A295" s="56"/>
      <c r="B295" s="56"/>
      <c r="C295" s="72"/>
      <c r="D295" s="56"/>
      <c r="E295" s="73"/>
      <c r="F295" s="73"/>
      <c r="G295" s="56"/>
      <c r="H295" s="56"/>
      <c r="I295" s="57"/>
      <c r="J295" s="57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</row>
    <row r="296">
      <c r="A296" s="56"/>
      <c r="B296" s="56"/>
      <c r="C296" s="72"/>
      <c r="D296" s="56"/>
      <c r="E296" s="73"/>
      <c r="F296" s="73"/>
      <c r="G296" s="56"/>
      <c r="H296" s="56"/>
      <c r="I296" s="57"/>
      <c r="J296" s="57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</row>
    <row r="297">
      <c r="A297" s="56"/>
      <c r="B297" s="56"/>
      <c r="C297" s="72"/>
      <c r="D297" s="56"/>
      <c r="E297" s="73"/>
      <c r="F297" s="73"/>
      <c r="G297" s="56"/>
      <c r="H297" s="56"/>
      <c r="I297" s="57"/>
      <c r="J297" s="57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</row>
    <row r="298">
      <c r="A298" s="56"/>
      <c r="B298" s="56"/>
      <c r="C298" s="72"/>
      <c r="D298" s="56"/>
      <c r="E298" s="73"/>
      <c r="F298" s="73"/>
      <c r="G298" s="56"/>
      <c r="H298" s="56"/>
      <c r="I298" s="57"/>
      <c r="J298" s="57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</row>
    <row r="299">
      <c r="A299" s="56"/>
      <c r="B299" s="56"/>
      <c r="C299" s="72"/>
      <c r="D299" s="56"/>
      <c r="E299" s="73"/>
      <c r="F299" s="73"/>
      <c r="G299" s="56"/>
      <c r="H299" s="56"/>
      <c r="I299" s="57"/>
      <c r="J299" s="57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</row>
    <row r="300">
      <c r="A300" s="56"/>
      <c r="B300" s="56"/>
      <c r="C300" s="72"/>
      <c r="D300" s="56"/>
      <c r="E300" s="73"/>
      <c r="F300" s="73"/>
      <c r="G300" s="56"/>
      <c r="H300" s="56"/>
      <c r="I300" s="57"/>
      <c r="J300" s="57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</row>
    <row r="301">
      <c r="A301" s="56"/>
      <c r="B301" s="56"/>
      <c r="C301" s="72"/>
      <c r="D301" s="56"/>
      <c r="E301" s="73"/>
      <c r="F301" s="73"/>
      <c r="G301" s="56"/>
      <c r="H301" s="56"/>
      <c r="I301" s="57"/>
      <c r="J301" s="57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</row>
    <row r="302">
      <c r="A302" s="56"/>
      <c r="B302" s="56"/>
      <c r="C302" s="72"/>
      <c r="D302" s="56"/>
      <c r="E302" s="73"/>
      <c r="F302" s="73"/>
      <c r="G302" s="56"/>
      <c r="H302" s="56"/>
      <c r="I302" s="57"/>
      <c r="J302" s="57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</row>
    <row r="303">
      <c r="A303" s="56"/>
      <c r="B303" s="56"/>
      <c r="C303" s="72"/>
      <c r="D303" s="56"/>
      <c r="E303" s="73"/>
      <c r="F303" s="73"/>
      <c r="G303" s="56"/>
      <c r="H303" s="56"/>
      <c r="I303" s="57"/>
      <c r="J303" s="57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</row>
    <row r="304">
      <c r="A304" s="56"/>
      <c r="B304" s="56"/>
      <c r="C304" s="72"/>
      <c r="D304" s="56"/>
      <c r="E304" s="73"/>
      <c r="F304" s="73"/>
      <c r="G304" s="56"/>
      <c r="H304" s="56"/>
      <c r="I304" s="57"/>
      <c r="J304" s="57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</row>
    <row r="305">
      <c r="A305" s="56"/>
      <c r="B305" s="56"/>
      <c r="C305" s="72"/>
      <c r="D305" s="56"/>
      <c r="E305" s="73"/>
      <c r="F305" s="73"/>
      <c r="G305" s="56"/>
      <c r="H305" s="56"/>
      <c r="I305" s="57"/>
      <c r="J305" s="57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</row>
    <row r="306">
      <c r="A306" s="56"/>
      <c r="B306" s="56"/>
      <c r="C306" s="72"/>
      <c r="D306" s="56"/>
      <c r="E306" s="73"/>
      <c r="F306" s="73"/>
      <c r="G306" s="56"/>
      <c r="H306" s="56"/>
      <c r="I306" s="57"/>
      <c r="J306" s="57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</row>
    <row r="307">
      <c r="A307" s="56"/>
      <c r="B307" s="56"/>
      <c r="C307" s="72"/>
      <c r="D307" s="56"/>
      <c r="E307" s="73"/>
      <c r="F307" s="73"/>
      <c r="G307" s="56"/>
      <c r="H307" s="56"/>
      <c r="I307" s="57"/>
      <c r="J307" s="57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</row>
    <row r="308">
      <c r="A308" s="56"/>
      <c r="B308" s="56"/>
      <c r="C308" s="72"/>
      <c r="D308" s="56"/>
      <c r="E308" s="73"/>
      <c r="F308" s="73"/>
      <c r="G308" s="56"/>
      <c r="H308" s="56"/>
      <c r="I308" s="57"/>
      <c r="J308" s="57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</row>
    <row r="309">
      <c r="A309" s="56"/>
      <c r="B309" s="56"/>
      <c r="C309" s="72"/>
      <c r="D309" s="56"/>
      <c r="E309" s="73"/>
      <c r="F309" s="73"/>
      <c r="G309" s="56"/>
      <c r="H309" s="56"/>
      <c r="I309" s="57"/>
      <c r="J309" s="57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</row>
    <row r="310">
      <c r="A310" s="56"/>
      <c r="B310" s="56"/>
      <c r="C310" s="72"/>
      <c r="D310" s="56"/>
      <c r="E310" s="73"/>
      <c r="F310" s="73"/>
      <c r="G310" s="56"/>
      <c r="H310" s="56"/>
      <c r="I310" s="57"/>
      <c r="J310" s="57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</row>
    <row r="311">
      <c r="A311" s="56"/>
      <c r="B311" s="56"/>
      <c r="C311" s="72"/>
      <c r="D311" s="56"/>
      <c r="E311" s="73"/>
      <c r="F311" s="73"/>
      <c r="G311" s="56"/>
      <c r="H311" s="56"/>
      <c r="I311" s="57"/>
      <c r="J311" s="57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</row>
    <row r="312">
      <c r="A312" s="56"/>
      <c r="B312" s="56"/>
      <c r="C312" s="72"/>
      <c r="D312" s="56"/>
      <c r="E312" s="73"/>
      <c r="F312" s="73"/>
      <c r="G312" s="56"/>
      <c r="H312" s="56"/>
      <c r="I312" s="57"/>
      <c r="J312" s="57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</row>
    <row r="313">
      <c r="A313" s="56"/>
      <c r="B313" s="56"/>
      <c r="C313" s="72"/>
      <c r="D313" s="56"/>
      <c r="E313" s="73"/>
      <c r="F313" s="73"/>
      <c r="G313" s="56"/>
      <c r="H313" s="56"/>
      <c r="I313" s="57"/>
      <c r="J313" s="57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</row>
    <row r="314">
      <c r="A314" s="56"/>
      <c r="B314" s="56"/>
      <c r="C314" s="72"/>
      <c r="D314" s="56"/>
      <c r="E314" s="73"/>
      <c r="F314" s="73"/>
      <c r="G314" s="56"/>
      <c r="H314" s="56"/>
      <c r="I314" s="57"/>
      <c r="J314" s="57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</row>
    <row r="315">
      <c r="A315" s="56"/>
      <c r="B315" s="56"/>
      <c r="C315" s="72"/>
      <c r="D315" s="56"/>
      <c r="E315" s="73"/>
      <c r="F315" s="73"/>
      <c r="G315" s="56"/>
      <c r="H315" s="56"/>
      <c r="I315" s="57"/>
      <c r="J315" s="57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</row>
    <row r="316">
      <c r="A316" s="56"/>
      <c r="B316" s="56"/>
      <c r="C316" s="72"/>
      <c r="D316" s="56"/>
      <c r="E316" s="73"/>
      <c r="F316" s="73"/>
      <c r="G316" s="56"/>
      <c r="H316" s="56"/>
      <c r="I316" s="57"/>
      <c r="J316" s="57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</row>
    <row r="317">
      <c r="A317" s="56"/>
      <c r="B317" s="56"/>
      <c r="C317" s="72"/>
      <c r="D317" s="56"/>
      <c r="E317" s="73"/>
      <c r="F317" s="73"/>
      <c r="G317" s="56"/>
      <c r="H317" s="56"/>
      <c r="I317" s="57"/>
      <c r="J317" s="57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</row>
    <row r="318">
      <c r="A318" s="56"/>
      <c r="B318" s="56"/>
      <c r="C318" s="72"/>
      <c r="D318" s="56"/>
      <c r="E318" s="73"/>
      <c r="F318" s="73"/>
      <c r="G318" s="56"/>
      <c r="H318" s="56"/>
      <c r="I318" s="57"/>
      <c r="J318" s="57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</row>
    <row r="319">
      <c r="A319" s="56"/>
      <c r="B319" s="56"/>
      <c r="C319" s="72"/>
      <c r="D319" s="56"/>
      <c r="E319" s="73"/>
      <c r="F319" s="73"/>
      <c r="G319" s="56"/>
      <c r="H319" s="56"/>
      <c r="I319" s="57"/>
      <c r="J319" s="57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</row>
    <row r="320">
      <c r="A320" s="56"/>
      <c r="B320" s="56"/>
      <c r="C320" s="72"/>
      <c r="D320" s="56"/>
      <c r="E320" s="73"/>
      <c r="F320" s="73"/>
      <c r="G320" s="56"/>
      <c r="H320" s="56"/>
      <c r="I320" s="57"/>
      <c r="J320" s="57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</row>
    <row r="321">
      <c r="A321" s="56"/>
      <c r="B321" s="56"/>
      <c r="C321" s="72"/>
      <c r="D321" s="56"/>
      <c r="E321" s="73"/>
      <c r="F321" s="73"/>
      <c r="G321" s="56"/>
      <c r="H321" s="56"/>
      <c r="I321" s="57"/>
      <c r="J321" s="57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</row>
    <row r="322">
      <c r="A322" s="56"/>
      <c r="B322" s="56"/>
      <c r="C322" s="72"/>
      <c r="D322" s="56"/>
      <c r="E322" s="73"/>
      <c r="F322" s="73"/>
      <c r="G322" s="56"/>
      <c r="H322" s="56"/>
      <c r="I322" s="57"/>
      <c r="J322" s="57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</row>
    <row r="323">
      <c r="A323" s="56"/>
      <c r="B323" s="56"/>
      <c r="C323" s="72"/>
      <c r="D323" s="56"/>
      <c r="E323" s="73"/>
      <c r="F323" s="73"/>
      <c r="G323" s="56"/>
      <c r="H323" s="56"/>
      <c r="I323" s="57"/>
      <c r="J323" s="57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</row>
    <row r="324">
      <c r="A324" s="56"/>
      <c r="B324" s="56"/>
      <c r="C324" s="72"/>
      <c r="D324" s="56"/>
      <c r="E324" s="73"/>
      <c r="F324" s="73"/>
      <c r="G324" s="56"/>
      <c r="H324" s="56"/>
      <c r="I324" s="57"/>
      <c r="J324" s="57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</row>
    <row r="325">
      <c r="A325" s="56"/>
      <c r="B325" s="56"/>
      <c r="C325" s="72"/>
      <c r="D325" s="56"/>
      <c r="E325" s="73"/>
      <c r="F325" s="73"/>
      <c r="G325" s="56"/>
      <c r="H325" s="56"/>
      <c r="I325" s="57"/>
      <c r="J325" s="57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</row>
    <row r="326">
      <c r="A326" s="56"/>
      <c r="B326" s="56"/>
      <c r="C326" s="72"/>
      <c r="D326" s="56"/>
      <c r="E326" s="73"/>
      <c r="F326" s="73"/>
      <c r="G326" s="56"/>
      <c r="H326" s="56"/>
      <c r="I326" s="57"/>
      <c r="J326" s="57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</row>
    <row r="327">
      <c r="A327" s="56"/>
      <c r="B327" s="56"/>
      <c r="C327" s="72"/>
      <c r="D327" s="56"/>
      <c r="E327" s="73"/>
      <c r="F327" s="73"/>
      <c r="G327" s="56"/>
      <c r="H327" s="56"/>
      <c r="I327" s="57"/>
      <c r="J327" s="57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</row>
    <row r="328">
      <c r="A328" s="56"/>
      <c r="B328" s="56"/>
      <c r="C328" s="72"/>
      <c r="D328" s="56"/>
      <c r="E328" s="73"/>
      <c r="F328" s="73"/>
      <c r="G328" s="56"/>
      <c r="H328" s="56"/>
      <c r="I328" s="57"/>
      <c r="J328" s="57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</row>
    <row r="329">
      <c r="A329" s="56"/>
      <c r="B329" s="56"/>
      <c r="C329" s="72"/>
      <c r="D329" s="56"/>
      <c r="E329" s="73"/>
      <c r="F329" s="73"/>
      <c r="G329" s="56"/>
      <c r="H329" s="56"/>
      <c r="I329" s="57"/>
      <c r="J329" s="57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</row>
    <row r="330">
      <c r="A330" s="56"/>
      <c r="B330" s="56"/>
      <c r="C330" s="72"/>
      <c r="D330" s="56"/>
      <c r="E330" s="73"/>
      <c r="F330" s="73"/>
      <c r="G330" s="56"/>
      <c r="H330" s="56"/>
      <c r="I330" s="57"/>
      <c r="J330" s="57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</row>
    <row r="331">
      <c r="A331" s="56"/>
      <c r="B331" s="56"/>
      <c r="C331" s="72"/>
      <c r="D331" s="56"/>
      <c r="E331" s="73"/>
      <c r="F331" s="73"/>
      <c r="G331" s="56"/>
      <c r="H331" s="56"/>
      <c r="I331" s="57"/>
      <c r="J331" s="57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</row>
    <row r="332">
      <c r="A332" s="56"/>
      <c r="B332" s="56"/>
      <c r="C332" s="72"/>
      <c r="D332" s="56"/>
      <c r="E332" s="73"/>
      <c r="F332" s="73"/>
      <c r="G332" s="56"/>
      <c r="H332" s="56"/>
      <c r="I332" s="57"/>
      <c r="J332" s="57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</row>
    <row r="333">
      <c r="A333" s="56"/>
      <c r="B333" s="56"/>
      <c r="C333" s="72"/>
      <c r="D333" s="56"/>
      <c r="E333" s="73"/>
      <c r="F333" s="73"/>
      <c r="G333" s="56"/>
      <c r="H333" s="56"/>
      <c r="I333" s="57"/>
      <c r="J333" s="57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</row>
    <row r="334">
      <c r="A334" s="56"/>
      <c r="B334" s="56"/>
      <c r="C334" s="72"/>
      <c r="D334" s="56"/>
      <c r="E334" s="73"/>
      <c r="F334" s="73"/>
      <c r="G334" s="56"/>
      <c r="H334" s="56"/>
      <c r="I334" s="57"/>
      <c r="J334" s="57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</row>
    <row r="335">
      <c r="A335" s="56"/>
      <c r="B335" s="56"/>
      <c r="C335" s="72"/>
      <c r="D335" s="56"/>
      <c r="E335" s="73"/>
      <c r="F335" s="73"/>
      <c r="G335" s="56"/>
      <c r="H335" s="56"/>
      <c r="I335" s="57"/>
      <c r="J335" s="57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</row>
    <row r="336">
      <c r="A336" s="56"/>
      <c r="B336" s="56"/>
      <c r="C336" s="72"/>
      <c r="D336" s="56"/>
      <c r="E336" s="73"/>
      <c r="F336" s="73"/>
      <c r="G336" s="56"/>
      <c r="H336" s="56"/>
      <c r="I336" s="57"/>
      <c r="J336" s="57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</row>
    <row r="337">
      <c r="A337" s="56"/>
      <c r="B337" s="56"/>
      <c r="C337" s="72"/>
      <c r="D337" s="56"/>
      <c r="E337" s="73"/>
      <c r="F337" s="73"/>
      <c r="G337" s="56"/>
      <c r="H337" s="56"/>
      <c r="I337" s="57"/>
      <c r="J337" s="57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</row>
    <row r="338">
      <c r="A338" s="56"/>
      <c r="B338" s="56"/>
      <c r="C338" s="72"/>
      <c r="D338" s="56"/>
      <c r="E338" s="73"/>
      <c r="F338" s="73"/>
      <c r="G338" s="56"/>
      <c r="H338" s="56"/>
      <c r="I338" s="57"/>
      <c r="J338" s="57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</row>
    <row r="339">
      <c r="A339" s="56"/>
      <c r="B339" s="56"/>
      <c r="C339" s="72"/>
      <c r="D339" s="56"/>
      <c r="E339" s="73"/>
      <c r="F339" s="73"/>
      <c r="G339" s="56"/>
      <c r="H339" s="56"/>
      <c r="I339" s="57"/>
      <c r="J339" s="57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</row>
    <row r="340">
      <c r="A340" s="56"/>
      <c r="B340" s="56"/>
      <c r="C340" s="72"/>
      <c r="D340" s="56"/>
      <c r="E340" s="73"/>
      <c r="F340" s="73"/>
      <c r="G340" s="56"/>
      <c r="H340" s="56"/>
      <c r="I340" s="57"/>
      <c r="J340" s="57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</row>
    <row r="341">
      <c r="A341" s="56"/>
      <c r="B341" s="56"/>
      <c r="C341" s="72"/>
      <c r="D341" s="56"/>
      <c r="E341" s="73"/>
      <c r="F341" s="73"/>
      <c r="G341" s="56"/>
      <c r="H341" s="56"/>
      <c r="I341" s="57"/>
      <c r="J341" s="57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</row>
    <row r="342">
      <c r="A342" s="56"/>
      <c r="B342" s="56"/>
      <c r="C342" s="72"/>
      <c r="D342" s="56"/>
      <c r="E342" s="73"/>
      <c r="F342" s="73"/>
      <c r="G342" s="56"/>
      <c r="H342" s="56"/>
      <c r="I342" s="57"/>
      <c r="J342" s="57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</row>
    <row r="343">
      <c r="A343" s="56"/>
      <c r="B343" s="56"/>
      <c r="C343" s="72"/>
      <c r="D343" s="56"/>
      <c r="E343" s="73"/>
      <c r="F343" s="73"/>
      <c r="G343" s="56"/>
      <c r="H343" s="56"/>
      <c r="I343" s="57"/>
      <c r="J343" s="57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</row>
    <row r="344">
      <c r="A344" s="56"/>
      <c r="B344" s="56"/>
      <c r="C344" s="72"/>
      <c r="D344" s="56"/>
      <c r="E344" s="73"/>
      <c r="F344" s="73"/>
      <c r="G344" s="56"/>
      <c r="H344" s="56"/>
      <c r="I344" s="57"/>
      <c r="J344" s="57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</row>
    <row r="345">
      <c r="A345" s="56"/>
      <c r="B345" s="56"/>
      <c r="C345" s="72"/>
      <c r="D345" s="56"/>
      <c r="E345" s="73"/>
      <c r="F345" s="73"/>
      <c r="G345" s="56"/>
      <c r="H345" s="56"/>
      <c r="I345" s="57"/>
      <c r="J345" s="57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</row>
    <row r="346">
      <c r="A346" s="56"/>
      <c r="B346" s="56"/>
      <c r="C346" s="72"/>
      <c r="D346" s="56"/>
      <c r="E346" s="73"/>
      <c r="F346" s="73"/>
      <c r="G346" s="56"/>
      <c r="H346" s="56"/>
      <c r="I346" s="57"/>
      <c r="J346" s="57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</row>
    <row r="347">
      <c r="A347" s="56"/>
      <c r="B347" s="56"/>
      <c r="C347" s="72"/>
      <c r="D347" s="56"/>
      <c r="E347" s="73"/>
      <c r="F347" s="73"/>
      <c r="G347" s="56"/>
      <c r="H347" s="56"/>
      <c r="I347" s="57"/>
      <c r="J347" s="57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</row>
    <row r="348">
      <c r="A348" s="56"/>
      <c r="B348" s="56"/>
      <c r="C348" s="72"/>
      <c r="D348" s="56"/>
      <c r="E348" s="73"/>
      <c r="F348" s="73"/>
      <c r="G348" s="56"/>
      <c r="H348" s="56"/>
      <c r="I348" s="57"/>
      <c r="J348" s="57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</row>
    <row r="349">
      <c r="A349" s="56"/>
      <c r="B349" s="56"/>
      <c r="C349" s="72"/>
      <c r="D349" s="56"/>
      <c r="E349" s="73"/>
      <c r="F349" s="73"/>
      <c r="G349" s="56"/>
      <c r="H349" s="56"/>
      <c r="I349" s="57"/>
      <c r="J349" s="57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</row>
    <row r="350">
      <c r="A350" s="56"/>
      <c r="B350" s="56"/>
      <c r="C350" s="72"/>
      <c r="D350" s="56"/>
      <c r="E350" s="73"/>
      <c r="F350" s="73"/>
      <c r="G350" s="56"/>
      <c r="H350" s="56"/>
      <c r="I350" s="57"/>
      <c r="J350" s="57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</row>
    <row r="351">
      <c r="A351" s="56"/>
      <c r="B351" s="56"/>
      <c r="C351" s="72"/>
      <c r="D351" s="56"/>
      <c r="E351" s="73"/>
      <c r="F351" s="73"/>
      <c r="G351" s="56"/>
      <c r="H351" s="56"/>
      <c r="I351" s="57"/>
      <c r="J351" s="57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</row>
    <row r="352">
      <c r="A352" s="56"/>
      <c r="B352" s="56"/>
      <c r="C352" s="72"/>
      <c r="D352" s="56"/>
      <c r="E352" s="73"/>
      <c r="F352" s="73"/>
      <c r="G352" s="56"/>
      <c r="H352" s="56"/>
      <c r="I352" s="57"/>
      <c r="J352" s="57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</row>
    <row r="353">
      <c r="A353" s="56"/>
      <c r="B353" s="56"/>
      <c r="C353" s="72"/>
      <c r="D353" s="56"/>
      <c r="E353" s="73"/>
      <c r="F353" s="73"/>
      <c r="G353" s="56"/>
      <c r="H353" s="56"/>
      <c r="I353" s="57"/>
      <c r="J353" s="57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</row>
    <row r="354">
      <c r="A354" s="56"/>
      <c r="B354" s="56"/>
      <c r="C354" s="72"/>
      <c r="D354" s="56"/>
      <c r="E354" s="73"/>
      <c r="F354" s="73"/>
      <c r="G354" s="56"/>
      <c r="H354" s="56"/>
      <c r="I354" s="57"/>
      <c r="J354" s="57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</row>
    <row r="355">
      <c r="A355" s="56"/>
      <c r="B355" s="56"/>
      <c r="C355" s="72"/>
      <c r="D355" s="56"/>
      <c r="E355" s="73"/>
      <c r="F355" s="73"/>
      <c r="G355" s="56"/>
      <c r="H355" s="56"/>
      <c r="I355" s="57"/>
      <c r="J355" s="57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</row>
    <row r="356">
      <c r="A356" s="56"/>
      <c r="B356" s="56"/>
      <c r="C356" s="72"/>
      <c r="D356" s="56"/>
      <c r="E356" s="73"/>
      <c r="F356" s="73"/>
      <c r="G356" s="56"/>
      <c r="H356" s="56"/>
      <c r="I356" s="57"/>
      <c r="J356" s="57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</row>
    <row r="357">
      <c r="A357" s="56"/>
      <c r="B357" s="56"/>
      <c r="C357" s="72"/>
      <c r="D357" s="56"/>
      <c r="E357" s="73"/>
      <c r="F357" s="73"/>
      <c r="G357" s="56"/>
      <c r="H357" s="56"/>
      <c r="I357" s="57"/>
      <c r="J357" s="57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</row>
    <row r="358">
      <c r="A358" s="56"/>
      <c r="B358" s="56"/>
      <c r="C358" s="72"/>
      <c r="D358" s="56"/>
      <c r="E358" s="73"/>
      <c r="F358" s="73"/>
      <c r="G358" s="56"/>
      <c r="H358" s="56"/>
      <c r="I358" s="57"/>
      <c r="J358" s="57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</row>
    <row r="359">
      <c r="A359" s="56"/>
      <c r="B359" s="56"/>
      <c r="C359" s="72"/>
      <c r="D359" s="56"/>
      <c r="E359" s="73"/>
      <c r="F359" s="73"/>
      <c r="G359" s="56"/>
      <c r="H359" s="56"/>
      <c r="I359" s="57"/>
      <c r="J359" s="57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</row>
    <row r="360">
      <c r="A360" s="56"/>
      <c r="B360" s="56"/>
      <c r="C360" s="72"/>
      <c r="D360" s="56"/>
      <c r="E360" s="73"/>
      <c r="F360" s="73"/>
      <c r="G360" s="56"/>
      <c r="H360" s="56"/>
      <c r="I360" s="57"/>
      <c r="J360" s="57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</row>
    <row r="361">
      <c r="A361" s="56"/>
      <c r="B361" s="56"/>
      <c r="C361" s="72"/>
      <c r="D361" s="56"/>
      <c r="E361" s="73"/>
      <c r="F361" s="73"/>
      <c r="G361" s="56"/>
      <c r="H361" s="56"/>
      <c r="I361" s="57"/>
      <c r="J361" s="57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</row>
    <row r="362">
      <c r="A362" s="56"/>
      <c r="B362" s="56"/>
      <c r="C362" s="72"/>
      <c r="D362" s="56"/>
      <c r="E362" s="73"/>
      <c r="F362" s="73"/>
      <c r="G362" s="56"/>
      <c r="H362" s="56"/>
      <c r="I362" s="57"/>
      <c r="J362" s="57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</row>
    <row r="363">
      <c r="A363" s="56"/>
      <c r="B363" s="56"/>
      <c r="C363" s="72"/>
      <c r="D363" s="56"/>
      <c r="E363" s="73"/>
      <c r="F363" s="73"/>
      <c r="G363" s="56"/>
      <c r="H363" s="56"/>
      <c r="I363" s="57"/>
      <c r="J363" s="57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</row>
    <row r="364">
      <c r="A364" s="56"/>
      <c r="B364" s="56"/>
      <c r="C364" s="72"/>
      <c r="D364" s="56"/>
      <c r="E364" s="73"/>
      <c r="F364" s="73"/>
      <c r="G364" s="56"/>
      <c r="H364" s="56"/>
      <c r="I364" s="57"/>
      <c r="J364" s="57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</row>
    <row r="365">
      <c r="A365" s="56"/>
      <c r="B365" s="56"/>
      <c r="C365" s="72"/>
      <c r="D365" s="56"/>
      <c r="E365" s="73"/>
      <c r="F365" s="73"/>
      <c r="G365" s="56"/>
      <c r="H365" s="56"/>
      <c r="I365" s="57"/>
      <c r="J365" s="57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</row>
    <row r="366">
      <c r="A366" s="56"/>
      <c r="B366" s="56"/>
      <c r="C366" s="72"/>
      <c r="D366" s="56"/>
      <c r="E366" s="73"/>
      <c r="F366" s="73"/>
      <c r="G366" s="56"/>
      <c r="H366" s="56"/>
      <c r="I366" s="57"/>
      <c r="J366" s="57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</row>
    <row r="367">
      <c r="A367" s="56"/>
      <c r="B367" s="56"/>
      <c r="C367" s="72"/>
      <c r="D367" s="56"/>
      <c r="E367" s="73"/>
      <c r="F367" s="73"/>
      <c r="G367" s="56"/>
      <c r="H367" s="56"/>
      <c r="I367" s="57"/>
      <c r="J367" s="57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</row>
    <row r="368">
      <c r="A368" s="56"/>
      <c r="B368" s="56"/>
      <c r="C368" s="72"/>
      <c r="D368" s="56"/>
      <c r="E368" s="73"/>
      <c r="F368" s="73"/>
      <c r="G368" s="56"/>
      <c r="H368" s="56"/>
      <c r="I368" s="57"/>
      <c r="J368" s="57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</row>
    <row r="369">
      <c r="A369" s="56"/>
      <c r="B369" s="56"/>
      <c r="C369" s="72"/>
      <c r="D369" s="56"/>
      <c r="E369" s="73"/>
      <c r="F369" s="73"/>
      <c r="G369" s="56"/>
      <c r="H369" s="56"/>
      <c r="I369" s="57"/>
      <c r="J369" s="57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</row>
    <row r="370">
      <c r="A370" s="56"/>
      <c r="B370" s="56"/>
      <c r="C370" s="72"/>
      <c r="D370" s="56"/>
      <c r="E370" s="73"/>
      <c r="F370" s="73"/>
      <c r="G370" s="56"/>
      <c r="H370" s="56"/>
      <c r="I370" s="57"/>
      <c r="J370" s="57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</row>
    <row r="371">
      <c r="A371" s="56"/>
      <c r="B371" s="56"/>
      <c r="C371" s="72"/>
      <c r="D371" s="56"/>
      <c r="E371" s="73"/>
      <c r="F371" s="73"/>
      <c r="G371" s="56"/>
      <c r="H371" s="56"/>
      <c r="I371" s="57"/>
      <c r="J371" s="57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</row>
    <row r="372">
      <c r="A372" s="56"/>
      <c r="B372" s="56"/>
      <c r="C372" s="72"/>
      <c r="D372" s="56"/>
      <c r="E372" s="73"/>
      <c r="F372" s="73"/>
      <c r="G372" s="56"/>
      <c r="H372" s="56"/>
      <c r="I372" s="57"/>
      <c r="J372" s="57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</row>
    <row r="373">
      <c r="A373" s="56"/>
      <c r="B373" s="56"/>
      <c r="C373" s="72"/>
      <c r="D373" s="56"/>
      <c r="E373" s="73"/>
      <c r="F373" s="73"/>
      <c r="G373" s="56"/>
      <c r="H373" s="56"/>
      <c r="I373" s="57"/>
      <c r="J373" s="57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</row>
    <row r="374">
      <c r="A374" s="56"/>
      <c r="B374" s="56"/>
      <c r="C374" s="72"/>
      <c r="D374" s="56"/>
      <c r="E374" s="73"/>
      <c r="F374" s="73"/>
      <c r="G374" s="56"/>
      <c r="H374" s="56"/>
      <c r="I374" s="57"/>
      <c r="J374" s="57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</row>
    <row r="375">
      <c r="A375" s="56"/>
      <c r="B375" s="56"/>
      <c r="C375" s="72"/>
      <c r="D375" s="56"/>
      <c r="E375" s="73"/>
      <c r="F375" s="73"/>
      <c r="G375" s="56"/>
      <c r="H375" s="56"/>
      <c r="I375" s="57"/>
      <c r="J375" s="57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</row>
    <row r="376">
      <c r="A376" s="56"/>
      <c r="B376" s="56"/>
      <c r="C376" s="72"/>
      <c r="D376" s="56"/>
      <c r="E376" s="73"/>
      <c r="F376" s="73"/>
      <c r="G376" s="56"/>
      <c r="H376" s="56"/>
      <c r="I376" s="57"/>
      <c r="J376" s="57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</row>
    <row r="377">
      <c r="A377" s="56"/>
      <c r="B377" s="56"/>
      <c r="C377" s="72"/>
      <c r="D377" s="56"/>
      <c r="E377" s="73"/>
      <c r="F377" s="73"/>
      <c r="G377" s="56"/>
      <c r="H377" s="56"/>
      <c r="I377" s="57"/>
      <c r="J377" s="57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</row>
    <row r="378">
      <c r="A378" s="56"/>
      <c r="B378" s="56"/>
      <c r="C378" s="72"/>
      <c r="D378" s="56"/>
      <c r="E378" s="73"/>
      <c r="F378" s="73"/>
      <c r="G378" s="56"/>
      <c r="H378" s="56"/>
      <c r="I378" s="57"/>
      <c r="J378" s="57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</row>
    <row r="379">
      <c r="A379" s="56"/>
      <c r="B379" s="56"/>
      <c r="C379" s="72"/>
      <c r="D379" s="56"/>
      <c r="E379" s="73"/>
      <c r="F379" s="73"/>
      <c r="G379" s="56"/>
      <c r="H379" s="56"/>
      <c r="I379" s="57"/>
      <c r="J379" s="57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</row>
    <row r="380">
      <c r="A380" s="56"/>
      <c r="B380" s="56"/>
      <c r="C380" s="72"/>
      <c r="D380" s="56"/>
      <c r="E380" s="73"/>
      <c r="F380" s="73"/>
      <c r="G380" s="56"/>
      <c r="H380" s="56"/>
      <c r="I380" s="57"/>
      <c r="J380" s="57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</row>
    <row r="381">
      <c r="A381" s="56"/>
      <c r="B381" s="56"/>
      <c r="C381" s="72"/>
      <c r="D381" s="56"/>
      <c r="E381" s="73"/>
      <c r="F381" s="73"/>
      <c r="G381" s="56"/>
      <c r="H381" s="56"/>
      <c r="I381" s="57"/>
      <c r="J381" s="57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</row>
    <row r="382">
      <c r="A382" s="56"/>
      <c r="B382" s="56"/>
      <c r="C382" s="72"/>
      <c r="D382" s="56"/>
      <c r="E382" s="73"/>
      <c r="F382" s="73"/>
      <c r="G382" s="56"/>
      <c r="H382" s="56"/>
      <c r="I382" s="57"/>
      <c r="J382" s="57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</row>
    <row r="383">
      <c r="A383" s="56"/>
      <c r="B383" s="56"/>
      <c r="C383" s="72"/>
      <c r="D383" s="56"/>
      <c r="E383" s="73"/>
      <c r="F383" s="73"/>
      <c r="G383" s="56"/>
      <c r="H383" s="56"/>
      <c r="I383" s="57"/>
      <c r="J383" s="57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</row>
    <row r="384">
      <c r="A384" s="56"/>
      <c r="B384" s="56"/>
      <c r="C384" s="72"/>
      <c r="D384" s="56"/>
      <c r="E384" s="73"/>
      <c r="F384" s="73"/>
      <c r="G384" s="56"/>
      <c r="H384" s="56"/>
      <c r="I384" s="57"/>
      <c r="J384" s="57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</row>
    <row r="385">
      <c r="A385" s="56"/>
      <c r="B385" s="56"/>
      <c r="C385" s="72"/>
      <c r="D385" s="56"/>
      <c r="E385" s="73"/>
      <c r="F385" s="73"/>
      <c r="G385" s="56"/>
      <c r="H385" s="56"/>
      <c r="I385" s="57"/>
      <c r="J385" s="57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</row>
    <row r="386">
      <c r="A386" s="56"/>
      <c r="B386" s="56"/>
      <c r="C386" s="72"/>
      <c r="D386" s="56"/>
      <c r="E386" s="73"/>
      <c r="F386" s="73"/>
      <c r="G386" s="56"/>
      <c r="H386" s="56"/>
      <c r="I386" s="57"/>
      <c r="J386" s="57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</row>
    <row r="387">
      <c r="A387" s="56"/>
      <c r="B387" s="56"/>
      <c r="C387" s="72"/>
      <c r="D387" s="56"/>
      <c r="E387" s="73"/>
      <c r="F387" s="73"/>
      <c r="G387" s="56"/>
      <c r="H387" s="56"/>
      <c r="I387" s="57"/>
      <c r="J387" s="57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</row>
    <row r="388">
      <c r="A388" s="56"/>
      <c r="B388" s="56"/>
      <c r="C388" s="72"/>
      <c r="D388" s="56"/>
      <c r="E388" s="73"/>
      <c r="F388" s="73"/>
      <c r="G388" s="56"/>
      <c r="H388" s="56"/>
      <c r="I388" s="57"/>
      <c r="J388" s="57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</row>
    <row r="389">
      <c r="A389" s="56"/>
      <c r="B389" s="56"/>
      <c r="C389" s="72"/>
      <c r="D389" s="56"/>
      <c r="E389" s="73"/>
      <c r="F389" s="73"/>
      <c r="G389" s="56"/>
      <c r="H389" s="56"/>
      <c r="I389" s="57"/>
      <c r="J389" s="57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</row>
    <row r="390">
      <c r="A390" s="56"/>
      <c r="B390" s="56"/>
      <c r="C390" s="72"/>
      <c r="D390" s="56"/>
      <c r="E390" s="73"/>
      <c r="F390" s="73"/>
      <c r="G390" s="56"/>
      <c r="H390" s="56"/>
      <c r="I390" s="57"/>
      <c r="J390" s="57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</row>
    <row r="391">
      <c r="A391" s="56"/>
      <c r="B391" s="56"/>
      <c r="C391" s="72"/>
      <c r="D391" s="56"/>
      <c r="E391" s="73"/>
      <c r="F391" s="73"/>
      <c r="G391" s="56"/>
      <c r="H391" s="56"/>
      <c r="I391" s="57"/>
      <c r="J391" s="57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</row>
    <row r="392">
      <c r="A392" s="56"/>
      <c r="B392" s="56"/>
      <c r="C392" s="72"/>
      <c r="D392" s="56"/>
      <c r="E392" s="73"/>
      <c r="F392" s="73"/>
      <c r="G392" s="56"/>
      <c r="H392" s="56"/>
      <c r="I392" s="57"/>
      <c r="J392" s="57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</row>
    <row r="393">
      <c r="A393" s="56"/>
      <c r="B393" s="56"/>
      <c r="C393" s="72"/>
      <c r="D393" s="56"/>
      <c r="E393" s="73"/>
      <c r="F393" s="73"/>
      <c r="G393" s="56"/>
      <c r="H393" s="56"/>
      <c r="I393" s="57"/>
      <c r="J393" s="57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</row>
    <row r="394">
      <c r="A394" s="56"/>
      <c r="B394" s="56"/>
      <c r="C394" s="72"/>
      <c r="D394" s="56"/>
      <c r="E394" s="73"/>
      <c r="F394" s="73"/>
      <c r="G394" s="56"/>
      <c r="H394" s="56"/>
      <c r="I394" s="57"/>
      <c r="J394" s="57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</row>
    <row r="395">
      <c r="A395" s="56"/>
      <c r="B395" s="56"/>
      <c r="C395" s="72"/>
      <c r="D395" s="56"/>
      <c r="E395" s="73"/>
      <c r="F395" s="73"/>
      <c r="G395" s="56"/>
      <c r="H395" s="56"/>
      <c r="I395" s="57"/>
      <c r="J395" s="57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</row>
    <row r="396">
      <c r="A396" s="56"/>
      <c r="B396" s="56"/>
      <c r="C396" s="72"/>
      <c r="D396" s="56"/>
      <c r="E396" s="73"/>
      <c r="F396" s="73"/>
      <c r="G396" s="56"/>
      <c r="H396" s="56"/>
      <c r="I396" s="57"/>
      <c r="J396" s="57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</row>
    <row r="397">
      <c r="A397" s="56"/>
      <c r="B397" s="56"/>
      <c r="C397" s="72"/>
      <c r="D397" s="56"/>
      <c r="E397" s="73"/>
      <c r="F397" s="73"/>
      <c r="G397" s="56"/>
      <c r="H397" s="56"/>
      <c r="I397" s="57"/>
      <c r="J397" s="57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</row>
    <row r="398">
      <c r="A398" s="56"/>
      <c r="B398" s="56"/>
      <c r="C398" s="72"/>
      <c r="D398" s="56"/>
      <c r="E398" s="73"/>
      <c r="F398" s="73"/>
      <c r="G398" s="56"/>
      <c r="H398" s="56"/>
      <c r="I398" s="57"/>
      <c r="J398" s="57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</row>
    <row r="399">
      <c r="A399" s="56"/>
      <c r="B399" s="56"/>
      <c r="C399" s="72"/>
      <c r="D399" s="56"/>
      <c r="E399" s="73"/>
      <c r="F399" s="73"/>
      <c r="G399" s="56"/>
      <c r="H399" s="56"/>
      <c r="I399" s="57"/>
      <c r="J399" s="57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</row>
    <row r="400">
      <c r="A400" s="56"/>
      <c r="B400" s="56"/>
      <c r="C400" s="72"/>
      <c r="D400" s="56"/>
      <c r="E400" s="73"/>
      <c r="F400" s="73"/>
      <c r="G400" s="56"/>
      <c r="H400" s="56"/>
      <c r="I400" s="57"/>
      <c r="J400" s="57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</row>
    <row r="401">
      <c r="A401" s="56"/>
      <c r="B401" s="56"/>
      <c r="C401" s="72"/>
      <c r="D401" s="56"/>
      <c r="E401" s="73"/>
      <c r="F401" s="73"/>
      <c r="G401" s="56"/>
      <c r="H401" s="56"/>
      <c r="I401" s="57"/>
      <c r="J401" s="57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</row>
    <row r="402">
      <c r="A402" s="56"/>
      <c r="B402" s="56"/>
      <c r="C402" s="72"/>
      <c r="D402" s="56"/>
      <c r="E402" s="73"/>
      <c r="F402" s="73"/>
      <c r="G402" s="56"/>
      <c r="H402" s="56"/>
      <c r="I402" s="57"/>
      <c r="J402" s="57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</row>
    <row r="403">
      <c r="A403" s="56"/>
      <c r="B403" s="56"/>
      <c r="C403" s="72"/>
      <c r="D403" s="56"/>
      <c r="E403" s="73"/>
      <c r="F403" s="73"/>
      <c r="G403" s="56"/>
      <c r="H403" s="56"/>
      <c r="I403" s="57"/>
      <c r="J403" s="57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</row>
    <row r="404">
      <c r="A404" s="56"/>
      <c r="B404" s="56"/>
      <c r="C404" s="72"/>
      <c r="D404" s="56"/>
      <c r="E404" s="73"/>
      <c r="F404" s="73"/>
      <c r="G404" s="56"/>
      <c r="H404" s="56"/>
      <c r="I404" s="57"/>
      <c r="J404" s="57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</row>
    <row r="405">
      <c r="A405" s="56"/>
      <c r="B405" s="56"/>
      <c r="C405" s="72"/>
      <c r="D405" s="56"/>
      <c r="E405" s="73"/>
      <c r="F405" s="73"/>
      <c r="G405" s="56"/>
      <c r="H405" s="56"/>
      <c r="I405" s="57"/>
      <c r="J405" s="57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</row>
    <row r="406">
      <c r="A406" s="56"/>
      <c r="B406" s="56"/>
      <c r="C406" s="72"/>
      <c r="D406" s="56"/>
      <c r="E406" s="73"/>
      <c r="F406" s="73"/>
      <c r="G406" s="56"/>
      <c r="H406" s="56"/>
      <c r="I406" s="57"/>
      <c r="J406" s="57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</row>
    <row r="407">
      <c r="A407" s="56"/>
      <c r="B407" s="56"/>
      <c r="C407" s="72"/>
      <c r="D407" s="56"/>
      <c r="E407" s="73"/>
      <c r="F407" s="73"/>
      <c r="G407" s="56"/>
      <c r="H407" s="56"/>
      <c r="I407" s="57"/>
      <c r="J407" s="57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</row>
    <row r="408">
      <c r="A408" s="56"/>
      <c r="B408" s="56"/>
      <c r="C408" s="72"/>
      <c r="D408" s="56"/>
      <c r="E408" s="73"/>
      <c r="F408" s="73"/>
      <c r="G408" s="56"/>
      <c r="H408" s="56"/>
      <c r="I408" s="57"/>
      <c r="J408" s="57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</row>
    <row r="409">
      <c r="A409" s="56"/>
      <c r="B409" s="56"/>
      <c r="C409" s="72"/>
      <c r="D409" s="56"/>
      <c r="E409" s="73"/>
      <c r="F409" s="73"/>
      <c r="G409" s="56"/>
      <c r="H409" s="56"/>
      <c r="I409" s="57"/>
      <c r="J409" s="57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</row>
    <row r="410">
      <c r="A410" s="56"/>
      <c r="B410" s="56"/>
      <c r="C410" s="72"/>
      <c r="D410" s="56"/>
      <c r="E410" s="73"/>
      <c r="F410" s="73"/>
      <c r="G410" s="56"/>
      <c r="H410" s="56"/>
      <c r="I410" s="57"/>
      <c r="J410" s="57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</row>
    <row r="411">
      <c r="A411" s="56"/>
      <c r="B411" s="56"/>
      <c r="C411" s="72"/>
      <c r="D411" s="56"/>
      <c r="E411" s="73"/>
      <c r="F411" s="73"/>
      <c r="G411" s="56"/>
      <c r="H411" s="56"/>
      <c r="I411" s="57"/>
      <c r="J411" s="57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</row>
    <row r="412">
      <c r="A412" s="56"/>
      <c r="B412" s="56"/>
      <c r="C412" s="72"/>
      <c r="D412" s="56"/>
      <c r="E412" s="73"/>
      <c r="F412" s="73"/>
      <c r="G412" s="56"/>
      <c r="H412" s="56"/>
      <c r="I412" s="57"/>
      <c r="J412" s="57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</row>
    <row r="413">
      <c r="A413" s="56"/>
      <c r="B413" s="56"/>
      <c r="C413" s="72"/>
      <c r="D413" s="56"/>
      <c r="E413" s="73"/>
      <c r="F413" s="73"/>
      <c r="G413" s="56"/>
      <c r="H413" s="56"/>
      <c r="I413" s="57"/>
      <c r="J413" s="57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</row>
    <row r="414">
      <c r="A414" s="56"/>
      <c r="B414" s="56"/>
      <c r="C414" s="72"/>
      <c r="D414" s="56"/>
      <c r="E414" s="73"/>
      <c r="F414" s="73"/>
      <c r="G414" s="56"/>
      <c r="H414" s="56"/>
      <c r="I414" s="57"/>
      <c r="J414" s="57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</row>
    <row r="415">
      <c r="A415" s="56"/>
      <c r="B415" s="56"/>
      <c r="C415" s="72"/>
      <c r="D415" s="56"/>
      <c r="E415" s="73"/>
      <c r="F415" s="73"/>
      <c r="G415" s="56"/>
      <c r="H415" s="56"/>
      <c r="I415" s="57"/>
      <c r="J415" s="57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</row>
    <row r="416">
      <c r="A416" s="56"/>
      <c r="B416" s="56"/>
      <c r="C416" s="72"/>
      <c r="D416" s="56"/>
      <c r="E416" s="73"/>
      <c r="F416" s="73"/>
      <c r="G416" s="56"/>
      <c r="H416" s="56"/>
      <c r="I416" s="57"/>
      <c r="J416" s="57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</row>
    <row r="417">
      <c r="A417" s="56"/>
      <c r="B417" s="56"/>
      <c r="C417" s="72"/>
      <c r="D417" s="56"/>
      <c r="E417" s="73"/>
      <c r="F417" s="73"/>
      <c r="G417" s="56"/>
      <c r="H417" s="56"/>
      <c r="I417" s="57"/>
      <c r="J417" s="57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</row>
    <row r="418">
      <c r="A418" s="56"/>
      <c r="B418" s="56"/>
      <c r="C418" s="72"/>
      <c r="D418" s="56"/>
      <c r="E418" s="73"/>
      <c r="F418" s="73"/>
      <c r="G418" s="56"/>
      <c r="H418" s="56"/>
      <c r="I418" s="57"/>
      <c r="J418" s="57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</row>
    <row r="419">
      <c r="A419" s="56"/>
      <c r="B419" s="56"/>
      <c r="C419" s="72"/>
      <c r="D419" s="56"/>
      <c r="E419" s="73"/>
      <c r="F419" s="73"/>
      <c r="G419" s="56"/>
      <c r="H419" s="56"/>
      <c r="I419" s="57"/>
      <c r="J419" s="57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</row>
    <row r="420">
      <c r="A420" s="56"/>
      <c r="B420" s="56"/>
      <c r="C420" s="72"/>
      <c r="D420" s="56"/>
      <c r="E420" s="73"/>
      <c r="F420" s="73"/>
      <c r="G420" s="56"/>
      <c r="H420" s="56"/>
      <c r="I420" s="57"/>
      <c r="J420" s="57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</row>
    <row r="421">
      <c r="A421" s="56"/>
      <c r="B421" s="56"/>
      <c r="C421" s="72"/>
      <c r="D421" s="56"/>
      <c r="E421" s="73"/>
      <c r="F421" s="73"/>
      <c r="G421" s="56"/>
      <c r="H421" s="56"/>
      <c r="I421" s="57"/>
      <c r="J421" s="57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</row>
    <row r="422">
      <c r="A422" s="56"/>
      <c r="B422" s="56"/>
      <c r="C422" s="72"/>
      <c r="D422" s="56"/>
      <c r="E422" s="73"/>
      <c r="F422" s="73"/>
      <c r="G422" s="56"/>
      <c r="H422" s="56"/>
      <c r="I422" s="57"/>
      <c r="J422" s="57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</row>
    <row r="423">
      <c r="A423" s="56"/>
      <c r="B423" s="56"/>
      <c r="C423" s="72"/>
      <c r="D423" s="56"/>
      <c r="E423" s="73"/>
      <c r="F423" s="73"/>
      <c r="G423" s="56"/>
      <c r="H423" s="56"/>
      <c r="I423" s="57"/>
      <c r="J423" s="57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</row>
    <row r="424">
      <c r="A424" s="56"/>
      <c r="B424" s="56"/>
      <c r="C424" s="72"/>
      <c r="D424" s="56"/>
      <c r="E424" s="73"/>
      <c r="F424" s="73"/>
      <c r="G424" s="56"/>
      <c r="H424" s="56"/>
      <c r="I424" s="57"/>
      <c r="J424" s="57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</row>
    <row r="425">
      <c r="A425" s="56"/>
      <c r="B425" s="56"/>
      <c r="C425" s="72"/>
      <c r="D425" s="56"/>
      <c r="E425" s="73"/>
      <c r="F425" s="73"/>
      <c r="G425" s="56"/>
      <c r="H425" s="56"/>
      <c r="I425" s="57"/>
      <c r="J425" s="57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</row>
    <row r="426">
      <c r="A426" s="56"/>
      <c r="B426" s="56"/>
      <c r="C426" s="72"/>
      <c r="D426" s="56"/>
      <c r="E426" s="73"/>
      <c r="F426" s="73"/>
      <c r="G426" s="56"/>
      <c r="H426" s="56"/>
      <c r="I426" s="57"/>
      <c r="J426" s="57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</row>
    <row r="427">
      <c r="A427" s="56"/>
      <c r="B427" s="56"/>
      <c r="C427" s="72"/>
      <c r="D427" s="56"/>
      <c r="E427" s="73"/>
      <c r="F427" s="73"/>
      <c r="G427" s="56"/>
      <c r="H427" s="56"/>
      <c r="I427" s="57"/>
      <c r="J427" s="57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</row>
    <row r="428">
      <c r="A428" s="56"/>
      <c r="B428" s="56"/>
      <c r="C428" s="72"/>
      <c r="D428" s="56"/>
      <c r="E428" s="73"/>
      <c r="F428" s="73"/>
      <c r="G428" s="56"/>
      <c r="H428" s="56"/>
      <c r="I428" s="57"/>
      <c r="J428" s="57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</row>
    <row r="429">
      <c r="A429" s="56"/>
      <c r="B429" s="56"/>
      <c r="C429" s="72"/>
      <c r="D429" s="56"/>
      <c r="E429" s="73"/>
      <c r="F429" s="73"/>
      <c r="G429" s="56"/>
      <c r="H429" s="56"/>
      <c r="I429" s="57"/>
      <c r="J429" s="57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</row>
    <row r="430">
      <c r="A430" s="56"/>
      <c r="B430" s="56"/>
      <c r="C430" s="72"/>
      <c r="D430" s="56"/>
      <c r="E430" s="73"/>
      <c r="F430" s="73"/>
      <c r="G430" s="56"/>
      <c r="H430" s="56"/>
      <c r="I430" s="57"/>
      <c r="J430" s="57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</row>
    <row r="431">
      <c r="A431" s="56"/>
      <c r="B431" s="56"/>
      <c r="C431" s="72"/>
      <c r="D431" s="56"/>
      <c r="E431" s="73"/>
      <c r="F431" s="73"/>
      <c r="G431" s="56"/>
      <c r="H431" s="56"/>
      <c r="I431" s="57"/>
      <c r="J431" s="57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</row>
    <row r="432">
      <c r="A432" s="56"/>
      <c r="B432" s="56"/>
      <c r="C432" s="72"/>
      <c r="D432" s="56"/>
      <c r="E432" s="73"/>
      <c r="F432" s="73"/>
      <c r="G432" s="56"/>
      <c r="H432" s="56"/>
      <c r="I432" s="57"/>
      <c r="J432" s="57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</row>
    <row r="433">
      <c r="A433" s="56"/>
      <c r="B433" s="56"/>
      <c r="C433" s="72"/>
      <c r="D433" s="56"/>
      <c r="E433" s="73"/>
      <c r="F433" s="73"/>
      <c r="G433" s="56"/>
      <c r="H433" s="56"/>
      <c r="I433" s="57"/>
      <c r="J433" s="57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</row>
    <row r="434">
      <c r="A434" s="56"/>
      <c r="B434" s="56"/>
      <c r="C434" s="72"/>
      <c r="D434" s="56"/>
      <c r="E434" s="73"/>
      <c r="F434" s="73"/>
      <c r="G434" s="56"/>
      <c r="H434" s="56"/>
      <c r="I434" s="57"/>
      <c r="J434" s="57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</row>
    <row r="435">
      <c r="A435" s="56"/>
      <c r="B435" s="56"/>
      <c r="C435" s="72"/>
      <c r="D435" s="56"/>
      <c r="E435" s="73"/>
      <c r="F435" s="73"/>
      <c r="G435" s="56"/>
      <c r="H435" s="56"/>
      <c r="I435" s="57"/>
      <c r="J435" s="57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</row>
    <row r="436">
      <c r="A436" s="56"/>
      <c r="B436" s="56"/>
      <c r="C436" s="72"/>
      <c r="D436" s="56"/>
      <c r="E436" s="73"/>
      <c r="F436" s="73"/>
      <c r="G436" s="56"/>
      <c r="H436" s="56"/>
      <c r="I436" s="57"/>
      <c r="J436" s="57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</row>
    <row r="437">
      <c r="A437" s="56"/>
      <c r="B437" s="56"/>
      <c r="C437" s="72"/>
      <c r="D437" s="56"/>
      <c r="E437" s="73"/>
      <c r="F437" s="73"/>
      <c r="G437" s="56"/>
      <c r="H437" s="56"/>
      <c r="I437" s="57"/>
      <c r="J437" s="57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</row>
    <row r="438">
      <c r="A438" s="56"/>
      <c r="B438" s="56"/>
      <c r="C438" s="72"/>
      <c r="D438" s="56"/>
      <c r="E438" s="73"/>
      <c r="F438" s="73"/>
      <c r="G438" s="56"/>
      <c r="H438" s="56"/>
      <c r="I438" s="57"/>
      <c r="J438" s="57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</row>
    <row r="439">
      <c r="A439" s="56"/>
      <c r="B439" s="56"/>
      <c r="C439" s="72"/>
      <c r="D439" s="56"/>
      <c r="E439" s="73"/>
      <c r="F439" s="73"/>
      <c r="G439" s="56"/>
      <c r="H439" s="56"/>
      <c r="I439" s="57"/>
      <c r="J439" s="57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</row>
    <row r="440">
      <c r="A440" s="56"/>
      <c r="B440" s="56"/>
      <c r="C440" s="72"/>
      <c r="D440" s="56"/>
      <c r="E440" s="73"/>
      <c r="F440" s="73"/>
      <c r="G440" s="56"/>
      <c r="H440" s="56"/>
      <c r="I440" s="57"/>
      <c r="J440" s="57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</row>
    <row r="441">
      <c r="A441" s="56"/>
      <c r="B441" s="56"/>
      <c r="C441" s="72"/>
      <c r="D441" s="56"/>
      <c r="E441" s="73"/>
      <c r="F441" s="73"/>
      <c r="G441" s="56"/>
      <c r="H441" s="56"/>
      <c r="I441" s="57"/>
      <c r="J441" s="57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</row>
    <row r="442">
      <c r="A442" s="56"/>
      <c r="B442" s="56"/>
      <c r="C442" s="72"/>
      <c r="D442" s="56"/>
      <c r="E442" s="73"/>
      <c r="F442" s="73"/>
      <c r="G442" s="56"/>
      <c r="H442" s="56"/>
      <c r="I442" s="57"/>
      <c r="J442" s="57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</row>
    <row r="443">
      <c r="A443" s="56"/>
      <c r="B443" s="56"/>
      <c r="C443" s="72"/>
      <c r="D443" s="56"/>
      <c r="E443" s="73"/>
      <c r="F443" s="73"/>
      <c r="G443" s="56"/>
      <c r="H443" s="56"/>
      <c r="I443" s="57"/>
      <c r="J443" s="57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</row>
    <row r="444">
      <c r="A444" s="56"/>
      <c r="B444" s="56"/>
      <c r="C444" s="72"/>
      <c r="D444" s="56"/>
      <c r="E444" s="73"/>
      <c r="F444" s="73"/>
      <c r="G444" s="56"/>
      <c r="H444" s="56"/>
      <c r="I444" s="57"/>
      <c r="J444" s="57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</row>
    <row r="445">
      <c r="A445" s="56"/>
      <c r="B445" s="56"/>
      <c r="C445" s="72"/>
      <c r="D445" s="56"/>
      <c r="E445" s="73"/>
      <c r="F445" s="73"/>
      <c r="G445" s="56"/>
      <c r="H445" s="56"/>
      <c r="I445" s="57"/>
      <c r="J445" s="57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</row>
    <row r="446">
      <c r="A446" s="56"/>
      <c r="B446" s="56"/>
      <c r="C446" s="72"/>
      <c r="D446" s="56"/>
      <c r="E446" s="73"/>
      <c r="F446" s="73"/>
      <c r="G446" s="56"/>
      <c r="H446" s="56"/>
      <c r="I446" s="57"/>
      <c r="J446" s="57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</row>
    <row r="447">
      <c r="A447" s="56"/>
      <c r="B447" s="56"/>
      <c r="C447" s="72"/>
      <c r="D447" s="56"/>
      <c r="E447" s="73"/>
      <c r="F447" s="73"/>
      <c r="G447" s="56"/>
      <c r="H447" s="56"/>
      <c r="I447" s="57"/>
      <c r="J447" s="57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</row>
    <row r="448">
      <c r="A448" s="56"/>
      <c r="B448" s="56"/>
      <c r="C448" s="72"/>
      <c r="D448" s="56"/>
      <c r="E448" s="73"/>
      <c r="F448" s="73"/>
      <c r="G448" s="56"/>
      <c r="H448" s="56"/>
      <c r="I448" s="57"/>
      <c r="J448" s="57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</row>
    <row r="449">
      <c r="A449" s="56"/>
      <c r="B449" s="56"/>
      <c r="C449" s="72"/>
      <c r="D449" s="56"/>
      <c r="E449" s="73"/>
      <c r="F449" s="73"/>
      <c r="G449" s="56"/>
      <c r="H449" s="56"/>
      <c r="I449" s="57"/>
      <c r="J449" s="57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</row>
    <row r="450">
      <c r="A450" s="56"/>
      <c r="B450" s="56"/>
      <c r="C450" s="72"/>
      <c r="D450" s="56"/>
      <c r="E450" s="73"/>
      <c r="F450" s="73"/>
      <c r="G450" s="56"/>
      <c r="H450" s="56"/>
      <c r="I450" s="57"/>
      <c r="J450" s="57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</row>
    <row r="451">
      <c r="A451" s="56"/>
      <c r="B451" s="56"/>
      <c r="C451" s="72"/>
      <c r="D451" s="56"/>
      <c r="E451" s="73"/>
      <c r="F451" s="73"/>
      <c r="G451" s="56"/>
      <c r="H451" s="56"/>
      <c r="I451" s="57"/>
      <c r="J451" s="57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</row>
    <row r="452">
      <c r="A452" s="56"/>
      <c r="B452" s="56"/>
      <c r="C452" s="72"/>
      <c r="D452" s="56"/>
      <c r="E452" s="73"/>
      <c r="F452" s="73"/>
      <c r="G452" s="56"/>
      <c r="H452" s="56"/>
      <c r="I452" s="57"/>
      <c r="J452" s="57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</row>
    <row r="453">
      <c r="A453" s="56"/>
      <c r="B453" s="56"/>
      <c r="C453" s="72"/>
      <c r="D453" s="56"/>
      <c r="E453" s="73"/>
      <c r="F453" s="73"/>
      <c r="G453" s="56"/>
      <c r="H453" s="56"/>
      <c r="I453" s="57"/>
      <c r="J453" s="57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</row>
    <row r="454">
      <c r="A454" s="56"/>
      <c r="B454" s="56"/>
      <c r="C454" s="72"/>
      <c r="D454" s="56"/>
      <c r="E454" s="73"/>
      <c r="F454" s="73"/>
      <c r="G454" s="56"/>
      <c r="H454" s="56"/>
      <c r="I454" s="57"/>
      <c r="J454" s="57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</row>
    <row r="455">
      <c r="A455" s="56"/>
      <c r="B455" s="56"/>
      <c r="C455" s="72"/>
      <c r="D455" s="56"/>
      <c r="E455" s="73"/>
      <c r="F455" s="73"/>
      <c r="G455" s="56"/>
      <c r="H455" s="56"/>
      <c r="I455" s="57"/>
      <c r="J455" s="57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</row>
    <row r="456">
      <c r="A456" s="56"/>
      <c r="B456" s="56"/>
      <c r="C456" s="72"/>
      <c r="D456" s="56"/>
      <c r="E456" s="73"/>
      <c r="F456" s="73"/>
      <c r="G456" s="56"/>
      <c r="H456" s="56"/>
      <c r="I456" s="57"/>
      <c r="J456" s="57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</row>
    <row r="457">
      <c r="A457" s="56"/>
      <c r="B457" s="56"/>
      <c r="C457" s="72"/>
      <c r="D457" s="56"/>
      <c r="E457" s="73"/>
      <c r="F457" s="73"/>
      <c r="G457" s="56"/>
      <c r="H457" s="56"/>
      <c r="I457" s="57"/>
      <c r="J457" s="57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</row>
    <row r="458">
      <c r="A458" s="56"/>
      <c r="B458" s="56"/>
      <c r="C458" s="72"/>
      <c r="D458" s="56"/>
      <c r="E458" s="73"/>
      <c r="F458" s="73"/>
      <c r="G458" s="56"/>
      <c r="H458" s="56"/>
      <c r="I458" s="57"/>
      <c r="J458" s="57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</row>
    <row r="459">
      <c r="A459" s="56"/>
      <c r="B459" s="56"/>
      <c r="C459" s="72"/>
      <c r="D459" s="56"/>
      <c r="E459" s="73"/>
      <c r="F459" s="73"/>
      <c r="G459" s="56"/>
      <c r="H459" s="56"/>
      <c r="I459" s="57"/>
      <c r="J459" s="57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</row>
    <row r="460">
      <c r="A460" s="56"/>
      <c r="B460" s="56"/>
      <c r="C460" s="72"/>
      <c r="D460" s="56"/>
      <c r="E460" s="73"/>
      <c r="F460" s="73"/>
      <c r="G460" s="56"/>
      <c r="H460" s="56"/>
      <c r="I460" s="57"/>
      <c r="J460" s="57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</row>
    <row r="461">
      <c r="A461" s="56"/>
      <c r="B461" s="56"/>
      <c r="C461" s="72"/>
      <c r="D461" s="56"/>
      <c r="E461" s="73"/>
      <c r="F461" s="73"/>
      <c r="G461" s="56"/>
      <c r="H461" s="56"/>
      <c r="I461" s="57"/>
      <c r="J461" s="57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</row>
    <row r="462">
      <c r="A462" s="56"/>
      <c r="B462" s="56"/>
      <c r="C462" s="72"/>
      <c r="D462" s="56"/>
      <c r="E462" s="73"/>
      <c r="F462" s="73"/>
      <c r="G462" s="56"/>
      <c r="H462" s="56"/>
      <c r="I462" s="57"/>
      <c r="J462" s="57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</row>
    <row r="463">
      <c r="A463" s="56"/>
      <c r="B463" s="56"/>
      <c r="C463" s="72"/>
      <c r="D463" s="56"/>
      <c r="E463" s="73"/>
      <c r="F463" s="73"/>
      <c r="G463" s="56"/>
      <c r="H463" s="56"/>
      <c r="I463" s="57"/>
      <c r="J463" s="57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</row>
    <row r="464">
      <c r="A464" s="56"/>
      <c r="B464" s="56"/>
      <c r="C464" s="72"/>
      <c r="D464" s="56"/>
      <c r="E464" s="73"/>
      <c r="F464" s="73"/>
      <c r="G464" s="56"/>
      <c r="H464" s="56"/>
      <c r="I464" s="57"/>
      <c r="J464" s="57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</row>
    <row r="465">
      <c r="A465" s="56"/>
      <c r="B465" s="56"/>
      <c r="C465" s="72"/>
      <c r="D465" s="56"/>
      <c r="E465" s="73"/>
      <c r="F465" s="73"/>
      <c r="G465" s="56"/>
      <c r="H465" s="56"/>
      <c r="I465" s="57"/>
      <c r="J465" s="57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</row>
    <row r="466">
      <c r="A466" s="56"/>
      <c r="B466" s="56"/>
      <c r="C466" s="72"/>
      <c r="D466" s="56"/>
      <c r="E466" s="73"/>
      <c r="F466" s="73"/>
      <c r="G466" s="56"/>
      <c r="H466" s="56"/>
      <c r="I466" s="57"/>
      <c r="J466" s="57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</row>
    <row r="467">
      <c r="A467" s="56"/>
      <c r="B467" s="56"/>
      <c r="C467" s="72"/>
      <c r="D467" s="56"/>
      <c r="E467" s="73"/>
      <c r="F467" s="73"/>
      <c r="G467" s="56"/>
      <c r="H467" s="56"/>
      <c r="I467" s="57"/>
      <c r="J467" s="57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</row>
    <row r="468">
      <c r="A468" s="56"/>
      <c r="B468" s="56"/>
      <c r="C468" s="72"/>
      <c r="D468" s="56"/>
      <c r="E468" s="73"/>
      <c r="F468" s="73"/>
      <c r="G468" s="56"/>
      <c r="H468" s="56"/>
      <c r="I468" s="57"/>
      <c r="J468" s="57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</row>
    <row r="469">
      <c r="A469" s="56"/>
      <c r="B469" s="56"/>
      <c r="C469" s="72"/>
      <c r="D469" s="56"/>
      <c r="E469" s="73"/>
      <c r="F469" s="73"/>
      <c r="G469" s="56"/>
      <c r="H469" s="56"/>
      <c r="I469" s="57"/>
      <c r="J469" s="57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</row>
    <row r="470">
      <c r="A470" s="56"/>
      <c r="B470" s="56"/>
      <c r="C470" s="72"/>
      <c r="D470" s="56"/>
      <c r="E470" s="73"/>
      <c r="F470" s="73"/>
      <c r="G470" s="56"/>
      <c r="H470" s="56"/>
      <c r="I470" s="57"/>
      <c r="J470" s="57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</row>
    <row r="471">
      <c r="A471" s="56"/>
      <c r="B471" s="56"/>
      <c r="C471" s="72"/>
      <c r="D471" s="56"/>
      <c r="E471" s="73"/>
      <c r="F471" s="73"/>
      <c r="G471" s="56"/>
      <c r="H471" s="56"/>
      <c r="I471" s="57"/>
      <c r="J471" s="57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</row>
    <row r="472">
      <c r="A472" s="56"/>
      <c r="B472" s="56"/>
      <c r="C472" s="72"/>
      <c r="D472" s="56"/>
      <c r="E472" s="73"/>
      <c r="F472" s="73"/>
      <c r="G472" s="56"/>
      <c r="H472" s="56"/>
      <c r="I472" s="57"/>
      <c r="J472" s="57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</row>
    <row r="473">
      <c r="A473" s="56"/>
      <c r="B473" s="56"/>
      <c r="C473" s="72"/>
      <c r="D473" s="56"/>
      <c r="E473" s="73"/>
      <c r="F473" s="73"/>
      <c r="G473" s="56"/>
      <c r="H473" s="56"/>
      <c r="I473" s="57"/>
      <c r="J473" s="57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</row>
    <row r="474">
      <c r="A474" s="56"/>
      <c r="B474" s="56"/>
      <c r="C474" s="72"/>
      <c r="D474" s="56"/>
      <c r="E474" s="73"/>
      <c r="F474" s="73"/>
      <c r="G474" s="56"/>
      <c r="H474" s="56"/>
      <c r="I474" s="57"/>
      <c r="J474" s="57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</row>
    <row r="475">
      <c r="A475" s="56"/>
      <c r="B475" s="56"/>
      <c r="C475" s="72"/>
      <c r="D475" s="56"/>
      <c r="E475" s="73"/>
      <c r="F475" s="73"/>
      <c r="G475" s="56"/>
      <c r="H475" s="56"/>
      <c r="I475" s="57"/>
      <c r="J475" s="57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</row>
    <row r="476">
      <c r="A476" s="56"/>
      <c r="B476" s="56"/>
      <c r="C476" s="72"/>
      <c r="D476" s="56"/>
      <c r="E476" s="73"/>
      <c r="F476" s="73"/>
      <c r="G476" s="56"/>
      <c r="H476" s="56"/>
      <c r="I476" s="57"/>
      <c r="J476" s="57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</row>
    <row r="477">
      <c r="A477" s="56"/>
      <c r="B477" s="56"/>
      <c r="C477" s="72"/>
      <c r="D477" s="56"/>
      <c r="E477" s="73"/>
      <c r="F477" s="73"/>
      <c r="G477" s="56"/>
      <c r="H477" s="56"/>
      <c r="I477" s="57"/>
      <c r="J477" s="57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</row>
    <row r="478">
      <c r="A478" s="56"/>
      <c r="B478" s="56"/>
      <c r="C478" s="72"/>
      <c r="D478" s="56"/>
      <c r="E478" s="73"/>
      <c r="F478" s="73"/>
      <c r="G478" s="56"/>
      <c r="H478" s="56"/>
      <c r="I478" s="57"/>
      <c r="J478" s="57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</row>
    <row r="479">
      <c r="A479" s="56"/>
      <c r="B479" s="56"/>
      <c r="C479" s="72"/>
      <c r="D479" s="56"/>
      <c r="E479" s="73"/>
      <c r="F479" s="73"/>
      <c r="G479" s="56"/>
      <c r="H479" s="56"/>
      <c r="I479" s="57"/>
      <c r="J479" s="57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</row>
    <row r="480">
      <c r="A480" s="56"/>
      <c r="B480" s="56"/>
      <c r="C480" s="72"/>
      <c r="D480" s="56"/>
      <c r="E480" s="73"/>
      <c r="F480" s="73"/>
      <c r="G480" s="56"/>
      <c r="H480" s="56"/>
      <c r="I480" s="57"/>
      <c r="J480" s="57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</row>
    <row r="481">
      <c r="A481" s="56"/>
      <c r="B481" s="56"/>
      <c r="C481" s="72"/>
      <c r="D481" s="56"/>
      <c r="E481" s="73"/>
      <c r="F481" s="73"/>
      <c r="G481" s="56"/>
      <c r="H481" s="56"/>
      <c r="I481" s="57"/>
      <c r="J481" s="57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</row>
    <row r="482">
      <c r="A482" s="56"/>
      <c r="B482" s="56"/>
      <c r="C482" s="72"/>
      <c r="D482" s="56"/>
      <c r="E482" s="73"/>
      <c r="F482" s="73"/>
      <c r="G482" s="56"/>
      <c r="H482" s="56"/>
      <c r="I482" s="57"/>
      <c r="J482" s="57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</row>
    <row r="483">
      <c r="A483" s="56"/>
      <c r="B483" s="56"/>
      <c r="C483" s="72"/>
      <c r="D483" s="56"/>
      <c r="E483" s="73"/>
      <c r="F483" s="73"/>
      <c r="G483" s="56"/>
      <c r="H483" s="56"/>
      <c r="I483" s="57"/>
      <c r="J483" s="57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</row>
    <row r="484">
      <c r="A484" s="56"/>
      <c r="B484" s="56"/>
      <c r="C484" s="72"/>
      <c r="D484" s="56"/>
      <c r="E484" s="73"/>
      <c r="F484" s="73"/>
      <c r="G484" s="56"/>
      <c r="H484" s="56"/>
      <c r="I484" s="57"/>
      <c r="J484" s="57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</row>
    <row r="485">
      <c r="A485" s="56"/>
      <c r="B485" s="56"/>
      <c r="C485" s="72"/>
      <c r="D485" s="56"/>
      <c r="E485" s="73"/>
      <c r="F485" s="73"/>
      <c r="G485" s="56"/>
      <c r="H485" s="56"/>
      <c r="I485" s="57"/>
      <c r="J485" s="57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</row>
    <row r="486">
      <c r="A486" s="56"/>
      <c r="B486" s="56"/>
      <c r="C486" s="72"/>
      <c r="D486" s="56"/>
      <c r="E486" s="73"/>
      <c r="F486" s="73"/>
      <c r="G486" s="56"/>
      <c r="H486" s="56"/>
      <c r="I486" s="57"/>
      <c r="J486" s="57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</row>
    <row r="487">
      <c r="A487" s="56"/>
      <c r="B487" s="56"/>
      <c r="C487" s="72"/>
      <c r="D487" s="56"/>
      <c r="E487" s="73"/>
      <c r="F487" s="73"/>
      <c r="G487" s="56"/>
      <c r="H487" s="56"/>
      <c r="I487" s="57"/>
      <c r="J487" s="57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</row>
    <row r="488">
      <c r="A488" s="56"/>
      <c r="B488" s="56"/>
      <c r="C488" s="72"/>
      <c r="D488" s="56"/>
      <c r="E488" s="73"/>
      <c r="F488" s="73"/>
      <c r="G488" s="56"/>
      <c r="H488" s="56"/>
      <c r="I488" s="57"/>
      <c r="J488" s="57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</row>
    <row r="489">
      <c r="A489" s="56"/>
      <c r="B489" s="56"/>
      <c r="C489" s="72"/>
      <c r="D489" s="56"/>
      <c r="E489" s="73"/>
      <c r="F489" s="73"/>
      <c r="G489" s="56"/>
      <c r="H489" s="56"/>
      <c r="I489" s="57"/>
      <c r="J489" s="57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</row>
    <row r="490">
      <c r="A490" s="56"/>
      <c r="B490" s="56"/>
      <c r="C490" s="72"/>
      <c r="D490" s="56"/>
      <c r="E490" s="73"/>
      <c r="F490" s="73"/>
      <c r="G490" s="56"/>
      <c r="H490" s="56"/>
      <c r="I490" s="57"/>
      <c r="J490" s="57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</row>
    <row r="491">
      <c r="A491" s="56"/>
      <c r="B491" s="56"/>
      <c r="C491" s="72"/>
      <c r="D491" s="56"/>
      <c r="E491" s="73"/>
      <c r="F491" s="73"/>
      <c r="G491" s="56"/>
      <c r="H491" s="56"/>
      <c r="I491" s="57"/>
      <c r="J491" s="57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</row>
    <row r="492">
      <c r="A492" s="56"/>
      <c r="B492" s="56"/>
      <c r="C492" s="72"/>
      <c r="D492" s="56"/>
      <c r="E492" s="73"/>
      <c r="F492" s="73"/>
      <c r="G492" s="56"/>
      <c r="H492" s="56"/>
      <c r="I492" s="57"/>
      <c r="J492" s="57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</row>
    <row r="493">
      <c r="A493" s="56"/>
      <c r="B493" s="56"/>
      <c r="C493" s="72"/>
      <c r="D493" s="56"/>
      <c r="E493" s="73"/>
      <c r="F493" s="73"/>
      <c r="G493" s="56"/>
      <c r="H493" s="56"/>
      <c r="I493" s="57"/>
      <c r="J493" s="57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</row>
    <row r="494">
      <c r="A494" s="56"/>
      <c r="B494" s="56"/>
      <c r="C494" s="72"/>
      <c r="D494" s="56"/>
      <c r="E494" s="73"/>
      <c r="F494" s="73"/>
      <c r="G494" s="56"/>
      <c r="H494" s="56"/>
      <c r="I494" s="57"/>
      <c r="J494" s="57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</row>
    <row r="495">
      <c r="A495" s="56"/>
      <c r="B495" s="56"/>
      <c r="C495" s="72"/>
      <c r="D495" s="56"/>
      <c r="E495" s="73"/>
      <c r="F495" s="73"/>
      <c r="G495" s="56"/>
      <c r="H495" s="56"/>
      <c r="I495" s="57"/>
      <c r="J495" s="57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</row>
    <row r="496">
      <c r="A496" s="56"/>
      <c r="B496" s="56"/>
      <c r="C496" s="72"/>
      <c r="D496" s="56"/>
      <c r="E496" s="73"/>
      <c r="F496" s="73"/>
      <c r="G496" s="56"/>
      <c r="H496" s="56"/>
      <c r="I496" s="57"/>
      <c r="J496" s="57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</row>
    <row r="497">
      <c r="A497" s="56"/>
      <c r="B497" s="56"/>
      <c r="C497" s="72"/>
      <c r="D497" s="56"/>
      <c r="E497" s="73"/>
      <c r="F497" s="73"/>
      <c r="G497" s="56"/>
      <c r="H497" s="56"/>
      <c r="I497" s="57"/>
      <c r="J497" s="57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</row>
    <row r="498">
      <c r="A498" s="56"/>
      <c r="B498" s="56"/>
      <c r="C498" s="72"/>
      <c r="D498" s="56"/>
      <c r="E498" s="73"/>
      <c r="F498" s="73"/>
      <c r="G498" s="56"/>
      <c r="H498" s="56"/>
      <c r="I498" s="57"/>
      <c r="J498" s="57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</row>
    <row r="499">
      <c r="A499" s="56"/>
      <c r="B499" s="56"/>
      <c r="C499" s="72"/>
      <c r="D499" s="56"/>
      <c r="E499" s="73"/>
      <c r="F499" s="73"/>
      <c r="G499" s="56"/>
      <c r="H499" s="56"/>
      <c r="I499" s="57"/>
      <c r="J499" s="57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</row>
    <row r="500">
      <c r="A500" s="56"/>
      <c r="B500" s="56"/>
      <c r="C500" s="72"/>
      <c r="D500" s="56"/>
      <c r="E500" s="73"/>
      <c r="F500" s="73"/>
      <c r="G500" s="56"/>
      <c r="H500" s="56"/>
      <c r="I500" s="57"/>
      <c r="J500" s="57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</row>
    <row r="501">
      <c r="A501" s="56"/>
      <c r="B501" s="56"/>
      <c r="C501" s="72"/>
      <c r="D501" s="56"/>
      <c r="E501" s="73"/>
      <c r="F501" s="73"/>
      <c r="G501" s="56"/>
      <c r="H501" s="56"/>
      <c r="I501" s="57"/>
      <c r="J501" s="57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</row>
    <row r="502">
      <c r="A502" s="56"/>
      <c r="B502" s="56"/>
      <c r="C502" s="72"/>
      <c r="D502" s="56"/>
      <c r="E502" s="73"/>
      <c r="F502" s="73"/>
      <c r="G502" s="56"/>
      <c r="H502" s="56"/>
      <c r="I502" s="57"/>
      <c r="J502" s="57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</row>
    <row r="503">
      <c r="A503" s="56"/>
      <c r="B503" s="56"/>
      <c r="C503" s="72"/>
      <c r="D503" s="56"/>
      <c r="E503" s="73"/>
      <c r="F503" s="73"/>
      <c r="G503" s="56"/>
      <c r="H503" s="56"/>
      <c r="I503" s="57"/>
      <c r="J503" s="57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</row>
    <row r="504">
      <c r="A504" s="56"/>
      <c r="B504" s="56"/>
      <c r="C504" s="72"/>
      <c r="D504" s="56"/>
      <c r="E504" s="73"/>
      <c r="F504" s="73"/>
      <c r="G504" s="56"/>
      <c r="H504" s="56"/>
      <c r="I504" s="57"/>
      <c r="J504" s="57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</row>
    <row r="505">
      <c r="A505" s="56"/>
      <c r="B505" s="56"/>
      <c r="C505" s="72"/>
      <c r="D505" s="56"/>
      <c r="E505" s="73"/>
      <c r="F505" s="73"/>
      <c r="G505" s="56"/>
      <c r="H505" s="56"/>
      <c r="I505" s="57"/>
      <c r="J505" s="57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</row>
    <row r="506">
      <c r="A506" s="56"/>
      <c r="B506" s="56"/>
      <c r="C506" s="72"/>
      <c r="D506" s="56"/>
      <c r="E506" s="73"/>
      <c r="F506" s="73"/>
      <c r="G506" s="56"/>
      <c r="H506" s="56"/>
      <c r="I506" s="57"/>
      <c r="J506" s="57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</row>
    <row r="507">
      <c r="A507" s="56"/>
      <c r="B507" s="56"/>
      <c r="C507" s="72"/>
      <c r="D507" s="56"/>
      <c r="E507" s="73"/>
      <c r="F507" s="73"/>
      <c r="G507" s="56"/>
      <c r="H507" s="56"/>
      <c r="I507" s="57"/>
      <c r="J507" s="57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</row>
    <row r="508">
      <c r="A508" s="56"/>
      <c r="B508" s="56"/>
      <c r="C508" s="72"/>
      <c r="D508" s="56"/>
      <c r="E508" s="73"/>
      <c r="F508" s="73"/>
      <c r="G508" s="56"/>
      <c r="H508" s="56"/>
      <c r="I508" s="57"/>
      <c r="J508" s="57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</row>
    <row r="509">
      <c r="A509" s="56"/>
      <c r="B509" s="56"/>
      <c r="C509" s="72"/>
      <c r="D509" s="56"/>
      <c r="E509" s="73"/>
      <c r="F509" s="73"/>
      <c r="G509" s="56"/>
      <c r="H509" s="56"/>
      <c r="I509" s="57"/>
      <c r="J509" s="57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</row>
    <row r="510">
      <c r="A510" s="56"/>
      <c r="B510" s="56"/>
      <c r="C510" s="72"/>
      <c r="D510" s="56"/>
      <c r="E510" s="73"/>
      <c r="F510" s="73"/>
      <c r="G510" s="56"/>
      <c r="H510" s="56"/>
      <c r="I510" s="57"/>
      <c r="J510" s="57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</row>
    <row r="511">
      <c r="A511" s="56"/>
      <c r="B511" s="56"/>
      <c r="C511" s="72"/>
      <c r="D511" s="56"/>
      <c r="E511" s="73"/>
      <c r="F511" s="73"/>
      <c r="G511" s="56"/>
      <c r="H511" s="56"/>
      <c r="I511" s="57"/>
      <c r="J511" s="57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</row>
    <row r="512">
      <c r="A512" s="56"/>
      <c r="B512" s="56"/>
      <c r="C512" s="72"/>
      <c r="D512" s="56"/>
      <c r="E512" s="73"/>
      <c r="F512" s="73"/>
      <c r="G512" s="56"/>
      <c r="H512" s="56"/>
      <c r="I512" s="57"/>
      <c r="J512" s="57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</row>
    <row r="513">
      <c r="A513" s="56"/>
      <c r="B513" s="56"/>
      <c r="C513" s="72"/>
      <c r="D513" s="56"/>
      <c r="E513" s="73"/>
      <c r="F513" s="73"/>
      <c r="G513" s="56"/>
      <c r="H513" s="56"/>
      <c r="I513" s="57"/>
      <c r="J513" s="57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</row>
    <row r="514">
      <c r="A514" s="56"/>
      <c r="B514" s="56"/>
      <c r="C514" s="72"/>
      <c r="D514" s="56"/>
      <c r="E514" s="73"/>
      <c r="F514" s="73"/>
      <c r="G514" s="56"/>
      <c r="H514" s="56"/>
      <c r="I514" s="57"/>
      <c r="J514" s="57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</row>
    <row r="515">
      <c r="A515" s="56"/>
      <c r="B515" s="56"/>
      <c r="C515" s="72"/>
      <c r="D515" s="56"/>
      <c r="E515" s="73"/>
      <c r="F515" s="73"/>
      <c r="G515" s="56"/>
      <c r="H515" s="56"/>
      <c r="I515" s="57"/>
      <c r="J515" s="57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</row>
    <row r="516">
      <c r="A516" s="56"/>
      <c r="B516" s="56"/>
      <c r="C516" s="72"/>
      <c r="D516" s="56"/>
      <c r="E516" s="73"/>
      <c r="F516" s="73"/>
      <c r="G516" s="56"/>
      <c r="H516" s="56"/>
      <c r="I516" s="57"/>
      <c r="J516" s="57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</row>
    <row r="517">
      <c r="A517" s="56"/>
      <c r="B517" s="56"/>
      <c r="C517" s="72"/>
      <c r="D517" s="56"/>
      <c r="E517" s="73"/>
      <c r="F517" s="73"/>
      <c r="G517" s="56"/>
      <c r="H517" s="56"/>
      <c r="I517" s="57"/>
      <c r="J517" s="57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</row>
    <row r="518">
      <c r="A518" s="56"/>
      <c r="B518" s="56"/>
      <c r="C518" s="72"/>
      <c r="D518" s="56"/>
      <c r="E518" s="73"/>
      <c r="F518" s="73"/>
      <c r="G518" s="56"/>
      <c r="H518" s="56"/>
      <c r="I518" s="57"/>
      <c r="J518" s="57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</row>
    <row r="519">
      <c r="A519" s="56"/>
      <c r="B519" s="56"/>
      <c r="C519" s="72"/>
      <c r="D519" s="56"/>
      <c r="E519" s="73"/>
      <c r="F519" s="73"/>
      <c r="G519" s="56"/>
      <c r="H519" s="56"/>
      <c r="I519" s="57"/>
      <c r="J519" s="57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</row>
    <row r="520">
      <c r="A520" s="56"/>
      <c r="B520" s="56"/>
      <c r="C520" s="72"/>
      <c r="D520" s="56"/>
      <c r="E520" s="73"/>
      <c r="F520" s="73"/>
      <c r="G520" s="56"/>
      <c r="H520" s="56"/>
      <c r="I520" s="57"/>
      <c r="J520" s="57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</row>
    <row r="521">
      <c r="A521" s="56"/>
      <c r="B521" s="56"/>
      <c r="C521" s="72"/>
      <c r="D521" s="56"/>
      <c r="E521" s="73"/>
      <c r="F521" s="73"/>
      <c r="G521" s="56"/>
      <c r="H521" s="56"/>
      <c r="I521" s="57"/>
      <c r="J521" s="57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</row>
    <row r="522">
      <c r="A522" s="56"/>
      <c r="B522" s="56"/>
      <c r="C522" s="72"/>
      <c r="D522" s="56"/>
      <c r="E522" s="73"/>
      <c r="F522" s="73"/>
      <c r="G522" s="56"/>
      <c r="H522" s="56"/>
      <c r="I522" s="57"/>
      <c r="J522" s="57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</row>
    <row r="523">
      <c r="A523" s="56"/>
      <c r="B523" s="56"/>
      <c r="C523" s="72"/>
      <c r="D523" s="56"/>
      <c r="E523" s="73"/>
      <c r="F523" s="73"/>
      <c r="G523" s="56"/>
      <c r="H523" s="56"/>
      <c r="I523" s="57"/>
      <c r="J523" s="57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</row>
    <row r="524">
      <c r="A524" s="56"/>
      <c r="B524" s="56"/>
      <c r="C524" s="72"/>
      <c r="D524" s="56"/>
      <c r="E524" s="73"/>
      <c r="F524" s="73"/>
      <c r="G524" s="56"/>
      <c r="H524" s="56"/>
      <c r="I524" s="57"/>
      <c r="J524" s="57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</row>
    <row r="525">
      <c r="A525" s="56"/>
      <c r="B525" s="56"/>
      <c r="C525" s="72"/>
      <c r="D525" s="56"/>
      <c r="E525" s="73"/>
      <c r="F525" s="73"/>
      <c r="G525" s="56"/>
      <c r="H525" s="56"/>
      <c r="I525" s="57"/>
      <c r="J525" s="57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</row>
    <row r="526">
      <c r="A526" s="56"/>
      <c r="B526" s="56"/>
      <c r="C526" s="72"/>
      <c r="D526" s="56"/>
      <c r="E526" s="73"/>
      <c r="F526" s="73"/>
      <c r="G526" s="56"/>
      <c r="H526" s="56"/>
      <c r="I526" s="57"/>
      <c r="J526" s="57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</row>
    <row r="527">
      <c r="A527" s="56"/>
      <c r="B527" s="56"/>
      <c r="C527" s="72"/>
      <c r="D527" s="56"/>
      <c r="E527" s="73"/>
      <c r="F527" s="73"/>
      <c r="G527" s="56"/>
      <c r="H527" s="56"/>
      <c r="I527" s="57"/>
      <c r="J527" s="57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</row>
    <row r="528">
      <c r="A528" s="56"/>
      <c r="B528" s="56"/>
      <c r="C528" s="72"/>
      <c r="D528" s="56"/>
      <c r="E528" s="73"/>
      <c r="F528" s="73"/>
      <c r="G528" s="56"/>
      <c r="H528" s="56"/>
      <c r="I528" s="57"/>
      <c r="J528" s="57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</row>
    <row r="529">
      <c r="A529" s="56"/>
      <c r="B529" s="56"/>
      <c r="C529" s="72"/>
      <c r="D529" s="56"/>
      <c r="E529" s="73"/>
      <c r="F529" s="73"/>
      <c r="G529" s="56"/>
      <c r="H529" s="56"/>
      <c r="I529" s="57"/>
      <c r="J529" s="57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</row>
    <row r="530">
      <c r="A530" s="56"/>
      <c r="B530" s="56"/>
      <c r="C530" s="72"/>
      <c r="D530" s="56"/>
      <c r="E530" s="73"/>
      <c r="F530" s="73"/>
      <c r="G530" s="56"/>
      <c r="H530" s="56"/>
      <c r="I530" s="57"/>
      <c r="J530" s="57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</row>
    <row r="531">
      <c r="A531" s="56"/>
      <c r="B531" s="56"/>
      <c r="C531" s="72"/>
      <c r="D531" s="56"/>
      <c r="E531" s="73"/>
      <c r="F531" s="73"/>
      <c r="G531" s="56"/>
      <c r="H531" s="56"/>
      <c r="I531" s="57"/>
      <c r="J531" s="57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</row>
    <row r="532">
      <c r="A532" s="56"/>
      <c r="B532" s="56"/>
      <c r="C532" s="72"/>
      <c r="D532" s="56"/>
      <c r="E532" s="73"/>
      <c r="F532" s="73"/>
      <c r="G532" s="56"/>
      <c r="H532" s="56"/>
      <c r="I532" s="57"/>
      <c r="J532" s="57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</row>
    <row r="533">
      <c r="A533" s="56"/>
      <c r="B533" s="56"/>
      <c r="C533" s="72"/>
      <c r="D533" s="56"/>
      <c r="E533" s="73"/>
      <c r="F533" s="73"/>
      <c r="G533" s="56"/>
      <c r="H533" s="56"/>
      <c r="I533" s="57"/>
      <c r="J533" s="57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</row>
    <row r="534">
      <c r="A534" s="56"/>
      <c r="B534" s="56"/>
      <c r="C534" s="72"/>
      <c r="D534" s="56"/>
      <c r="E534" s="73"/>
      <c r="F534" s="73"/>
      <c r="G534" s="56"/>
      <c r="H534" s="56"/>
      <c r="I534" s="57"/>
      <c r="J534" s="57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</row>
    <row r="535">
      <c r="A535" s="56"/>
      <c r="B535" s="56"/>
      <c r="C535" s="72"/>
      <c r="D535" s="56"/>
      <c r="E535" s="73"/>
      <c r="F535" s="73"/>
      <c r="G535" s="56"/>
      <c r="H535" s="56"/>
      <c r="I535" s="57"/>
      <c r="J535" s="57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</row>
    <row r="536">
      <c r="A536" s="56"/>
      <c r="B536" s="56"/>
      <c r="C536" s="72"/>
      <c r="D536" s="56"/>
      <c r="E536" s="73"/>
      <c r="F536" s="73"/>
      <c r="G536" s="56"/>
      <c r="H536" s="56"/>
      <c r="I536" s="57"/>
      <c r="J536" s="57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</row>
    <row r="537">
      <c r="A537" s="56"/>
      <c r="B537" s="56"/>
      <c r="C537" s="72"/>
      <c r="D537" s="56"/>
      <c r="E537" s="73"/>
      <c r="F537" s="73"/>
      <c r="G537" s="56"/>
      <c r="H537" s="56"/>
      <c r="I537" s="57"/>
      <c r="J537" s="57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</row>
    <row r="538">
      <c r="A538" s="56"/>
      <c r="B538" s="56"/>
      <c r="C538" s="72"/>
      <c r="D538" s="56"/>
      <c r="E538" s="73"/>
      <c r="F538" s="73"/>
      <c r="G538" s="56"/>
      <c r="H538" s="56"/>
      <c r="I538" s="57"/>
      <c r="J538" s="57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</row>
    <row r="539">
      <c r="A539" s="56"/>
      <c r="B539" s="56"/>
      <c r="C539" s="72"/>
      <c r="D539" s="56"/>
      <c r="E539" s="73"/>
      <c r="F539" s="73"/>
      <c r="G539" s="56"/>
      <c r="H539" s="56"/>
      <c r="I539" s="57"/>
      <c r="J539" s="57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</row>
    <row r="540">
      <c r="A540" s="56"/>
      <c r="B540" s="56"/>
      <c r="C540" s="72"/>
      <c r="D540" s="56"/>
      <c r="E540" s="73"/>
      <c r="F540" s="73"/>
      <c r="G540" s="56"/>
      <c r="H540" s="56"/>
      <c r="I540" s="57"/>
      <c r="J540" s="57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</row>
    <row r="541">
      <c r="A541" s="56"/>
      <c r="B541" s="56"/>
      <c r="C541" s="72"/>
      <c r="D541" s="56"/>
      <c r="E541" s="73"/>
      <c r="F541" s="73"/>
      <c r="G541" s="56"/>
      <c r="H541" s="56"/>
      <c r="I541" s="57"/>
      <c r="J541" s="57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</row>
    <row r="542">
      <c r="A542" s="56"/>
      <c r="B542" s="56"/>
      <c r="C542" s="72"/>
      <c r="D542" s="56"/>
      <c r="E542" s="73"/>
      <c r="F542" s="73"/>
      <c r="G542" s="56"/>
      <c r="H542" s="56"/>
      <c r="I542" s="57"/>
      <c r="J542" s="57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</row>
    <row r="543">
      <c r="A543" s="56"/>
      <c r="B543" s="56"/>
      <c r="C543" s="72"/>
      <c r="D543" s="56"/>
      <c r="E543" s="73"/>
      <c r="F543" s="73"/>
      <c r="G543" s="56"/>
      <c r="H543" s="56"/>
      <c r="I543" s="57"/>
      <c r="J543" s="57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</row>
    <row r="544">
      <c r="A544" s="56"/>
      <c r="B544" s="56"/>
      <c r="C544" s="72"/>
      <c r="D544" s="56"/>
      <c r="E544" s="73"/>
      <c r="F544" s="73"/>
      <c r="G544" s="56"/>
      <c r="H544" s="56"/>
      <c r="I544" s="57"/>
      <c r="J544" s="57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</row>
    <row r="545">
      <c r="A545" s="56"/>
      <c r="B545" s="56"/>
      <c r="C545" s="72"/>
      <c r="D545" s="56"/>
      <c r="E545" s="73"/>
      <c r="F545" s="73"/>
      <c r="G545" s="56"/>
      <c r="H545" s="56"/>
      <c r="I545" s="57"/>
      <c r="J545" s="57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</row>
    <row r="546">
      <c r="A546" s="56"/>
      <c r="B546" s="56"/>
      <c r="C546" s="72"/>
      <c r="D546" s="56"/>
      <c r="E546" s="73"/>
      <c r="F546" s="73"/>
      <c r="G546" s="56"/>
      <c r="H546" s="56"/>
      <c r="I546" s="57"/>
      <c r="J546" s="57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</row>
    <row r="547">
      <c r="A547" s="56"/>
      <c r="B547" s="56"/>
      <c r="C547" s="72"/>
      <c r="D547" s="56"/>
      <c r="E547" s="73"/>
      <c r="F547" s="73"/>
      <c r="G547" s="56"/>
      <c r="H547" s="56"/>
      <c r="I547" s="57"/>
      <c r="J547" s="57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</row>
    <row r="548">
      <c r="A548" s="56"/>
      <c r="B548" s="56"/>
      <c r="C548" s="72"/>
      <c r="D548" s="56"/>
      <c r="E548" s="73"/>
      <c r="F548" s="73"/>
      <c r="G548" s="56"/>
      <c r="H548" s="56"/>
      <c r="I548" s="57"/>
      <c r="J548" s="57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</row>
    <row r="549">
      <c r="A549" s="56"/>
      <c r="B549" s="56"/>
      <c r="C549" s="72"/>
      <c r="D549" s="56"/>
      <c r="E549" s="73"/>
      <c r="F549" s="73"/>
      <c r="G549" s="56"/>
      <c r="H549" s="56"/>
      <c r="I549" s="57"/>
      <c r="J549" s="57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</row>
    <row r="550">
      <c r="A550" s="56"/>
      <c r="B550" s="56"/>
      <c r="C550" s="72"/>
      <c r="D550" s="56"/>
      <c r="E550" s="73"/>
      <c r="F550" s="73"/>
      <c r="G550" s="56"/>
      <c r="H550" s="56"/>
      <c r="I550" s="57"/>
      <c r="J550" s="57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</row>
    <row r="551">
      <c r="A551" s="56"/>
      <c r="B551" s="56"/>
      <c r="C551" s="72"/>
      <c r="D551" s="56"/>
      <c r="E551" s="73"/>
      <c r="F551" s="73"/>
      <c r="G551" s="56"/>
      <c r="H551" s="56"/>
      <c r="I551" s="57"/>
      <c r="J551" s="57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</row>
    <row r="552">
      <c r="A552" s="56"/>
      <c r="B552" s="56"/>
      <c r="C552" s="72"/>
      <c r="D552" s="56"/>
      <c r="E552" s="73"/>
      <c r="F552" s="73"/>
      <c r="G552" s="56"/>
      <c r="H552" s="56"/>
      <c r="I552" s="57"/>
      <c r="J552" s="57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</row>
    <row r="553">
      <c r="A553" s="56"/>
      <c r="B553" s="56"/>
      <c r="C553" s="72"/>
      <c r="D553" s="56"/>
      <c r="E553" s="73"/>
      <c r="F553" s="73"/>
      <c r="G553" s="56"/>
      <c r="H553" s="56"/>
      <c r="I553" s="57"/>
      <c r="J553" s="57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</row>
    <row r="554">
      <c r="A554" s="56"/>
      <c r="B554" s="56"/>
      <c r="C554" s="72"/>
      <c r="D554" s="56"/>
      <c r="E554" s="73"/>
      <c r="F554" s="73"/>
      <c r="G554" s="56"/>
      <c r="H554" s="56"/>
      <c r="I554" s="57"/>
      <c r="J554" s="57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</row>
    <row r="555">
      <c r="A555" s="56"/>
      <c r="B555" s="56"/>
      <c r="C555" s="72"/>
      <c r="D555" s="56"/>
      <c r="E555" s="73"/>
      <c r="F555" s="73"/>
      <c r="G555" s="56"/>
      <c r="H555" s="56"/>
      <c r="I555" s="57"/>
      <c r="J555" s="57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</row>
    <row r="556">
      <c r="A556" s="56"/>
      <c r="B556" s="56"/>
      <c r="C556" s="72"/>
      <c r="D556" s="56"/>
      <c r="E556" s="73"/>
      <c r="F556" s="73"/>
      <c r="G556" s="56"/>
      <c r="H556" s="56"/>
      <c r="I556" s="57"/>
      <c r="J556" s="57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</row>
    <row r="557">
      <c r="A557" s="56"/>
      <c r="B557" s="56"/>
      <c r="C557" s="72"/>
      <c r="D557" s="56"/>
      <c r="E557" s="73"/>
      <c r="F557" s="73"/>
      <c r="G557" s="56"/>
      <c r="H557" s="56"/>
      <c r="I557" s="57"/>
      <c r="J557" s="57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</row>
    <row r="558">
      <c r="A558" s="56"/>
      <c r="B558" s="56"/>
      <c r="C558" s="72"/>
      <c r="D558" s="56"/>
      <c r="E558" s="73"/>
      <c r="F558" s="73"/>
      <c r="G558" s="56"/>
      <c r="H558" s="56"/>
      <c r="I558" s="57"/>
      <c r="J558" s="57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</row>
    <row r="559">
      <c r="A559" s="56"/>
      <c r="B559" s="56"/>
      <c r="C559" s="72"/>
      <c r="D559" s="56"/>
      <c r="E559" s="73"/>
      <c r="F559" s="73"/>
      <c r="G559" s="56"/>
      <c r="H559" s="56"/>
      <c r="I559" s="57"/>
      <c r="J559" s="57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</row>
    <row r="560">
      <c r="A560" s="56"/>
      <c r="B560" s="56"/>
      <c r="C560" s="72"/>
      <c r="D560" s="56"/>
      <c r="E560" s="73"/>
      <c r="F560" s="73"/>
      <c r="G560" s="56"/>
      <c r="H560" s="56"/>
      <c r="I560" s="57"/>
      <c r="J560" s="57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</row>
    <row r="561">
      <c r="A561" s="56"/>
      <c r="B561" s="56"/>
      <c r="C561" s="72"/>
      <c r="D561" s="56"/>
      <c r="E561" s="73"/>
      <c r="F561" s="73"/>
      <c r="G561" s="56"/>
      <c r="H561" s="56"/>
      <c r="I561" s="57"/>
      <c r="J561" s="57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</row>
    <row r="562">
      <c r="A562" s="56"/>
      <c r="B562" s="56"/>
      <c r="C562" s="72"/>
      <c r="D562" s="56"/>
      <c r="E562" s="73"/>
      <c r="F562" s="73"/>
      <c r="G562" s="56"/>
      <c r="H562" s="56"/>
      <c r="I562" s="57"/>
      <c r="J562" s="57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</row>
    <row r="563">
      <c r="A563" s="56"/>
      <c r="B563" s="56"/>
      <c r="C563" s="72"/>
      <c r="D563" s="56"/>
      <c r="E563" s="73"/>
      <c r="F563" s="73"/>
      <c r="G563" s="56"/>
      <c r="H563" s="56"/>
      <c r="I563" s="57"/>
      <c r="J563" s="57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</row>
    <row r="564">
      <c r="A564" s="56"/>
      <c r="B564" s="56"/>
      <c r="C564" s="72"/>
      <c r="D564" s="56"/>
      <c r="E564" s="73"/>
      <c r="F564" s="73"/>
      <c r="G564" s="56"/>
      <c r="H564" s="56"/>
      <c r="I564" s="57"/>
      <c r="J564" s="57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</row>
    <row r="565">
      <c r="A565" s="56"/>
      <c r="B565" s="56"/>
      <c r="C565" s="72"/>
      <c r="D565" s="56"/>
      <c r="E565" s="73"/>
      <c r="F565" s="73"/>
      <c r="G565" s="56"/>
      <c r="H565" s="56"/>
      <c r="I565" s="57"/>
      <c r="J565" s="57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</row>
    <row r="566">
      <c r="A566" s="56"/>
      <c r="B566" s="56"/>
      <c r="C566" s="72"/>
      <c r="D566" s="56"/>
      <c r="E566" s="73"/>
      <c r="F566" s="73"/>
      <c r="G566" s="56"/>
      <c r="H566" s="56"/>
      <c r="I566" s="57"/>
      <c r="J566" s="57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</row>
    <row r="567">
      <c r="A567" s="56"/>
      <c r="B567" s="56"/>
      <c r="C567" s="72"/>
      <c r="D567" s="56"/>
      <c r="E567" s="73"/>
      <c r="F567" s="73"/>
      <c r="G567" s="56"/>
      <c r="H567" s="56"/>
      <c r="I567" s="57"/>
      <c r="J567" s="57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</row>
    <row r="568">
      <c r="A568" s="56"/>
      <c r="B568" s="56"/>
      <c r="C568" s="72"/>
      <c r="D568" s="56"/>
      <c r="E568" s="73"/>
      <c r="F568" s="73"/>
      <c r="G568" s="56"/>
      <c r="H568" s="56"/>
      <c r="I568" s="57"/>
      <c r="J568" s="57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</row>
    <row r="569">
      <c r="A569" s="56"/>
      <c r="B569" s="56"/>
      <c r="C569" s="72"/>
      <c r="D569" s="56"/>
      <c r="E569" s="73"/>
      <c r="F569" s="73"/>
      <c r="G569" s="56"/>
      <c r="H569" s="56"/>
      <c r="I569" s="57"/>
      <c r="J569" s="57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</row>
    <row r="570">
      <c r="A570" s="56"/>
      <c r="B570" s="56"/>
      <c r="C570" s="72"/>
      <c r="D570" s="56"/>
      <c r="E570" s="73"/>
      <c r="F570" s="73"/>
      <c r="G570" s="56"/>
      <c r="H570" s="56"/>
      <c r="I570" s="57"/>
      <c r="J570" s="57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</row>
    <row r="571">
      <c r="A571" s="56"/>
      <c r="B571" s="56"/>
      <c r="C571" s="72"/>
      <c r="D571" s="56"/>
      <c r="E571" s="73"/>
      <c r="F571" s="73"/>
      <c r="G571" s="56"/>
      <c r="H571" s="56"/>
      <c r="I571" s="57"/>
      <c r="J571" s="57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</row>
    <row r="572">
      <c r="A572" s="56"/>
      <c r="B572" s="56"/>
      <c r="C572" s="72"/>
      <c r="D572" s="56"/>
      <c r="E572" s="73"/>
      <c r="F572" s="73"/>
      <c r="G572" s="56"/>
      <c r="H572" s="56"/>
      <c r="I572" s="57"/>
      <c r="J572" s="57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</row>
    <row r="573">
      <c r="A573" s="56"/>
      <c r="B573" s="56"/>
      <c r="C573" s="72"/>
      <c r="D573" s="56"/>
      <c r="E573" s="73"/>
      <c r="F573" s="73"/>
      <c r="G573" s="56"/>
      <c r="H573" s="56"/>
      <c r="I573" s="57"/>
      <c r="J573" s="57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</row>
    <row r="574">
      <c r="A574" s="56"/>
      <c r="B574" s="56"/>
      <c r="C574" s="72"/>
      <c r="D574" s="56"/>
      <c r="E574" s="73"/>
      <c r="F574" s="73"/>
      <c r="G574" s="56"/>
      <c r="H574" s="56"/>
      <c r="I574" s="57"/>
      <c r="J574" s="57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</row>
    <row r="575">
      <c r="A575" s="56"/>
      <c r="B575" s="56"/>
      <c r="C575" s="72"/>
      <c r="D575" s="56"/>
      <c r="E575" s="73"/>
      <c r="F575" s="73"/>
      <c r="G575" s="56"/>
      <c r="H575" s="56"/>
      <c r="I575" s="57"/>
      <c r="J575" s="57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</row>
    <row r="576">
      <c r="A576" s="56"/>
      <c r="B576" s="56"/>
      <c r="C576" s="72"/>
      <c r="D576" s="56"/>
      <c r="E576" s="73"/>
      <c r="F576" s="73"/>
      <c r="G576" s="56"/>
      <c r="H576" s="56"/>
      <c r="I576" s="57"/>
      <c r="J576" s="57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</row>
    <row r="577">
      <c r="A577" s="56"/>
      <c r="B577" s="56"/>
      <c r="C577" s="72"/>
      <c r="D577" s="56"/>
      <c r="E577" s="73"/>
      <c r="F577" s="73"/>
      <c r="G577" s="56"/>
      <c r="H577" s="56"/>
      <c r="I577" s="57"/>
      <c r="J577" s="57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</row>
    <row r="578">
      <c r="A578" s="56"/>
      <c r="B578" s="56"/>
      <c r="C578" s="72"/>
      <c r="D578" s="56"/>
      <c r="E578" s="73"/>
      <c r="F578" s="73"/>
      <c r="G578" s="56"/>
      <c r="H578" s="56"/>
      <c r="I578" s="57"/>
      <c r="J578" s="57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</row>
    <row r="579">
      <c r="A579" s="56"/>
      <c r="B579" s="56"/>
      <c r="C579" s="72"/>
      <c r="D579" s="56"/>
      <c r="E579" s="73"/>
      <c r="F579" s="73"/>
      <c r="G579" s="56"/>
      <c r="H579" s="56"/>
      <c r="I579" s="57"/>
      <c r="J579" s="57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</row>
    <row r="580">
      <c r="A580" s="56"/>
      <c r="B580" s="56"/>
      <c r="C580" s="72"/>
      <c r="D580" s="56"/>
      <c r="E580" s="73"/>
      <c r="F580" s="73"/>
      <c r="G580" s="56"/>
      <c r="H580" s="56"/>
      <c r="I580" s="57"/>
      <c r="J580" s="57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</row>
    <row r="581">
      <c r="A581" s="56"/>
      <c r="B581" s="56"/>
      <c r="C581" s="72"/>
      <c r="D581" s="56"/>
      <c r="E581" s="73"/>
      <c r="F581" s="73"/>
      <c r="G581" s="56"/>
      <c r="H581" s="56"/>
      <c r="I581" s="57"/>
      <c r="J581" s="57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</row>
    <row r="582">
      <c r="A582" s="56"/>
      <c r="B582" s="56"/>
      <c r="C582" s="72"/>
      <c r="D582" s="56"/>
      <c r="E582" s="73"/>
      <c r="F582" s="73"/>
      <c r="G582" s="56"/>
      <c r="H582" s="56"/>
      <c r="I582" s="57"/>
      <c r="J582" s="57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</row>
    <row r="583">
      <c r="A583" s="56"/>
      <c r="B583" s="56"/>
      <c r="C583" s="72"/>
      <c r="D583" s="56"/>
      <c r="E583" s="73"/>
      <c r="F583" s="73"/>
      <c r="G583" s="56"/>
      <c r="H583" s="56"/>
      <c r="I583" s="57"/>
      <c r="J583" s="57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</row>
    <row r="584">
      <c r="A584" s="56"/>
      <c r="B584" s="56"/>
      <c r="C584" s="72"/>
      <c r="D584" s="56"/>
      <c r="E584" s="73"/>
      <c r="F584" s="73"/>
      <c r="G584" s="56"/>
      <c r="H584" s="56"/>
      <c r="I584" s="57"/>
      <c r="J584" s="57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</row>
    <row r="585">
      <c r="A585" s="56"/>
      <c r="B585" s="56"/>
      <c r="C585" s="72"/>
      <c r="D585" s="56"/>
      <c r="E585" s="73"/>
      <c r="F585" s="73"/>
      <c r="G585" s="56"/>
      <c r="H585" s="56"/>
      <c r="I585" s="57"/>
      <c r="J585" s="57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</row>
    <row r="586">
      <c r="A586" s="56"/>
      <c r="B586" s="56"/>
      <c r="C586" s="72"/>
      <c r="D586" s="56"/>
      <c r="E586" s="73"/>
      <c r="F586" s="73"/>
      <c r="G586" s="56"/>
      <c r="H586" s="56"/>
      <c r="I586" s="57"/>
      <c r="J586" s="57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</row>
    <row r="587">
      <c r="A587" s="56"/>
      <c r="B587" s="56"/>
      <c r="C587" s="72"/>
      <c r="D587" s="56"/>
      <c r="E587" s="73"/>
      <c r="F587" s="73"/>
      <c r="G587" s="56"/>
      <c r="H587" s="56"/>
      <c r="I587" s="57"/>
      <c r="J587" s="57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</row>
    <row r="588">
      <c r="A588" s="56"/>
      <c r="B588" s="56"/>
      <c r="C588" s="72"/>
      <c r="D588" s="56"/>
      <c r="E588" s="73"/>
      <c r="F588" s="73"/>
      <c r="G588" s="56"/>
      <c r="H588" s="56"/>
      <c r="I588" s="57"/>
      <c r="J588" s="57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</row>
    <row r="589">
      <c r="A589" s="56"/>
      <c r="B589" s="56"/>
      <c r="C589" s="72"/>
      <c r="D589" s="56"/>
      <c r="E589" s="73"/>
      <c r="F589" s="73"/>
      <c r="G589" s="56"/>
      <c r="H589" s="56"/>
      <c r="I589" s="57"/>
      <c r="J589" s="57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</row>
    <row r="590">
      <c r="A590" s="56"/>
      <c r="B590" s="56"/>
      <c r="C590" s="72"/>
      <c r="D590" s="56"/>
      <c r="E590" s="73"/>
      <c r="F590" s="73"/>
      <c r="G590" s="56"/>
      <c r="H590" s="56"/>
      <c r="I590" s="57"/>
      <c r="J590" s="57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</row>
    <row r="591">
      <c r="A591" s="56"/>
      <c r="B591" s="56"/>
      <c r="C591" s="72"/>
      <c r="D591" s="56"/>
      <c r="E591" s="73"/>
      <c r="F591" s="73"/>
      <c r="G591" s="56"/>
      <c r="H591" s="56"/>
      <c r="I591" s="57"/>
      <c r="J591" s="57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</row>
    <row r="592">
      <c r="A592" s="56"/>
      <c r="B592" s="56"/>
      <c r="C592" s="72"/>
      <c r="D592" s="56"/>
      <c r="E592" s="73"/>
      <c r="F592" s="73"/>
      <c r="G592" s="56"/>
      <c r="H592" s="56"/>
      <c r="I592" s="57"/>
      <c r="J592" s="57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</row>
    <row r="593">
      <c r="A593" s="56"/>
      <c r="B593" s="56"/>
      <c r="C593" s="72"/>
      <c r="D593" s="56"/>
      <c r="E593" s="73"/>
      <c r="F593" s="73"/>
      <c r="G593" s="56"/>
      <c r="H593" s="56"/>
      <c r="I593" s="57"/>
      <c r="J593" s="57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</row>
    <row r="594">
      <c r="A594" s="56"/>
      <c r="B594" s="56"/>
      <c r="C594" s="72"/>
      <c r="D594" s="56"/>
      <c r="E594" s="73"/>
      <c r="F594" s="73"/>
      <c r="G594" s="56"/>
      <c r="H594" s="56"/>
      <c r="I594" s="57"/>
      <c r="J594" s="57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</row>
    <row r="595">
      <c r="A595" s="56"/>
      <c r="B595" s="56"/>
      <c r="C595" s="72"/>
      <c r="D595" s="56"/>
      <c r="E595" s="73"/>
      <c r="F595" s="73"/>
      <c r="G595" s="56"/>
      <c r="H595" s="56"/>
      <c r="I595" s="57"/>
      <c r="J595" s="57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</row>
    <row r="596">
      <c r="A596" s="56"/>
      <c r="B596" s="56"/>
      <c r="C596" s="72"/>
      <c r="D596" s="56"/>
      <c r="E596" s="73"/>
      <c r="F596" s="73"/>
      <c r="G596" s="56"/>
      <c r="H596" s="56"/>
      <c r="I596" s="57"/>
      <c r="J596" s="57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</row>
    <row r="597">
      <c r="A597" s="56"/>
      <c r="B597" s="56"/>
      <c r="C597" s="72"/>
      <c r="D597" s="56"/>
      <c r="E597" s="73"/>
      <c r="F597" s="73"/>
      <c r="G597" s="56"/>
      <c r="H597" s="56"/>
      <c r="I597" s="57"/>
      <c r="J597" s="57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</row>
    <row r="598">
      <c r="A598" s="56"/>
      <c r="B598" s="56"/>
      <c r="C598" s="72"/>
      <c r="D598" s="56"/>
      <c r="E598" s="73"/>
      <c r="F598" s="73"/>
      <c r="G598" s="56"/>
      <c r="H598" s="56"/>
      <c r="I598" s="57"/>
      <c r="J598" s="57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</row>
    <row r="599">
      <c r="A599" s="56"/>
      <c r="B599" s="56"/>
      <c r="C599" s="72"/>
      <c r="D599" s="56"/>
      <c r="E599" s="73"/>
      <c r="F599" s="73"/>
      <c r="G599" s="56"/>
      <c r="H599" s="56"/>
      <c r="I599" s="57"/>
      <c r="J599" s="57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</row>
    <row r="600">
      <c r="A600" s="56"/>
      <c r="B600" s="56"/>
      <c r="C600" s="72"/>
      <c r="D600" s="56"/>
      <c r="E600" s="73"/>
      <c r="F600" s="73"/>
      <c r="G600" s="56"/>
      <c r="H600" s="56"/>
      <c r="I600" s="57"/>
      <c r="J600" s="57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</row>
    <row r="601">
      <c r="A601" s="56"/>
      <c r="B601" s="56"/>
      <c r="C601" s="72"/>
      <c r="D601" s="56"/>
      <c r="E601" s="73"/>
      <c r="F601" s="73"/>
      <c r="G601" s="56"/>
      <c r="H601" s="56"/>
      <c r="I601" s="57"/>
      <c r="J601" s="57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</row>
    <row r="602">
      <c r="A602" s="56"/>
      <c r="B602" s="56"/>
      <c r="C602" s="72"/>
      <c r="D602" s="56"/>
      <c r="E602" s="73"/>
      <c r="F602" s="73"/>
      <c r="G602" s="56"/>
      <c r="H602" s="56"/>
      <c r="I602" s="57"/>
      <c r="J602" s="57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</row>
    <row r="603">
      <c r="A603" s="56"/>
      <c r="B603" s="56"/>
      <c r="C603" s="72"/>
      <c r="D603" s="56"/>
      <c r="E603" s="73"/>
      <c r="F603" s="73"/>
      <c r="G603" s="56"/>
      <c r="H603" s="56"/>
      <c r="I603" s="57"/>
      <c r="J603" s="57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</row>
    <row r="604">
      <c r="A604" s="56"/>
      <c r="B604" s="56"/>
      <c r="C604" s="72"/>
      <c r="D604" s="56"/>
      <c r="E604" s="73"/>
      <c r="F604" s="73"/>
      <c r="G604" s="56"/>
      <c r="H604" s="56"/>
      <c r="I604" s="57"/>
      <c r="J604" s="57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</row>
    <row r="605">
      <c r="A605" s="56"/>
      <c r="B605" s="56"/>
      <c r="C605" s="72"/>
      <c r="D605" s="56"/>
      <c r="E605" s="73"/>
      <c r="F605" s="73"/>
      <c r="G605" s="56"/>
      <c r="H605" s="56"/>
      <c r="I605" s="57"/>
      <c r="J605" s="57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</row>
    <row r="606">
      <c r="A606" s="56"/>
      <c r="B606" s="56"/>
      <c r="C606" s="72"/>
      <c r="D606" s="56"/>
      <c r="E606" s="73"/>
      <c r="F606" s="73"/>
      <c r="G606" s="56"/>
      <c r="H606" s="56"/>
      <c r="I606" s="57"/>
      <c r="J606" s="57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</row>
    <row r="607">
      <c r="A607" s="56"/>
      <c r="B607" s="56"/>
      <c r="C607" s="72"/>
      <c r="D607" s="56"/>
      <c r="E607" s="73"/>
      <c r="F607" s="73"/>
      <c r="G607" s="56"/>
      <c r="H607" s="56"/>
      <c r="I607" s="57"/>
      <c r="J607" s="57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</row>
    <row r="608">
      <c r="A608" s="56"/>
      <c r="B608" s="56"/>
      <c r="C608" s="72"/>
      <c r="D608" s="56"/>
      <c r="E608" s="73"/>
      <c r="F608" s="73"/>
      <c r="G608" s="56"/>
      <c r="H608" s="56"/>
      <c r="I608" s="57"/>
      <c r="J608" s="57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</row>
    <row r="609">
      <c r="A609" s="56"/>
      <c r="B609" s="56"/>
      <c r="C609" s="72"/>
      <c r="D609" s="56"/>
      <c r="E609" s="73"/>
      <c r="F609" s="73"/>
      <c r="G609" s="56"/>
      <c r="H609" s="56"/>
      <c r="I609" s="57"/>
      <c r="J609" s="57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</row>
    <row r="610">
      <c r="A610" s="56"/>
      <c r="B610" s="56"/>
      <c r="C610" s="72"/>
      <c r="D610" s="56"/>
      <c r="E610" s="73"/>
      <c r="F610" s="73"/>
      <c r="G610" s="56"/>
      <c r="H610" s="56"/>
      <c r="I610" s="57"/>
      <c r="J610" s="57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</row>
    <row r="611">
      <c r="A611" s="56"/>
      <c r="B611" s="56"/>
      <c r="C611" s="72"/>
      <c r="D611" s="56"/>
      <c r="E611" s="73"/>
      <c r="F611" s="73"/>
      <c r="G611" s="56"/>
      <c r="H611" s="56"/>
      <c r="I611" s="57"/>
      <c r="J611" s="57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</row>
    <row r="612">
      <c r="A612" s="56"/>
      <c r="B612" s="56"/>
      <c r="C612" s="72"/>
      <c r="D612" s="56"/>
      <c r="E612" s="73"/>
      <c r="F612" s="73"/>
      <c r="G612" s="56"/>
      <c r="H612" s="56"/>
      <c r="I612" s="57"/>
      <c r="J612" s="57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</row>
    <row r="613">
      <c r="A613" s="56"/>
      <c r="B613" s="56"/>
      <c r="C613" s="72"/>
      <c r="D613" s="56"/>
      <c r="E613" s="73"/>
      <c r="F613" s="73"/>
      <c r="G613" s="56"/>
      <c r="H613" s="56"/>
      <c r="I613" s="57"/>
      <c r="J613" s="57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</row>
    <row r="614">
      <c r="A614" s="56"/>
      <c r="B614" s="56"/>
      <c r="C614" s="72"/>
      <c r="D614" s="56"/>
      <c r="E614" s="73"/>
      <c r="F614" s="73"/>
      <c r="G614" s="56"/>
      <c r="H614" s="56"/>
      <c r="I614" s="57"/>
      <c r="J614" s="57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</row>
    <row r="615">
      <c r="A615" s="56"/>
      <c r="B615" s="56"/>
      <c r="C615" s="72"/>
      <c r="D615" s="56"/>
      <c r="E615" s="73"/>
      <c r="F615" s="73"/>
      <c r="G615" s="56"/>
      <c r="H615" s="56"/>
      <c r="I615" s="57"/>
      <c r="J615" s="57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</row>
    <row r="616">
      <c r="A616" s="56"/>
      <c r="B616" s="56"/>
      <c r="C616" s="72"/>
      <c r="D616" s="56"/>
      <c r="E616" s="73"/>
      <c r="F616" s="73"/>
      <c r="G616" s="56"/>
      <c r="H616" s="56"/>
      <c r="I616" s="57"/>
      <c r="J616" s="57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</row>
    <row r="617">
      <c r="A617" s="56"/>
      <c r="B617" s="56"/>
      <c r="C617" s="72"/>
      <c r="D617" s="56"/>
      <c r="E617" s="73"/>
      <c r="F617" s="73"/>
      <c r="G617" s="56"/>
      <c r="H617" s="56"/>
      <c r="I617" s="57"/>
      <c r="J617" s="57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</row>
    <row r="618">
      <c r="A618" s="56"/>
      <c r="B618" s="56"/>
      <c r="C618" s="72"/>
      <c r="D618" s="56"/>
      <c r="E618" s="73"/>
      <c r="F618" s="73"/>
      <c r="G618" s="56"/>
      <c r="H618" s="56"/>
      <c r="I618" s="57"/>
      <c r="J618" s="57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</row>
    <row r="619">
      <c r="A619" s="56"/>
      <c r="B619" s="56"/>
      <c r="C619" s="72"/>
      <c r="D619" s="56"/>
      <c r="E619" s="73"/>
      <c r="F619" s="73"/>
      <c r="G619" s="56"/>
      <c r="H619" s="56"/>
      <c r="I619" s="57"/>
      <c r="J619" s="57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</row>
    <row r="620">
      <c r="A620" s="56"/>
      <c r="B620" s="56"/>
      <c r="C620" s="72"/>
      <c r="D620" s="56"/>
      <c r="E620" s="73"/>
      <c r="F620" s="73"/>
      <c r="G620" s="56"/>
      <c r="H620" s="56"/>
      <c r="I620" s="57"/>
      <c r="J620" s="57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</row>
    <row r="621">
      <c r="A621" s="56"/>
      <c r="B621" s="56"/>
      <c r="C621" s="72"/>
      <c r="D621" s="56"/>
      <c r="E621" s="73"/>
      <c r="F621" s="73"/>
      <c r="G621" s="56"/>
      <c r="H621" s="56"/>
      <c r="I621" s="57"/>
      <c r="J621" s="57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</row>
    <row r="622">
      <c r="A622" s="56"/>
      <c r="B622" s="56"/>
      <c r="C622" s="72"/>
      <c r="D622" s="56"/>
      <c r="E622" s="73"/>
      <c r="F622" s="73"/>
      <c r="G622" s="56"/>
      <c r="H622" s="56"/>
      <c r="I622" s="57"/>
      <c r="J622" s="57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</row>
    <row r="623">
      <c r="A623" s="56"/>
      <c r="B623" s="56"/>
      <c r="C623" s="72"/>
      <c r="D623" s="56"/>
      <c r="E623" s="73"/>
      <c r="F623" s="73"/>
      <c r="G623" s="56"/>
      <c r="H623" s="56"/>
      <c r="I623" s="57"/>
      <c r="J623" s="57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</row>
    <row r="624">
      <c r="A624" s="56"/>
      <c r="B624" s="56"/>
      <c r="C624" s="72"/>
      <c r="D624" s="56"/>
      <c r="E624" s="73"/>
      <c r="F624" s="73"/>
      <c r="G624" s="56"/>
      <c r="H624" s="56"/>
      <c r="I624" s="57"/>
      <c r="J624" s="57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</row>
    <row r="625">
      <c r="A625" s="56"/>
      <c r="B625" s="56"/>
      <c r="C625" s="72"/>
      <c r="D625" s="56"/>
      <c r="E625" s="73"/>
      <c r="F625" s="73"/>
      <c r="G625" s="56"/>
      <c r="H625" s="56"/>
      <c r="I625" s="57"/>
      <c r="J625" s="57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</row>
    <row r="626">
      <c r="A626" s="56"/>
      <c r="B626" s="56"/>
      <c r="C626" s="72"/>
      <c r="D626" s="56"/>
      <c r="E626" s="73"/>
      <c r="F626" s="73"/>
      <c r="G626" s="56"/>
      <c r="H626" s="56"/>
      <c r="I626" s="57"/>
      <c r="J626" s="57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</row>
    <row r="627">
      <c r="A627" s="56"/>
      <c r="B627" s="56"/>
      <c r="C627" s="72"/>
      <c r="D627" s="56"/>
      <c r="E627" s="73"/>
      <c r="F627" s="73"/>
      <c r="G627" s="56"/>
      <c r="H627" s="56"/>
      <c r="I627" s="57"/>
      <c r="J627" s="57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</row>
    <row r="628">
      <c r="A628" s="56"/>
      <c r="B628" s="56"/>
      <c r="C628" s="72"/>
      <c r="D628" s="56"/>
      <c r="E628" s="73"/>
      <c r="F628" s="73"/>
      <c r="G628" s="56"/>
      <c r="H628" s="56"/>
      <c r="I628" s="57"/>
      <c r="J628" s="57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</row>
    <row r="629">
      <c r="A629" s="56"/>
      <c r="B629" s="56"/>
      <c r="C629" s="72"/>
      <c r="D629" s="56"/>
      <c r="E629" s="73"/>
      <c r="F629" s="73"/>
      <c r="G629" s="56"/>
      <c r="H629" s="56"/>
      <c r="I629" s="57"/>
      <c r="J629" s="57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</row>
    <row r="630">
      <c r="A630" s="56"/>
      <c r="B630" s="56"/>
      <c r="C630" s="72"/>
      <c r="D630" s="56"/>
      <c r="E630" s="73"/>
      <c r="F630" s="73"/>
      <c r="G630" s="56"/>
      <c r="H630" s="56"/>
      <c r="I630" s="57"/>
      <c r="J630" s="57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</row>
    <row r="631">
      <c r="A631" s="56"/>
      <c r="B631" s="56"/>
      <c r="C631" s="72"/>
      <c r="D631" s="56"/>
      <c r="E631" s="73"/>
      <c r="F631" s="73"/>
      <c r="G631" s="56"/>
      <c r="H631" s="56"/>
      <c r="I631" s="57"/>
      <c r="J631" s="57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</row>
    <row r="632">
      <c r="A632" s="56"/>
      <c r="B632" s="56"/>
      <c r="C632" s="72"/>
      <c r="D632" s="56"/>
      <c r="E632" s="73"/>
      <c r="F632" s="73"/>
      <c r="G632" s="56"/>
      <c r="H632" s="56"/>
      <c r="I632" s="57"/>
      <c r="J632" s="57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</row>
    <row r="633">
      <c r="A633" s="56"/>
      <c r="B633" s="56"/>
      <c r="C633" s="72"/>
      <c r="D633" s="56"/>
      <c r="E633" s="73"/>
      <c r="F633" s="73"/>
      <c r="G633" s="56"/>
      <c r="H633" s="56"/>
      <c r="I633" s="57"/>
      <c r="J633" s="57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</row>
    <row r="634">
      <c r="A634" s="56"/>
      <c r="B634" s="56"/>
      <c r="C634" s="72"/>
      <c r="D634" s="56"/>
      <c r="E634" s="73"/>
      <c r="F634" s="73"/>
      <c r="G634" s="56"/>
      <c r="H634" s="56"/>
      <c r="I634" s="57"/>
      <c r="J634" s="57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</row>
    <row r="635">
      <c r="A635" s="56"/>
      <c r="B635" s="56"/>
      <c r="C635" s="72"/>
      <c r="D635" s="56"/>
      <c r="E635" s="73"/>
      <c r="F635" s="73"/>
      <c r="G635" s="56"/>
      <c r="H635" s="56"/>
      <c r="I635" s="57"/>
      <c r="J635" s="57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</row>
    <row r="636">
      <c r="A636" s="56"/>
      <c r="B636" s="56"/>
      <c r="C636" s="72"/>
      <c r="D636" s="56"/>
      <c r="E636" s="73"/>
      <c r="F636" s="73"/>
      <c r="G636" s="56"/>
      <c r="H636" s="56"/>
      <c r="I636" s="57"/>
      <c r="J636" s="57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</row>
    <row r="637">
      <c r="A637" s="56"/>
      <c r="B637" s="56"/>
      <c r="C637" s="72"/>
      <c r="D637" s="56"/>
      <c r="E637" s="73"/>
      <c r="F637" s="73"/>
      <c r="G637" s="56"/>
      <c r="H637" s="56"/>
      <c r="I637" s="57"/>
      <c r="J637" s="57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</row>
    <row r="638">
      <c r="A638" s="56"/>
      <c r="B638" s="56"/>
      <c r="C638" s="72"/>
      <c r="D638" s="56"/>
      <c r="E638" s="73"/>
      <c r="F638" s="73"/>
      <c r="G638" s="56"/>
      <c r="H638" s="56"/>
      <c r="I638" s="57"/>
      <c r="J638" s="57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</row>
    <row r="639">
      <c r="A639" s="56"/>
      <c r="B639" s="56"/>
      <c r="C639" s="72"/>
      <c r="D639" s="56"/>
      <c r="E639" s="73"/>
      <c r="F639" s="73"/>
      <c r="G639" s="56"/>
      <c r="H639" s="56"/>
      <c r="I639" s="57"/>
      <c r="J639" s="57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</row>
    <row r="640">
      <c r="A640" s="56"/>
      <c r="B640" s="56"/>
      <c r="C640" s="72"/>
      <c r="D640" s="56"/>
      <c r="E640" s="73"/>
      <c r="F640" s="73"/>
      <c r="G640" s="56"/>
      <c r="H640" s="56"/>
      <c r="I640" s="57"/>
      <c r="J640" s="57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</row>
    <row r="641">
      <c r="A641" s="56"/>
      <c r="B641" s="56"/>
      <c r="C641" s="72"/>
      <c r="D641" s="56"/>
      <c r="E641" s="73"/>
      <c r="F641" s="73"/>
      <c r="G641" s="56"/>
      <c r="H641" s="56"/>
      <c r="I641" s="57"/>
      <c r="J641" s="57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</row>
    <row r="642">
      <c r="A642" s="56"/>
      <c r="B642" s="56"/>
      <c r="C642" s="72"/>
      <c r="D642" s="56"/>
      <c r="E642" s="73"/>
      <c r="F642" s="73"/>
      <c r="G642" s="56"/>
      <c r="H642" s="56"/>
      <c r="I642" s="57"/>
      <c r="J642" s="57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</row>
    <row r="643">
      <c r="A643" s="56"/>
      <c r="B643" s="56"/>
      <c r="C643" s="72"/>
      <c r="D643" s="56"/>
      <c r="E643" s="73"/>
      <c r="F643" s="73"/>
      <c r="G643" s="56"/>
      <c r="H643" s="56"/>
      <c r="I643" s="57"/>
      <c r="J643" s="57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</row>
    <row r="644">
      <c r="A644" s="56"/>
      <c r="B644" s="56"/>
      <c r="C644" s="72"/>
      <c r="D644" s="56"/>
      <c r="E644" s="73"/>
      <c r="F644" s="73"/>
      <c r="G644" s="56"/>
      <c r="H644" s="56"/>
      <c r="I644" s="57"/>
      <c r="J644" s="57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</row>
    <row r="645">
      <c r="A645" s="56"/>
      <c r="B645" s="56"/>
      <c r="C645" s="72"/>
      <c r="D645" s="56"/>
      <c r="E645" s="73"/>
      <c r="F645" s="73"/>
      <c r="G645" s="56"/>
      <c r="H645" s="56"/>
      <c r="I645" s="57"/>
      <c r="J645" s="57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</row>
    <row r="646">
      <c r="A646" s="56"/>
      <c r="B646" s="56"/>
      <c r="C646" s="72"/>
      <c r="D646" s="56"/>
      <c r="E646" s="73"/>
      <c r="F646" s="73"/>
      <c r="G646" s="56"/>
      <c r="H646" s="56"/>
      <c r="I646" s="57"/>
      <c r="J646" s="57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</row>
    <row r="647">
      <c r="A647" s="56"/>
      <c r="B647" s="56"/>
      <c r="C647" s="72"/>
      <c r="D647" s="56"/>
      <c r="E647" s="73"/>
      <c r="F647" s="73"/>
      <c r="G647" s="56"/>
      <c r="H647" s="56"/>
      <c r="I647" s="57"/>
      <c r="J647" s="57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</row>
    <row r="648">
      <c r="A648" s="56"/>
      <c r="B648" s="56"/>
      <c r="C648" s="72"/>
      <c r="D648" s="56"/>
      <c r="E648" s="73"/>
      <c r="F648" s="73"/>
      <c r="G648" s="56"/>
      <c r="H648" s="56"/>
      <c r="I648" s="57"/>
      <c r="J648" s="57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</row>
    <row r="649">
      <c r="A649" s="56"/>
      <c r="B649" s="56"/>
      <c r="C649" s="72"/>
      <c r="D649" s="56"/>
      <c r="E649" s="73"/>
      <c r="F649" s="73"/>
      <c r="G649" s="56"/>
      <c r="H649" s="56"/>
      <c r="I649" s="57"/>
      <c r="J649" s="57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</row>
    <row r="650">
      <c r="A650" s="56"/>
      <c r="B650" s="56"/>
      <c r="C650" s="72"/>
      <c r="D650" s="56"/>
      <c r="E650" s="73"/>
      <c r="F650" s="73"/>
      <c r="G650" s="56"/>
      <c r="H650" s="56"/>
      <c r="I650" s="57"/>
      <c r="J650" s="57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</row>
    <row r="651">
      <c r="A651" s="56"/>
      <c r="B651" s="56"/>
      <c r="C651" s="72"/>
      <c r="D651" s="56"/>
      <c r="E651" s="73"/>
      <c r="F651" s="73"/>
      <c r="G651" s="56"/>
      <c r="H651" s="56"/>
      <c r="I651" s="57"/>
      <c r="J651" s="57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</row>
    <row r="652">
      <c r="A652" s="56"/>
      <c r="B652" s="56"/>
      <c r="C652" s="72"/>
      <c r="D652" s="56"/>
      <c r="E652" s="73"/>
      <c r="F652" s="73"/>
      <c r="G652" s="56"/>
      <c r="H652" s="56"/>
      <c r="I652" s="57"/>
      <c r="J652" s="57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</row>
    <row r="653">
      <c r="A653" s="56"/>
      <c r="B653" s="56"/>
      <c r="C653" s="72"/>
      <c r="D653" s="56"/>
      <c r="E653" s="73"/>
      <c r="F653" s="73"/>
      <c r="G653" s="56"/>
      <c r="H653" s="56"/>
      <c r="I653" s="57"/>
      <c r="J653" s="57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</row>
    <row r="654">
      <c r="A654" s="56"/>
      <c r="B654" s="56"/>
      <c r="C654" s="72"/>
      <c r="D654" s="56"/>
      <c r="E654" s="73"/>
      <c r="F654" s="73"/>
      <c r="G654" s="56"/>
      <c r="H654" s="56"/>
      <c r="I654" s="57"/>
      <c r="J654" s="57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</row>
    <row r="655">
      <c r="A655" s="56"/>
      <c r="B655" s="56"/>
      <c r="C655" s="72"/>
      <c r="D655" s="56"/>
      <c r="E655" s="73"/>
      <c r="F655" s="73"/>
      <c r="G655" s="56"/>
      <c r="H655" s="56"/>
      <c r="I655" s="57"/>
      <c r="J655" s="57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</row>
    <row r="656">
      <c r="A656" s="56"/>
      <c r="B656" s="56"/>
      <c r="C656" s="72"/>
      <c r="D656" s="56"/>
      <c r="E656" s="73"/>
      <c r="F656" s="73"/>
      <c r="G656" s="56"/>
      <c r="H656" s="56"/>
      <c r="I656" s="57"/>
      <c r="J656" s="57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</row>
    <row r="657">
      <c r="A657" s="56"/>
      <c r="B657" s="56"/>
      <c r="C657" s="72"/>
      <c r="D657" s="56"/>
      <c r="E657" s="73"/>
      <c r="F657" s="73"/>
      <c r="G657" s="56"/>
      <c r="H657" s="56"/>
      <c r="I657" s="57"/>
      <c r="J657" s="57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</row>
    <row r="658">
      <c r="A658" s="56"/>
      <c r="B658" s="56"/>
      <c r="C658" s="72"/>
      <c r="D658" s="56"/>
      <c r="E658" s="73"/>
      <c r="F658" s="73"/>
      <c r="G658" s="56"/>
      <c r="H658" s="56"/>
      <c r="I658" s="57"/>
      <c r="J658" s="57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</row>
    <row r="659">
      <c r="A659" s="56"/>
      <c r="B659" s="56"/>
      <c r="C659" s="72"/>
      <c r="D659" s="56"/>
      <c r="E659" s="73"/>
      <c r="F659" s="73"/>
      <c r="G659" s="56"/>
      <c r="H659" s="56"/>
      <c r="I659" s="57"/>
      <c r="J659" s="57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</row>
    <row r="660">
      <c r="A660" s="56"/>
      <c r="B660" s="56"/>
      <c r="C660" s="72"/>
      <c r="D660" s="56"/>
      <c r="E660" s="73"/>
      <c r="F660" s="73"/>
      <c r="G660" s="56"/>
      <c r="H660" s="56"/>
      <c r="I660" s="57"/>
      <c r="J660" s="57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</row>
    <row r="661">
      <c r="A661" s="56"/>
      <c r="B661" s="56"/>
      <c r="C661" s="72"/>
      <c r="D661" s="56"/>
      <c r="E661" s="73"/>
      <c r="F661" s="73"/>
      <c r="G661" s="56"/>
      <c r="H661" s="56"/>
      <c r="I661" s="57"/>
      <c r="J661" s="57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</row>
    <row r="662">
      <c r="A662" s="56"/>
      <c r="B662" s="56"/>
      <c r="C662" s="72"/>
      <c r="D662" s="56"/>
      <c r="E662" s="73"/>
      <c r="F662" s="73"/>
      <c r="G662" s="56"/>
      <c r="H662" s="56"/>
      <c r="I662" s="57"/>
      <c r="J662" s="57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</row>
    <row r="663">
      <c r="A663" s="56"/>
      <c r="B663" s="56"/>
      <c r="C663" s="72"/>
      <c r="D663" s="56"/>
      <c r="E663" s="73"/>
      <c r="F663" s="73"/>
      <c r="G663" s="56"/>
      <c r="H663" s="56"/>
      <c r="I663" s="57"/>
      <c r="J663" s="57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</row>
    <row r="664">
      <c r="A664" s="56"/>
      <c r="B664" s="56"/>
      <c r="C664" s="72"/>
      <c r="D664" s="56"/>
      <c r="E664" s="73"/>
      <c r="F664" s="73"/>
      <c r="G664" s="56"/>
      <c r="H664" s="56"/>
      <c r="I664" s="57"/>
      <c r="J664" s="57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</row>
    <row r="665">
      <c r="A665" s="56"/>
      <c r="B665" s="56"/>
      <c r="C665" s="72"/>
      <c r="D665" s="56"/>
      <c r="E665" s="73"/>
      <c r="F665" s="73"/>
      <c r="G665" s="56"/>
      <c r="H665" s="56"/>
      <c r="I665" s="57"/>
      <c r="J665" s="57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</row>
    <row r="666">
      <c r="A666" s="56"/>
      <c r="B666" s="56"/>
      <c r="C666" s="72"/>
      <c r="D666" s="56"/>
      <c r="E666" s="73"/>
      <c r="F666" s="73"/>
      <c r="G666" s="56"/>
      <c r="H666" s="56"/>
      <c r="I666" s="57"/>
      <c r="J666" s="57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</row>
    <row r="667">
      <c r="A667" s="56"/>
      <c r="B667" s="56"/>
      <c r="C667" s="72"/>
      <c r="D667" s="56"/>
      <c r="E667" s="73"/>
      <c r="F667" s="73"/>
      <c r="G667" s="56"/>
      <c r="H667" s="56"/>
      <c r="I667" s="57"/>
      <c r="J667" s="57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</row>
    <row r="668">
      <c r="A668" s="56"/>
      <c r="B668" s="56"/>
      <c r="C668" s="72"/>
      <c r="D668" s="56"/>
      <c r="E668" s="73"/>
      <c r="F668" s="73"/>
      <c r="G668" s="56"/>
      <c r="H668" s="56"/>
      <c r="I668" s="57"/>
      <c r="J668" s="57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</row>
    <row r="669">
      <c r="A669" s="56"/>
      <c r="B669" s="56"/>
      <c r="C669" s="72"/>
      <c r="D669" s="56"/>
      <c r="E669" s="73"/>
      <c r="F669" s="73"/>
      <c r="G669" s="56"/>
      <c r="H669" s="56"/>
      <c r="I669" s="57"/>
      <c r="J669" s="57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</row>
    <row r="670">
      <c r="A670" s="56"/>
      <c r="B670" s="56"/>
      <c r="C670" s="72"/>
      <c r="D670" s="56"/>
      <c r="E670" s="73"/>
      <c r="F670" s="73"/>
      <c r="G670" s="56"/>
      <c r="H670" s="56"/>
      <c r="I670" s="57"/>
      <c r="J670" s="57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</row>
    <row r="671">
      <c r="A671" s="56"/>
      <c r="B671" s="56"/>
      <c r="C671" s="72"/>
      <c r="D671" s="56"/>
      <c r="E671" s="73"/>
      <c r="F671" s="73"/>
      <c r="G671" s="56"/>
      <c r="H671" s="56"/>
      <c r="I671" s="57"/>
      <c r="J671" s="57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</row>
    <row r="672">
      <c r="A672" s="56"/>
      <c r="B672" s="56"/>
      <c r="C672" s="72"/>
      <c r="D672" s="56"/>
      <c r="E672" s="73"/>
      <c r="F672" s="73"/>
      <c r="G672" s="56"/>
      <c r="H672" s="56"/>
      <c r="I672" s="57"/>
      <c r="J672" s="57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</row>
    <row r="673">
      <c r="A673" s="56"/>
      <c r="B673" s="56"/>
      <c r="C673" s="72"/>
      <c r="D673" s="56"/>
      <c r="E673" s="73"/>
      <c r="F673" s="73"/>
      <c r="G673" s="56"/>
      <c r="H673" s="56"/>
      <c r="I673" s="57"/>
      <c r="J673" s="57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</row>
    <row r="674">
      <c r="A674" s="56"/>
      <c r="B674" s="56"/>
      <c r="C674" s="72"/>
      <c r="D674" s="56"/>
      <c r="E674" s="73"/>
      <c r="F674" s="73"/>
      <c r="G674" s="56"/>
      <c r="H674" s="56"/>
      <c r="I674" s="57"/>
      <c r="J674" s="57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</row>
    <row r="675">
      <c r="A675" s="56"/>
      <c r="B675" s="56"/>
      <c r="C675" s="72"/>
      <c r="D675" s="56"/>
      <c r="E675" s="73"/>
      <c r="F675" s="73"/>
      <c r="G675" s="56"/>
      <c r="H675" s="56"/>
      <c r="I675" s="57"/>
      <c r="J675" s="57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</row>
    <row r="676">
      <c r="A676" s="56"/>
      <c r="B676" s="56"/>
      <c r="C676" s="72"/>
      <c r="D676" s="56"/>
      <c r="E676" s="73"/>
      <c r="F676" s="73"/>
      <c r="G676" s="56"/>
      <c r="H676" s="56"/>
      <c r="I676" s="57"/>
      <c r="J676" s="57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</row>
    <row r="677">
      <c r="A677" s="56"/>
      <c r="B677" s="56"/>
      <c r="C677" s="72"/>
      <c r="D677" s="56"/>
      <c r="E677" s="73"/>
      <c r="F677" s="73"/>
      <c r="G677" s="56"/>
      <c r="H677" s="56"/>
      <c r="I677" s="57"/>
      <c r="J677" s="57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</row>
    <row r="678">
      <c r="A678" s="56"/>
      <c r="B678" s="56"/>
      <c r="C678" s="72"/>
      <c r="D678" s="56"/>
      <c r="E678" s="73"/>
      <c r="F678" s="73"/>
      <c r="G678" s="56"/>
      <c r="H678" s="56"/>
      <c r="I678" s="57"/>
      <c r="J678" s="57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</row>
    <row r="679">
      <c r="A679" s="56"/>
      <c r="B679" s="56"/>
      <c r="C679" s="72"/>
      <c r="D679" s="56"/>
      <c r="E679" s="73"/>
      <c r="F679" s="73"/>
      <c r="G679" s="56"/>
      <c r="H679" s="56"/>
      <c r="I679" s="57"/>
      <c r="J679" s="57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</row>
    <row r="680">
      <c r="A680" s="56"/>
      <c r="B680" s="56"/>
      <c r="C680" s="72"/>
      <c r="D680" s="56"/>
      <c r="E680" s="73"/>
      <c r="F680" s="73"/>
      <c r="G680" s="56"/>
      <c r="H680" s="56"/>
      <c r="I680" s="57"/>
      <c r="J680" s="57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</row>
    <row r="681">
      <c r="A681" s="56"/>
      <c r="B681" s="56"/>
      <c r="C681" s="72"/>
      <c r="D681" s="56"/>
      <c r="E681" s="73"/>
      <c r="F681" s="73"/>
      <c r="G681" s="56"/>
      <c r="H681" s="56"/>
      <c r="I681" s="57"/>
      <c r="J681" s="57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</row>
    <row r="682">
      <c r="A682" s="56"/>
      <c r="B682" s="56"/>
      <c r="C682" s="72"/>
      <c r="D682" s="56"/>
      <c r="E682" s="73"/>
      <c r="F682" s="73"/>
      <c r="G682" s="56"/>
      <c r="H682" s="56"/>
      <c r="I682" s="57"/>
      <c r="J682" s="57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</row>
    <row r="683">
      <c r="A683" s="56"/>
      <c r="B683" s="56"/>
      <c r="C683" s="72"/>
      <c r="D683" s="56"/>
      <c r="E683" s="73"/>
      <c r="F683" s="73"/>
      <c r="G683" s="56"/>
      <c r="H683" s="56"/>
      <c r="I683" s="57"/>
      <c r="J683" s="57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</row>
    <row r="684">
      <c r="A684" s="56"/>
      <c r="B684" s="56"/>
      <c r="C684" s="72"/>
      <c r="D684" s="56"/>
      <c r="E684" s="73"/>
      <c r="F684" s="73"/>
      <c r="G684" s="56"/>
      <c r="H684" s="56"/>
      <c r="I684" s="57"/>
      <c r="J684" s="57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</row>
    <row r="685">
      <c r="A685" s="56"/>
      <c r="B685" s="56"/>
      <c r="C685" s="72"/>
      <c r="D685" s="56"/>
      <c r="E685" s="73"/>
      <c r="F685" s="73"/>
      <c r="G685" s="56"/>
      <c r="H685" s="56"/>
      <c r="I685" s="57"/>
      <c r="J685" s="57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</row>
    <row r="686">
      <c r="A686" s="56"/>
      <c r="B686" s="56"/>
      <c r="C686" s="72"/>
      <c r="D686" s="56"/>
      <c r="E686" s="73"/>
      <c r="F686" s="73"/>
      <c r="G686" s="56"/>
      <c r="H686" s="56"/>
      <c r="I686" s="57"/>
      <c r="J686" s="57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</row>
    <row r="687">
      <c r="A687" s="56"/>
      <c r="B687" s="56"/>
      <c r="C687" s="72"/>
      <c r="D687" s="56"/>
      <c r="E687" s="73"/>
      <c r="F687" s="73"/>
      <c r="G687" s="56"/>
      <c r="H687" s="56"/>
      <c r="I687" s="57"/>
      <c r="J687" s="57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</row>
    <row r="688">
      <c r="A688" s="56"/>
      <c r="B688" s="56"/>
      <c r="C688" s="72"/>
      <c r="D688" s="56"/>
      <c r="E688" s="73"/>
      <c r="F688" s="73"/>
      <c r="G688" s="56"/>
      <c r="H688" s="56"/>
      <c r="I688" s="57"/>
      <c r="J688" s="57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</row>
    <row r="689">
      <c r="A689" s="56"/>
      <c r="B689" s="56"/>
      <c r="C689" s="72"/>
      <c r="D689" s="56"/>
      <c r="E689" s="73"/>
      <c r="F689" s="73"/>
      <c r="G689" s="56"/>
      <c r="H689" s="56"/>
      <c r="I689" s="57"/>
      <c r="J689" s="57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</row>
    <row r="690">
      <c r="A690" s="56"/>
      <c r="B690" s="56"/>
      <c r="C690" s="72"/>
      <c r="D690" s="56"/>
      <c r="E690" s="73"/>
      <c r="F690" s="73"/>
      <c r="G690" s="56"/>
      <c r="H690" s="56"/>
      <c r="I690" s="57"/>
      <c r="J690" s="57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</row>
    <row r="691">
      <c r="A691" s="56"/>
      <c r="B691" s="56"/>
      <c r="C691" s="72"/>
      <c r="D691" s="56"/>
      <c r="E691" s="73"/>
      <c r="F691" s="73"/>
      <c r="G691" s="56"/>
      <c r="H691" s="56"/>
      <c r="I691" s="57"/>
      <c r="J691" s="57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</row>
    <row r="692">
      <c r="A692" s="56"/>
      <c r="B692" s="56"/>
      <c r="C692" s="72"/>
      <c r="D692" s="56"/>
      <c r="E692" s="73"/>
      <c r="F692" s="73"/>
      <c r="G692" s="56"/>
      <c r="H692" s="56"/>
      <c r="I692" s="57"/>
      <c r="J692" s="57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</row>
    <row r="693">
      <c r="A693" s="56"/>
      <c r="B693" s="56"/>
      <c r="C693" s="72"/>
      <c r="D693" s="56"/>
      <c r="E693" s="73"/>
      <c r="F693" s="73"/>
      <c r="G693" s="56"/>
      <c r="H693" s="56"/>
      <c r="I693" s="57"/>
      <c r="J693" s="57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</row>
    <row r="694">
      <c r="A694" s="56"/>
      <c r="B694" s="56"/>
      <c r="C694" s="72"/>
      <c r="D694" s="56"/>
      <c r="E694" s="73"/>
      <c r="F694" s="73"/>
      <c r="G694" s="56"/>
      <c r="H694" s="56"/>
      <c r="I694" s="57"/>
      <c r="J694" s="57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</row>
    <row r="695">
      <c r="A695" s="56"/>
      <c r="B695" s="56"/>
      <c r="C695" s="72"/>
      <c r="D695" s="56"/>
      <c r="E695" s="73"/>
      <c r="F695" s="73"/>
      <c r="G695" s="56"/>
      <c r="H695" s="56"/>
      <c r="I695" s="57"/>
      <c r="J695" s="57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</row>
    <row r="696">
      <c r="A696" s="56"/>
      <c r="B696" s="56"/>
      <c r="C696" s="72"/>
      <c r="D696" s="56"/>
      <c r="E696" s="73"/>
      <c r="F696" s="73"/>
      <c r="G696" s="56"/>
      <c r="H696" s="56"/>
      <c r="I696" s="57"/>
      <c r="J696" s="57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</row>
    <row r="697">
      <c r="A697" s="56"/>
      <c r="B697" s="56"/>
      <c r="C697" s="72"/>
      <c r="D697" s="56"/>
      <c r="E697" s="73"/>
      <c r="F697" s="73"/>
      <c r="G697" s="56"/>
      <c r="H697" s="56"/>
      <c r="I697" s="57"/>
      <c r="J697" s="57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</row>
    <row r="698">
      <c r="A698" s="56"/>
      <c r="B698" s="56"/>
      <c r="C698" s="72"/>
      <c r="D698" s="56"/>
      <c r="E698" s="73"/>
      <c r="F698" s="73"/>
      <c r="G698" s="56"/>
      <c r="H698" s="56"/>
      <c r="I698" s="57"/>
      <c r="J698" s="57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</row>
    <row r="699">
      <c r="A699" s="56"/>
      <c r="B699" s="56"/>
      <c r="C699" s="72"/>
      <c r="D699" s="56"/>
      <c r="E699" s="73"/>
      <c r="F699" s="73"/>
      <c r="G699" s="56"/>
      <c r="H699" s="56"/>
      <c r="I699" s="57"/>
      <c r="J699" s="57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</row>
    <row r="700">
      <c r="A700" s="56"/>
      <c r="B700" s="56"/>
      <c r="C700" s="72"/>
      <c r="D700" s="56"/>
      <c r="E700" s="73"/>
      <c r="F700" s="73"/>
      <c r="G700" s="56"/>
      <c r="H700" s="56"/>
      <c r="I700" s="57"/>
      <c r="J700" s="57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</row>
    <row r="701">
      <c r="A701" s="56"/>
      <c r="B701" s="56"/>
      <c r="C701" s="72"/>
      <c r="D701" s="56"/>
      <c r="E701" s="73"/>
      <c r="F701" s="73"/>
      <c r="G701" s="56"/>
      <c r="H701" s="56"/>
      <c r="I701" s="57"/>
      <c r="J701" s="57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</row>
    <row r="702">
      <c r="A702" s="56"/>
      <c r="B702" s="56"/>
      <c r="C702" s="72"/>
      <c r="D702" s="56"/>
      <c r="E702" s="73"/>
      <c r="F702" s="73"/>
      <c r="G702" s="56"/>
      <c r="H702" s="56"/>
      <c r="I702" s="57"/>
      <c r="J702" s="57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</row>
    <row r="703">
      <c r="A703" s="56"/>
      <c r="B703" s="56"/>
      <c r="C703" s="72"/>
      <c r="D703" s="56"/>
      <c r="E703" s="73"/>
      <c r="F703" s="73"/>
      <c r="G703" s="56"/>
      <c r="H703" s="56"/>
      <c r="I703" s="57"/>
      <c r="J703" s="57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</row>
    <row r="704">
      <c r="A704" s="56"/>
      <c r="B704" s="56"/>
      <c r="C704" s="72"/>
      <c r="D704" s="56"/>
      <c r="E704" s="73"/>
      <c r="F704" s="73"/>
      <c r="G704" s="56"/>
      <c r="H704" s="56"/>
      <c r="I704" s="57"/>
      <c r="J704" s="57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</row>
    <row r="705">
      <c r="A705" s="56"/>
      <c r="B705" s="56"/>
      <c r="C705" s="72"/>
      <c r="D705" s="56"/>
      <c r="E705" s="73"/>
      <c r="F705" s="73"/>
      <c r="G705" s="56"/>
      <c r="H705" s="56"/>
      <c r="I705" s="57"/>
      <c r="J705" s="57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</row>
    <row r="706">
      <c r="A706" s="56"/>
      <c r="B706" s="56"/>
      <c r="C706" s="72"/>
      <c r="D706" s="56"/>
      <c r="E706" s="73"/>
      <c r="F706" s="73"/>
      <c r="G706" s="56"/>
      <c r="H706" s="56"/>
      <c r="I706" s="57"/>
      <c r="J706" s="57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</row>
    <row r="707">
      <c r="A707" s="56"/>
      <c r="B707" s="56"/>
      <c r="C707" s="72"/>
      <c r="D707" s="56"/>
      <c r="E707" s="73"/>
      <c r="F707" s="73"/>
      <c r="G707" s="56"/>
      <c r="H707" s="56"/>
      <c r="I707" s="57"/>
      <c r="J707" s="57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</row>
    <row r="708">
      <c r="A708" s="56"/>
      <c r="B708" s="56"/>
      <c r="C708" s="72"/>
      <c r="D708" s="56"/>
      <c r="E708" s="73"/>
      <c r="F708" s="73"/>
      <c r="G708" s="56"/>
      <c r="H708" s="56"/>
      <c r="I708" s="57"/>
      <c r="J708" s="57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</row>
    <row r="709">
      <c r="A709" s="56"/>
      <c r="B709" s="56"/>
      <c r="C709" s="72"/>
      <c r="D709" s="56"/>
      <c r="E709" s="73"/>
      <c r="F709" s="73"/>
      <c r="G709" s="56"/>
      <c r="H709" s="56"/>
      <c r="I709" s="57"/>
      <c r="J709" s="57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</row>
    <row r="710">
      <c r="A710" s="56"/>
      <c r="B710" s="56"/>
      <c r="C710" s="72"/>
      <c r="D710" s="56"/>
      <c r="E710" s="73"/>
      <c r="F710" s="73"/>
      <c r="G710" s="56"/>
      <c r="H710" s="56"/>
      <c r="I710" s="57"/>
      <c r="J710" s="57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</row>
    <row r="711">
      <c r="A711" s="56"/>
      <c r="B711" s="56"/>
      <c r="C711" s="72"/>
      <c r="D711" s="56"/>
      <c r="E711" s="73"/>
      <c r="F711" s="73"/>
      <c r="G711" s="56"/>
      <c r="H711" s="56"/>
      <c r="I711" s="57"/>
      <c r="J711" s="57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</row>
    <row r="712">
      <c r="A712" s="56"/>
      <c r="B712" s="56"/>
      <c r="C712" s="72"/>
      <c r="D712" s="56"/>
      <c r="E712" s="73"/>
      <c r="F712" s="73"/>
      <c r="G712" s="56"/>
      <c r="H712" s="56"/>
      <c r="I712" s="57"/>
      <c r="J712" s="57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</row>
    <row r="713">
      <c r="A713" s="56"/>
      <c r="B713" s="56"/>
      <c r="C713" s="72"/>
      <c r="D713" s="56"/>
      <c r="E713" s="73"/>
      <c r="F713" s="73"/>
      <c r="G713" s="56"/>
      <c r="H713" s="56"/>
      <c r="I713" s="57"/>
      <c r="J713" s="57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</row>
    <row r="714">
      <c r="A714" s="56"/>
      <c r="B714" s="56"/>
      <c r="C714" s="72"/>
      <c r="D714" s="56"/>
      <c r="E714" s="73"/>
      <c r="F714" s="73"/>
      <c r="G714" s="56"/>
      <c r="H714" s="56"/>
      <c r="I714" s="57"/>
      <c r="J714" s="57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</row>
    <row r="715">
      <c r="A715" s="56"/>
      <c r="B715" s="56"/>
      <c r="C715" s="72"/>
      <c r="D715" s="56"/>
      <c r="E715" s="73"/>
      <c r="F715" s="73"/>
      <c r="G715" s="56"/>
      <c r="H715" s="56"/>
      <c r="I715" s="57"/>
      <c r="J715" s="57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</row>
    <row r="716">
      <c r="A716" s="56"/>
      <c r="B716" s="56"/>
      <c r="C716" s="72"/>
      <c r="D716" s="56"/>
      <c r="E716" s="73"/>
      <c r="F716" s="73"/>
      <c r="G716" s="56"/>
      <c r="H716" s="56"/>
      <c r="I716" s="57"/>
      <c r="J716" s="57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</row>
    <row r="717">
      <c r="A717" s="56"/>
      <c r="B717" s="56"/>
      <c r="C717" s="72"/>
      <c r="D717" s="56"/>
      <c r="E717" s="73"/>
      <c r="F717" s="73"/>
      <c r="G717" s="56"/>
      <c r="H717" s="56"/>
      <c r="I717" s="57"/>
      <c r="J717" s="57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</row>
    <row r="718">
      <c r="A718" s="56"/>
      <c r="B718" s="56"/>
      <c r="C718" s="72"/>
      <c r="D718" s="56"/>
      <c r="E718" s="73"/>
      <c r="F718" s="73"/>
      <c r="G718" s="56"/>
      <c r="H718" s="56"/>
      <c r="I718" s="57"/>
      <c r="J718" s="57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</row>
    <row r="719">
      <c r="A719" s="56"/>
      <c r="B719" s="56"/>
      <c r="C719" s="72"/>
      <c r="D719" s="56"/>
      <c r="E719" s="73"/>
      <c r="F719" s="73"/>
      <c r="G719" s="56"/>
      <c r="H719" s="56"/>
      <c r="I719" s="57"/>
      <c r="J719" s="57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</row>
    <row r="720">
      <c r="A720" s="56"/>
      <c r="B720" s="56"/>
      <c r="C720" s="72"/>
      <c r="D720" s="56"/>
      <c r="E720" s="73"/>
      <c r="F720" s="73"/>
      <c r="G720" s="56"/>
      <c r="H720" s="56"/>
      <c r="I720" s="57"/>
      <c r="J720" s="57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</row>
    <row r="721">
      <c r="A721" s="56"/>
      <c r="B721" s="56"/>
      <c r="C721" s="72"/>
      <c r="D721" s="56"/>
      <c r="E721" s="73"/>
      <c r="F721" s="73"/>
      <c r="G721" s="56"/>
      <c r="H721" s="56"/>
      <c r="I721" s="57"/>
      <c r="J721" s="57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</row>
    <row r="722">
      <c r="A722" s="56"/>
      <c r="B722" s="56"/>
      <c r="C722" s="72"/>
      <c r="D722" s="56"/>
      <c r="E722" s="73"/>
      <c r="F722" s="73"/>
      <c r="G722" s="56"/>
      <c r="H722" s="56"/>
      <c r="I722" s="57"/>
      <c r="J722" s="57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</row>
    <row r="723">
      <c r="A723" s="56"/>
      <c r="B723" s="56"/>
      <c r="C723" s="72"/>
      <c r="D723" s="56"/>
      <c r="E723" s="73"/>
      <c r="F723" s="73"/>
      <c r="G723" s="56"/>
      <c r="H723" s="56"/>
      <c r="I723" s="57"/>
      <c r="J723" s="57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</row>
    <row r="724">
      <c r="A724" s="56"/>
      <c r="B724" s="56"/>
      <c r="C724" s="72"/>
      <c r="D724" s="56"/>
      <c r="E724" s="73"/>
      <c r="F724" s="73"/>
      <c r="G724" s="56"/>
      <c r="H724" s="56"/>
      <c r="I724" s="57"/>
      <c r="J724" s="57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</row>
    <row r="725">
      <c r="A725" s="56"/>
      <c r="B725" s="56"/>
      <c r="C725" s="72"/>
      <c r="D725" s="56"/>
      <c r="E725" s="73"/>
      <c r="F725" s="73"/>
      <c r="G725" s="56"/>
      <c r="H725" s="56"/>
      <c r="I725" s="57"/>
      <c r="J725" s="57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</row>
    <row r="726">
      <c r="A726" s="56"/>
      <c r="B726" s="56"/>
      <c r="C726" s="72"/>
      <c r="D726" s="56"/>
      <c r="E726" s="73"/>
      <c r="F726" s="73"/>
      <c r="G726" s="56"/>
      <c r="H726" s="56"/>
      <c r="I726" s="57"/>
      <c r="J726" s="57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</row>
    <row r="727">
      <c r="A727" s="56"/>
      <c r="B727" s="56"/>
      <c r="C727" s="72"/>
      <c r="D727" s="56"/>
      <c r="E727" s="73"/>
      <c r="F727" s="73"/>
      <c r="G727" s="56"/>
      <c r="H727" s="56"/>
      <c r="I727" s="57"/>
      <c r="J727" s="57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</row>
    <row r="728">
      <c r="A728" s="56"/>
      <c r="B728" s="56"/>
      <c r="C728" s="72"/>
      <c r="D728" s="56"/>
      <c r="E728" s="73"/>
      <c r="F728" s="73"/>
      <c r="G728" s="56"/>
      <c r="H728" s="56"/>
      <c r="I728" s="57"/>
      <c r="J728" s="57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</row>
    <row r="729">
      <c r="A729" s="56"/>
      <c r="B729" s="56"/>
      <c r="C729" s="72"/>
      <c r="D729" s="56"/>
      <c r="E729" s="73"/>
      <c r="F729" s="73"/>
      <c r="G729" s="56"/>
      <c r="H729" s="56"/>
      <c r="I729" s="57"/>
      <c r="J729" s="57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</row>
    <row r="730">
      <c r="A730" s="56"/>
      <c r="B730" s="56"/>
      <c r="C730" s="72"/>
      <c r="D730" s="56"/>
      <c r="E730" s="73"/>
      <c r="F730" s="73"/>
      <c r="G730" s="56"/>
      <c r="H730" s="56"/>
      <c r="I730" s="57"/>
      <c r="J730" s="57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</row>
    <row r="731">
      <c r="A731" s="56"/>
      <c r="B731" s="56"/>
      <c r="C731" s="72"/>
      <c r="D731" s="56"/>
      <c r="E731" s="73"/>
      <c r="F731" s="73"/>
      <c r="G731" s="56"/>
      <c r="H731" s="56"/>
      <c r="I731" s="57"/>
      <c r="J731" s="57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</row>
    <row r="732">
      <c r="A732" s="56"/>
      <c r="B732" s="56"/>
      <c r="C732" s="72"/>
      <c r="D732" s="56"/>
      <c r="E732" s="73"/>
      <c r="F732" s="73"/>
      <c r="G732" s="56"/>
      <c r="H732" s="56"/>
      <c r="I732" s="57"/>
      <c r="J732" s="57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</row>
    <row r="733">
      <c r="A733" s="56"/>
      <c r="B733" s="56"/>
      <c r="C733" s="72"/>
      <c r="D733" s="56"/>
      <c r="E733" s="73"/>
      <c r="F733" s="73"/>
      <c r="G733" s="56"/>
      <c r="H733" s="56"/>
      <c r="I733" s="57"/>
      <c r="J733" s="57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</row>
    <row r="734">
      <c r="A734" s="56"/>
      <c r="B734" s="56"/>
      <c r="C734" s="72"/>
      <c r="D734" s="56"/>
      <c r="E734" s="73"/>
      <c r="F734" s="73"/>
      <c r="G734" s="56"/>
      <c r="H734" s="56"/>
      <c r="I734" s="57"/>
      <c r="J734" s="57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</row>
    <row r="735">
      <c r="A735" s="56"/>
      <c r="B735" s="56"/>
      <c r="C735" s="72"/>
      <c r="D735" s="56"/>
      <c r="E735" s="73"/>
      <c r="F735" s="73"/>
      <c r="G735" s="56"/>
      <c r="H735" s="56"/>
      <c r="I735" s="57"/>
      <c r="J735" s="57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</row>
    <row r="736">
      <c r="A736" s="56"/>
      <c r="B736" s="56"/>
      <c r="C736" s="72"/>
      <c r="D736" s="56"/>
      <c r="E736" s="73"/>
      <c r="F736" s="73"/>
      <c r="G736" s="56"/>
      <c r="H736" s="56"/>
      <c r="I736" s="57"/>
      <c r="J736" s="57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</row>
    <row r="737">
      <c r="A737" s="56"/>
      <c r="B737" s="56"/>
      <c r="C737" s="72"/>
      <c r="D737" s="56"/>
      <c r="E737" s="73"/>
      <c r="F737" s="73"/>
      <c r="G737" s="56"/>
      <c r="H737" s="56"/>
      <c r="I737" s="57"/>
      <c r="J737" s="57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</row>
    <row r="738">
      <c r="A738" s="56"/>
      <c r="B738" s="56"/>
      <c r="C738" s="72"/>
      <c r="D738" s="56"/>
      <c r="E738" s="73"/>
      <c r="F738" s="73"/>
      <c r="G738" s="56"/>
      <c r="H738" s="56"/>
      <c r="I738" s="57"/>
      <c r="J738" s="57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</row>
    <row r="739">
      <c r="A739" s="56"/>
      <c r="B739" s="56"/>
      <c r="C739" s="72"/>
      <c r="D739" s="56"/>
      <c r="E739" s="73"/>
      <c r="F739" s="73"/>
      <c r="G739" s="56"/>
      <c r="H739" s="56"/>
      <c r="I739" s="57"/>
      <c r="J739" s="57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</row>
    <row r="740">
      <c r="A740" s="56"/>
      <c r="B740" s="56"/>
      <c r="C740" s="72"/>
      <c r="D740" s="56"/>
      <c r="E740" s="73"/>
      <c r="F740" s="73"/>
      <c r="G740" s="56"/>
      <c r="H740" s="56"/>
      <c r="I740" s="57"/>
      <c r="J740" s="57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</row>
    <row r="741">
      <c r="A741" s="56"/>
      <c r="B741" s="56"/>
      <c r="C741" s="72"/>
      <c r="D741" s="56"/>
      <c r="E741" s="73"/>
      <c r="F741" s="73"/>
      <c r="G741" s="56"/>
      <c r="H741" s="56"/>
      <c r="I741" s="57"/>
      <c r="J741" s="57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</row>
    <row r="742">
      <c r="A742" s="56"/>
      <c r="B742" s="56"/>
      <c r="C742" s="72"/>
      <c r="D742" s="56"/>
      <c r="E742" s="73"/>
      <c r="F742" s="73"/>
      <c r="G742" s="56"/>
      <c r="H742" s="56"/>
      <c r="I742" s="57"/>
      <c r="J742" s="57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</row>
    <row r="743">
      <c r="A743" s="56"/>
      <c r="B743" s="56"/>
      <c r="C743" s="72"/>
      <c r="D743" s="56"/>
      <c r="E743" s="73"/>
      <c r="F743" s="73"/>
      <c r="G743" s="56"/>
      <c r="H743" s="56"/>
      <c r="I743" s="57"/>
      <c r="J743" s="57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</row>
    <row r="744">
      <c r="A744" s="56"/>
      <c r="B744" s="56"/>
      <c r="C744" s="72"/>
      <c r="D744" s="56"/>
      <c r="E744" s="73"/>
      <c r="F744" s="73"/>
      <c r="G744" s="56"/>
      <c r="H744" s="56"/>
      <c r="I744" s="57"/>
      <c r="J744" s="57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</row>
    <row r="745">
      <c r="A745" s="56"/>
      <c r="B745" s="56"/>
      <c r="C745" s="72"/>
      <c r="D745" s="56"/>
      <c r="E745" s="73"/>
      <c r="F745" s="73"/>
      <c r="G745" s="56"/>
      <c r="H745" s="56"/>
      <c r="I745" s="57"/>
      <c r="J745" s="57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</row>
    <row r="746">
      <c r="A746" s="56"/>
      <c r="B746" s="56"/>
      <c r="C746" s="72"/>
      <c r="D746" s="56"/>
      <c r="E746" s="73"/>
      <c r="F746" s="73"/>
      <c r="G746" s="56"/>
      <c r="H746" s="56"/>
      <c r="I746" s="57"/>
      <c r="J746" s="57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</row>
    <row r="747">
      <c r="A747" s="56"/>
      <c r="B747" s="56"/>
      <c r="C747" s="72"/>
      <c r="D747" s="56"/>
      <c r="E747" s="73"/>
      <c r="F747" s="73"/>
      <c r="G747" s="56"/>
      <c r="H747" s="56"/>
      <c r="I747" s="57"/>
      <c r="J747" s="57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</row>
    <row r="748">
      <c r="A748" s="56"/>
      <c r="B748" s="56"/>
      <c r="C748" s="72"/>
      <c r="D748" s="56"/>
      <c r="E748" s="73"/>
      <c r="F748" s="73"/>
      <c r="G748" s="56"/>
      <c r="H748" s="56"/>
      <c r="I748" s="57"/>
      <c r="J748" s="57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</row>
    <row r="749">
      <c r="A749" s="56"/>
      <c r="B749" s="56"/>
      <c r="C749" s="72"/>
      <c r="D749" s="56"/>
      <c r="E749" s="73"/>
      <c r="F749" s="73"/>
      <c r="G749" s="56"/>
      <c r="H749" s="56"/>
      <c r="I749" s="57"/>
      <c r="J749" s="57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</row>
    <row r="750">
      <c r="A750" s="56"/>
      <c r="B750" s="56"/>
      <c r="C750" s="72"/>
      <c r="D750" s="56"/>
      <c r="E750" s="73"/>
      <c r="F750" s="73"/>
      <c r="G750" s="56"/>
      <c r="H750" s="56"/>
      <c r="I750" s="57"/>
      <c r="J750" s="57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</row>
    <row r="751">
      <c r="A751" s="56"/>
      <c r="B751" s="56"/>
      <c r="C751" s="72"/>
      <c r="D751" s="56"/>
      <c r="E751" s="73"/>
      <c r="F751" s="73"/>
      <c r="G751" s="56"/>
      <c r="H751" s="56"/>
      <c r="I751" s="57"/>
      <c r="J751" s="57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</row>
    <row r="752">
      <c r="A752" s="56"/>
      <c r="B752" s="56"/>
      <c r="C752" s="72"/>
      <c r="D752" s="56"/>
      <c r="E752" s="73"/>
      <c r="F752" s="73"/>
      <c r="G752" s="56"/>
      <c r="H752" s="56"/>
      <c r="I752" s="57"/>
      <c r="J752" s="57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</row>
    <row r="753">
      <c r="A753" s="56"/>
      <c r="B753" s="56"/>
      <c r="C753" s="72"/>
      <c r="D753" s="56"/>
      <c r="E753" s="73"/>
      <c r="F753" s="73"/>
      <c r="G753" s="56"/>
      <c r="H753" s="56"/>
      <c r="I753" s="57"/>
      <c r="J753" s="57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</row>
    <row r="754">
      <c r="A754" s="56"/>
      <c r="B754" s="56"/>
      <c r="C754" s="72"/>
      <c r="D754" s="56"/>
      <c r="E754" s="73"/>
      <c r="F754" s="73"/>
      <c r="G754" s="56"/>
      <c r="H754" s="56"/>
      <c r="I754" s="57"/>
      <c r="J754" s="57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</row>
    <row r="755">
      <c r="A755" s="56"/>
      <c r="B755" s="56"/>
      <c r="C755" s="72"/>
      <c r="D755" s="56"/>
      <c r="E755" s="73"/>
      <c r="F755" s="73"/>
      <c r="G755" s="56"/>
      <c r="H755" s="56"/>
      <c r="I755" s="57"/>
      <c r="J755" s="57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</row>
    <row r="756">
      <c r="A756" s="56"/>
      <c r="B756" s="56"/>
      <c r="C756" s="72"/>
      <c r="D756" s="56"/>
      <c r="E756" s="73"/>
      <c r="F756" s="73"/>
      <c r="G756" s="56"/>
      <c r="H756" s="56"/>
      <c r="I756" s="57"/>
      <c r="J756" s="57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</row>
    <row r="757">
      <c r="A757" s="56"/>
      <c r="B757" s="56"/>
      <c r="C757" s="72"/>
      <c r="D757" s="56"/>
      <c r="E757" s="73"/>
      <c r="F757" s="73"/>
      <c r="G757" s="56"/>
      <c r="H757" s="56"/>
      <c r="I757" s="57"/>
      <c r="J757" s="57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</row>
    <row r="758">
      <c r="A758" s="56"/>
      <c r="B758" s="56"/>
      <c r="C758" s="72"/>
      <c r="D758" s="56"/>
      <c r="E758" s="73"/>
      <c r="F758" s="73"/>
      <c r="G758" s="56"/>
      <c r="H758" s="56"/>
      <c r="I758" s="57"/>
      <c r="J758" s="57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</row>
    <row r="759">
      <c r="A759" s="56"/>
      <c r="B759" s="56"/>
      <c r="C759" s="72"/>
      <c r="D759" s="56"/>
      <c r="E759" s="73"/>
      <c r="F759" s="73"/>
      <c r="G759" s="56"/>
      <c r="H759" s="56"/>
      <c r="I759" s="57"/>
      <c r="J759" s="57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</row>
    <row r="760">
      <c r="A760" s="56"/>
      <c r="B760" s="56"/>
      <c r="C760" s="72"/>
      <c r="D760" s="56"/>
      <c r="E760" s="73"/>
      <c r="F760" s="73"/>
      <c r="G760" s="56"/>
      <c r="H760" s="56"/>
      <c r="I760" s="57"/>
      <c r="J760" s="57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</row>
    <row r="761">
      <c r="A761" s="56"/>
      <c r="B761" s="56"/>
      <c r="C761" s="72"/>
      <c r="D761" s="56"/>
      <c r="E761" s="73"/>
      <c r="F761" s="73"/>
      <c r="G761" s="56"/>
      <c r="H761" s="56"/>
      <c r="I761" s="57"/>
      <c r="J761" s="57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</row>
    <row r="762">
      <c r="A762" s="56"/>
      <c r="B762" s="56"/>
      <c r="C762" s="72"/>
      <c r="D762" s="56"/>
      <c r="E762" s="73"/>
      <c r="F762" s="73"/>
      <c r="G762" s="56"/>
      <c r="H762" s="56"/>
      <c r="I762" s="57"/>
      <c r="J762" s="57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</row>
    <row r="763">
      <c r="A763" s="56"/>
      <c r="B763" s="56"/>
      <c r="C763" s="72"/>
      <c r="D763" s="56"/>
      <c r="E763" s="73"/>
      <c r="F763" s="73"/>
      <c r="G763" s="56"/>
      <c r="H763" s="56"/>
      <c r="I763" s="57"/>
      <c r="J763" s="57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</row>
    <row r="764">
      <c r="A764" s="56"/>
      <c r="B764" s="56"/>
      <c r="C764" s="72"/>
      <c r="D764" s="56"/>
      <c r="E764" s="73"/>
      <c r="F764" s="73"/>
      <c r="G764" s="56"/>
      <c r="H764" s="56"/>
      <c r="I764" s="57"/>
      <c r="J764" s="57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</row>
    <row r="765">
      <c r="A765" s="56"/>
      <c r="B765" s="56"/>
      <c r="C765" s="72"/>
      <c r="D765" s="56"/>
      <c r="E765" s="73"/>
      <c r="F765" s="73"/>
      <c r="G765" s="56"/>
      <c r="H765" s="56"/>
      <c r="I765" s="57"/>
      <c r="J765" s="57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</row>
    <row r="766">
      <c r="A766" s="56"/>
      <c r="B766" s="56"/>
      <c r="C766" s="72"/>
      <c r="D766" s="56"/>
      <c r="E766" s="73"/>
      <c r="F766" s="73"/>
      <c r="G766" s="56"/>
      <c r="H766" s="56"/>
      <c r="I766" s="57"/>
      <c r="J766" s="57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</row>
    <row r="767">
      <c r="A767" s="56"/>
      <c r="B767" s="56"/>
      <c r="C767" s="72"/>
      <c r="D767" s="56"/>
      <c r="E767" s="73"/>
      <c r="F767" s="73"/>
      <c r="G767" s="56"/>
      <c r="H767" s="56"/>
      <c r="I767" s="57"/>
      <c r="J767" s="57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</row>
    <row r="768">
      <c r="A768" s="56"/>
      <c r="B768" s="56"/>
      <c r="C768" s="72"/>
      <c r="D768" s="56"/>
      <c r="E768" s="73"/>
      <c r="F768" s="73"/>
      <c r="G768" s="56"/>
      <c r="H768" s="56"/>
      <c r="I768" s="57"/>
      <c r="J768" s="57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</row>
    <row r="769">
      <c r="A769" s="56"/>
      <c r="B769" s="56"/>
      <c r="C769" s="72"/>
      <c r="D769" s="56"/>
      <c r="E769" s="73"/>
      <c r="F769" s="73"/>
      <c r="G769" s="56"/>
      <c r="H769" s="56"/>
      <c r="I769" s="57"/>
      <c r="J769" s="57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</row>
    <row r="770">
      <c r="A770" s="56"/>
      <c r="B770" s="56"/>
      <c r="C770" s="72"/>
      <c r="D770" s="56"/>
      <c r="E770" s="73"/>
      <c r="F770" s="73"/>
      <c r="G770" s="56"/>
      <c r="H770" s="56"/>
      <c r="I770" s="57"/>
      <c r="J770" s="57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</row>
    <row r="771">
      <c r="A771" s="56"/>
      <c r="B771" s="56"/>
      <c r="C771" s="72"/>
      <c r="D771" s="56"/>
      <c r="E771" s="73"/>
      <c r="F771" s="73"/>
      <c r="G771" s="56"/>
      <c r="H771" s="56"/>
      <c r="I771" s="57"/>
      <c r="J771" s="57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</row>
    <row r="772">
      <c r="A772" s="56"/>
      <c r="B772" s="56"/>
      <c r="C772" s="72"/>
      <c r="D772" s="56"/>
      <c r="E772" s="73"/>
      <c r="F772" s="73"/>
      <c r="G772" s="56"/>
      <c r="H772" s="56"/>
      <c r="I772" s="57"/>
      <c r="J772" s="57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</row>
    <row r="773">
      <c r="A773" s="56"/>
      <c r="B773" s="56"/>
      <c r="C773" s="72"/>
      <c r="D773" s="56"/>
      <c r="E773" s="73"/>
      <c r="F773" s="73"/>
      <c r="G773" s="56"/>
      <c r="H773" s="56"/>
      <c r="I773" s="57"/>
      <c r="J773" s="57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</row>
    <row r="774">
      <c r="A774" s="56"/>
      <c r="B774" s="56"/>
      <c r="C774" s="72"/>
      <c r="D774" s="56"/>
      <c r="E774" s="73"/>
      <c r="F774" s="73"/>
      <c r="G774" s="56"/>
      <c r="H774" s="56"/>
      <c r="I774" s="57"/>
      <c r="J774" s="57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</row>
    <row r="775">
      <c r="A775" s="56"/>
      <c r="B775" s="56"/>
      <c r="C775" s="72"/>
      <c r="D775" s="56"/>
      <c r="E775" s="73"/>
      <c r="F775" s="73"/>
      <c r="G775" s="56"/>
      <c r="H775" s="56"/>
      <c r="I775" s="57"/>
      <c r="J775" s="57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</row>
    <row r="776">
      <c r="A776" s="56"/>
      <c r="B776" s="56"/>
      <c r="C776" s="72"/>
      <c r="D776" s="56"/>
      <c r="E776" s="73"/>
      <c r="F776" s="73"/>
      <c r="G776" s="56"/>
      <c r="H776" s="56"/>
      <c r="I776" s="57"/>
      <c r="J776" s="57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</row>
    <row r="777">
      <c r="A777" s="56"/>
      <c r="B777" s="56"/>
      <c r="C777" s="72"/>
      <c r="D777" s="56"/>
      <c r="E777" s="73"/>
      <c r="F777" s="73"/>
      <c r="G777" s="56"/>
      <c r="H777" s="56"/>
      <c r="I777" s="57"/>
      <c r="J777" s="57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</row>
    <row r="778">
      <c r="A778" s="56"/>
      <c r="B778" s="56"/>
      <c r="C778" s="72"/>
      <c r="D778" s="56"/>
      <c r="E778" s="73"/>
      <c r="F778" s="73"/>
      <c r="G778" s="56"/>
      <c r="H778" s="56"/>
      <c r="I778" s="57"/>
      <c r="J778" s="57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</row>
    <row r="779">
      <c r="A779" s="56"/>
      <c r="B779" s="56"/>
      <c r="C779" s="72"/>
      <c r="D779" s="56"/>
      <c r="E779" s="73"/>
      <c r="F779" s="73"/>
      <c r="G779" s="56"/>
      <c r="H779" s="56"/>
      <c r="I779" s="57"/>
      <c r="J779" s="57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</row>
    <row r="780">
      <c r="A780" s="56"/>
      <c r="B780" s="56"/>
      <c r="C780" s="72"/>
      <c r="D780" s="56"/>
      <c r="E780" s="73"/>
      <c r="F780" s="73"/>
      <c r="G780" s="56"/>
      <c r="H780" s="56"/>
      <c r="I780" s="57"/>
      <c r="J780" s="57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</row>
    <row r="781">
      <c r="A781" s="56"/>
      <c r="B781" s="56"/>
      <c r="C781" s="72"/>
      <c r="D781" s="56"/>
      <c r="E781" s="73"/>
      <c r="F781" s="73"/>
      <c r="G781" s="56"/>
      <c r="H781" s="56"/>
      <c r="I781" s="57"/>
      <c r="J781" s="57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</row>
    <row r="782">
      <c r="A782" s="56"/>
      <c r="B782" s="56"/>
      <c r="C782" s="72"/>
      <c r="D782" s="56"/>
      <c r="E782" s="73"/>
      <c r="F782" s="73"/>
      <c r="G782" s="56"/>
      <c r="H782" s="56"/>
      <c r="I782" s="57"/>
      <c r="J782" s="57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</row>
    <row r="783">
      <c r="A783" s="56"/>
      <c r="B783" s="56"/>
      <c r="C783" s="72"/>
      <c r="D783" s="56"/>
      <c r="E783" s="73"/>
      <c r="F783" s="73"/>
      <c r="G783" s="56"/>
      <c r="H783" s="56"/>
      <c r="I783" s="57"/>
      <c r="J783" s="57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</row>
    <row r="784">
      <c r="A784" s="56"/>
      <c r="B784" s="56"/>
      <c r="C784" s="72"/>
      <c r="D784" s="56"/>
      <c r="E784" s="73"/>
      <c r="F784" s="73"/>
      <c r="G784" s="56"/>
      <c r="H784" s="56"/>
      <c r="I784" s="57"/>
      <c r="J784" s="57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</row>
    <row r="785">
      <c r="A785" s="56"/>
      <c r="B785" s="56"/>
      <c r="C785" s="72"/>
      <c r="D785" s="56"/>
      <c r="E785" s="73"/>
      <c r="F785" s="73"/>
      <c r="G785" s="56"/>
      <c r="H785" s="56"/>
      <c r="I785" s="57"/>
      <c r="J785" s="57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</row>
    <row r="786">
      <c r="A786" s="56"/>
      <c r="B786" s="56"/>
      <c r="C786" s="72"/>
      <c r="D786" s="56"/>
      <c r="E786" s="73"/>
      <c r="F786" s="73"/>
      <c r="G786" s="56"/>
      <c r="H786" s="56"/>
      <c r="I786" s="57"/>
      <c r="J786" s="57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</row>
    <row r="787">
      <c r="A787" s="56"/>
      <c r="B787" s="56"/>
      <c r="C787" s="72"/>
      <c r="D787" s="56"/>
      <c r="E787" s="73"/>
      <c r="F787" s="73"/>
      <c r="G787" s="56"/>
      <c r="H787" s="56"/>
      <c r="I787" s="57"/>
      <c r="J787" s="57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</row>
    <row r="788">
      <c r="A788" s="56"/>
      <c r="B788" s="56"/>
      <c r="C788" s="72"/>
      <c r="D788" s="56"/>
      <c r="E788" s="73"/>
      <c r="F788" s="73"/>
      <c r="G788" s="56"/>
      <c r="H788" s="56"/>
      <c r="I788" s="57"/>
      <c r="J788" s="57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</row>
    <row r="789">
      <c r="A789" s="56"/>
      <c r="B789" s="56"/>
      <c r="C789" s="72"/>
      <c r="D789" s="56"/>
      <c r="E789" s="73"/>
      <c r="F789" s="73"/>
      <c r="G789" s="56"/>
      <c r="H789" s="56"/>
      <c r="I789" s="57"/>
      <c r="J789" s="57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</row>
    <row r="790">
      <c r="A790" s="56"/>
      <c r="B790" s="56"/>
      <c r="C790" s="72"/>
      <c r="D790" s="56"/>
      <c r="E790" s="73"/>
      <c r="F790" s="73"/>
      <c r="G790" s="56"/>
      <c r="H790" s="56"/>
      <c r="I790" s="57"/>
      <c r="J790" s="57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</row>
    <row r="791">
      <c r="A791" s="56"/>
      <c r="B791" s="56"/>
      <c r="C791" s="72"/>
      <c r="D791" s="56"/>
      <c r="E791" s="73"/>
      <c r="F791" s="73"/>
      <c r="G791" s="56"/>
      <c r="H791" s="56"/>
      <c r="I791" s="57"/>
      <c r="J791" s="57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</row>
    <row r="792">
      <c r="A792" s="56"/>
      <c r="B792" s="56"/>
      <c r="C792" s="72"/>
      <c r="D792" s="56"/>
      <c r="E792" s="73"/>
      <c r="F792" s="73"/>
      <c r="G792" s="56"/>
      <c r="H792" s="56"/>
      <c r="I792" s="57"/>
      <c r="J792" s="57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</row>
    <row r="793">
      <c r="A793" s="56"/>
      <c r="B793" s="56"/>
      <c r="C793" s="72"/>
      <c r="D793" s="56"/>
      <c r="E793" s="73"/>
      <c r="F793" s="73"/>
      <c r="G793" s="56"/>
      <c r="H793" s="56"/>
      <c r="I793" s="57"/>
      <c r="J793" s="57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</row>
    <row r="794">
      <c r="A794" s="56"/>
      <c r="B794" s="56"/>
      <c r="C794" s="72"/>
      <c r="D794" s="56"/>
      <c r="E794" s="73"/>
      <c r="F794" s="73"/>
      <c r="G794" s="56"/>
      <c r="H794" s="56"/>
      <c r="I794" s="57"/>
      <c r="J794" s="57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</row>
    <row r="795">
      <c r="A795" s="56"/>
      <c r="B795" s="56"/>
      <c r="C795" s="72"/>
      <c r="D795" s="56"/>
      <c r="E795" s="73"/>
      <c r="F795" s="73"/>
      <c r="G795" s="56"/>
      <c r="H795" s="56"/>
      <c r="I795" s="57"/>
      <c r="J795" s="57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</row>
    <row r="796">
      <c r="A796" s="56"/>
      <c r="B796" s="56"/>
      <c r="C796" s="72"/>
      <c r="D796" s="56"/>
      <c r="E796" s="73"/>
      <c r="F796" s="73"/>
      <c r="G796" s="56"/>
      <c r="H796" s="56"/>
      <c r="I796" s="57"/>
      <c r="J796" s="57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</row>
    <row r="797">
      <c r="A797" s="56"/>
      <c r="B797" s="56"/>
      <c r="C797" s="72"/>
      <c r="D797" s="56"/>
      <c r="E797" s="73"/>
      <c r="F797" s="73"/>
      <c r="G797" s="56"/>
      <c r="H797" s="56"/>
      <c r="I797" s="57"/>
      <c r="J797" s="57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</row>
    <row r="798">
      <c r="A798" s="56"/>
      <c r="B798" s="56"/>
      <c r="C798" s="72"/>
      <c r="D798" s="56"/>
      <c r="E798" s="73"/>
      <c r="F798" s="73"/>
      <c r="G798" s="56"/>
      <c r="H798" s="56"/>
      <c r="I798" s="57"/>
      <c r="J798" s="57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</row>
    <row r="799">
      <c r="A799" s="56"/>
      <c r="B799" s="56"/>
      <c r="C799" s="72"/>
      <c r="D799" s="56"/>
      <c r="E799" s="73"/>
      <c r="F799" s="73"/>
      <c r="G799" s="56"/>
      <c r="H799" s="56"/>
      <c r="I799" s="57"/>
      <c r="J799" s="57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</row>
    <row r="800">
      <c r="A800" s="56"/>
      <c r="B800" s="56"/>
      <c r="C800" s="72"/>
      <c r="D800" s="56"/>
      <c r="E800" s="73"/>
      <c r="F800" s="73"/>
      <c r="G800" s="56"/>
      <c r="H800" s="56"/>
      <c r="I800" s="57"/>
      <c r="J800" s="57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</row>
    <row r="801">
      <c r="A801" s="56"/>
      <c r="B801" s="56"/>
      <c r="C801" s="72"/>
      <c r="D801" s="56"/>
      <c r="E801" s="73"/>
      <c r="F801" s="73"/>
      <c r="G801" s="56"/>
      <c r="H801" s="56"/>
      <c r="I801" s="57"/>
      <c r="J801" s="57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</row>
    <row r="802">
      <c r="A802" s="56"/>
      <c r="B802" s="56"/>
      <c r="C802" s="72"/>
      <c r="D802" s="56"/>
      <c r="E802" s="73"/>
      <c r="F802" s="73"/>
      <c r="G802" s="56"/>
      <c r="H802" s="56"/>
      <c r="I802" s="57"/>
      <c r="J802" s="57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</row>
    <row r="803">
      <c r="A803" s="56"/>
      <c r="B803" s="56"/>
      <c r="C803" s="72"/>
      <c r="D803" s="56"/>
      <c r="E803" s="73"/>
      <c r="F803" s="73"/>
      <c r="G803" s="56"/>
      <c r="H803" s="56"/>
      <c r="I803" s="57"/>
      <c r="J803" s="57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</row>
    <row r="804">
      <c r="A804" s="56"/>
      <c r="B804" s="56"/>
      <c r="C804" s="72"/>
      <c r="D804" s="56"/>
      <c r="E804" s="73"/>
      <c r="F804" s="73"/>
      <c r="G804" s="56"/>
      <c r="H804" s="56"/>
      <c r="I804" s="57"/>
      <c r="J804" s="57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</row>
    <row r="805">
      <c r="A805" s="56"/>
      <c r="B805" s="56"/>
      <c r="C805" s="72"/>
      <c r="D805" s="56"/>
      <c r="E805" s="73"/>
      <c r="F805" s="73"/>
      <c r="G805" s="56"/>
      <c r="H805" s="56"/>
      <c r="I805" s="57"/>
      <c r="J805" s="57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</row>
    <row r="806">
      <c r="A806" s="56"/>
      <c r="B806" s="56"/>
      <c r="C806" s="72"/>
      <c r="D806" s="56"/>
      <c r="E806" s="73"/>
      <c r="F806" s="73"/>
      <c r="G806" s="56"/>
      <c r="H806" s="56"/>
      <c r="I806" s="57"/>
      <c r="J806" s="57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</row>
    <row r="807">
      <c r="A807" s="56"/>
      <c r="B807" s="56"/>
      <c r="C807" s="72"/>
      <c r="D807" s="56"/>
      <c r="E807" s="73"/>
      <c r="F807" s="73"/>
      <c r="G807" s="56"/>
      <c r="H807" s="56"/>
      <c r="I807" s="57"/>
      <c r="J807" s="57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</row>
    <row r="808">
      <c r="A808" s="56"/>
      <c r="B808" s="56"/>
      <c r="C808" s="72"/>
      <c r="D808" s="56"/>
      <c r="E808" s="73"/>
      <c r="F808" s="73"/>
      <c r="G808" s="56"/>
      <c r="H808" s="56"/>
      <c r="I808" s="57"/>
      <c r="J808" s="57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</row>
    <row r="809">
      <c r="A809" s="56"/>
      <c r="B809" s="56"/>
      <c r="C809" s="72"/>
      <c r="D809" s="56"/>
      <c r="E809" s="73"/>
      <c r="F809" s="73"/>
      <c r="G809" s="56"/>
      <c r="H809" s="56"/>
      <c r="I809" s="57"/>
      <c r="J809" s="57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</row>
    <row r="810">
      <c r="A810" s="56"/>
      <c r="B810" s="56"/>
      <c r="C810" s="72"/>
      <c r="D810" s="56"/>
      <c r="E810" s="73"/>
      <c r="F810" s="73"/>
      <c r="G810" s="56"/>
      <c r="H810" s="56"/>
      <c r="I810" s="57"/>
      <c r="J810" s="57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</row>
    <row r="811">
      <c r="A811" s="56"/>
      <c r="B811" s="56"/>
      <c r="C811" s="72"/>
      <c r="D811" s="56"/>
      <c r="E811" s="73"/>
      <c r="F811" s="73"/>
      <c r="G811" s="56"/>
      <c r="H811" s="56"/>
      <c r="I811" s="57"/>
      <c r="J811" s="57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</row>
    <row r="812">
      <c r="A812" s="56"/>
      <c r="B812" s="56"/>
      <c r="C812" s="72"/>
      <c r="D812" s="56"/>
      <c r="E812" s="73"/>
      <c r="F812" s="73"/>
      <c r="G812" s="56"/>
      <c r="H812" s="56"/>
      <c r="I812" s="57"/>
      <c r="J812" s="57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</row>
    <row r="813">
      <c r="A813" s="56"/>
      <c r="B813" s="56"/>
      <c r="C813" s="72"/>
      <c r="D813" s="56"/>
      <c r="E813" s="73"/>
      <c r="F813" s="73"/>
      <c r="G813" s="56"/>
      <c r="H813" s="56"/>
      <c r="I813" s="57"/>
      <c r="J813" s="57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</row>
    <row r="814">
      <c r="A814" s="56"/>
      <c r="B814" s="56"/>
      <c r="C814" s="72"/>
      <c r="D814" s="56"/>
      <c r="E814" s="73"/>
      <c r="F814" s="73"/>
      <c r="G814" s="56"/>
      <c r="H814" s="56"/>
      <c r="I814" s="57"/>
      <c r="J814" s="57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</row>
    <row r="815">
      <c r="A815" s="56"/>
      <c r="B815" s="56"/>
      <c r="C815" s="72"/>
      <c r="D815" s="56"/>
      <c r="E815" s="73"/>
      <c r="F815" s="73"/>
      <c r="G815" s="56"/>
      <c r="H815" s="56"/>
      <c r="I815" s="57"/>
      <c r="J815" s="57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</row>
    <row r="816">
      <c r="A816" s="56"/>
      <c r="B816" s="56"/>
      <c r="C816" s="72"/>
      <c r="D816" s="56"/>
      <c r="E816" s="73"/>
      <c r="F816" s="73"/>
      <c r="G816" s="56"/>
      <c r="H816" s="56"/>
      <c r="I816" s="57"/>
      <c r="J816" s="57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</row>
    <row r="817">
      <c r="A817" s="56"/>
      <c r="B817" s="56"/>
      <c r="C817" s="72"/>
      <c r="D817" s="56"/>
      <c r="E817" s="73"/>
      <c r="F817" s="73"/>
      <c r="G817" s="56"/>
      <c r="H817" s="56"/>
      <c r="I817" s="57"/>
      <c r="J817" s="57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</row>
    <row r="818">
      <c r="A818" s="56"/>
      <c r="B818" s="56"/>
      <c r="C818" s="72"/>
      <c r="D818" s="56"/>
      <c r="E818" s="73"/>
      <c r="F818" s="73"/>
      <c r="G818" s="56"/>
      <c r="H818" s="56"/>
      <c r="I818" s="57"/>
      <c r="J818" s="57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</row>
    <row r="819">
      <c r="A819" s="56"/>
      <c r="B819" s="56"/>
      <c r="C819" s="72"/>
      <c r="D819" s="56"/>
      <c r="E819" s="73"/>
      <c r="F819" s="73"/>
      <c r="G819" s="56"/>
      <c r="H819" s="56"/>
      <c r="I819" s="57"/>
      <c r="J819" s="57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</row>
    <row r="820">
      <c r="A820" s="56"/>
      <c r="B820" s="56"/>
      <c r="C820" s="72"/>
      <c r="D820" s="56"/>
      <c r="E820" s="73"/>
      <c r="F820" s="73"/>
      <c r="G820" s="56"/>
      <c r="H820" s="56"/>
      <c r="I820" s="57"/>
      <c r="J820" s="57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</row>
    <row r="821">
      <c r="A821" s="56"/>
      <c r="B821" s="56"/>
      <c r="C821" s="72"/>
      <c r="D821" s="56"/>
      <c r="E821" s="73"/>
      <c r="F821" s="73"/>
      <c r="G821" s="56"/>
      <c r="H821" s="56"/>
      <c r="I821" s="57"/>
      <c r="J821" s="57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</row>
    <row r="822">
      <c r="A822" s="56"/>
      <c r="B822" s="56"/>
      <c r="C822" s="72"/>
      <c r="D822" s="56"/>
      <c r="E822" s="73"/>
      <c r="F822" s="73"/>
      <c r="G822" s="56"/>
      <c r="H822" s="56"/>
      <c r="I822" s="57"/>
      <c r="J822" s="57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</row>
    <row r="823">
      <c r="A823" s="56"/>
      <c r="B823" s="56"/>
      <c r="C823" s="72"/>
      <c r="D823" s="56"/>
      <c r="E823" s="73"/>
      <c r="F823" s="73"/>
      <c r="G823" s="56"/>
      <c r="H823" s="56"/>
      <c r="I823" s="57"/>
      <c r="J823" s="57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</row>
    <row r="824">
      <c r="A824" s="56"/>
      <c r="B824" s="56"/>
      <c r="C824" s="72"/>
      <c r="D824" s="56"/>
      <c r="E824" s="73"/>
      <c r="F824" s="73"/>
      <c r="G824" s="56"/>
      <c r="H824" s="56"/>
      <c r="I824" s="57"/>
      <c r="J824" s="57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</row>
    <row r="825">
      <c r="A825" s="56"/>
      <c r="B825" s="56"/>
      <c r="C825" s="72"/>
      <c r="D825" s="56"/>
      <c r="E825" s="73"/>
      <c r="F825" s="73"/>
      <c r="G825" s="56"/>
      <c r="H825" s="56"/>
      <c r="I825" s="57"/>
      <c r="J825" s="57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</row>
    <row r="826">
      <c r="A826" s="56"/>
      <c r="B826" s="56"/>
      <c r="C826" s="72"/>
      <c r="D826" s="56"/>
      <c r="E826" s="73"/>
      <c r="F826" s="73"/>
      <c r="G826" s="56"/>
      <c r="H826" s="56"/>
      <c r="I826" s="57"/>
      <c r="J826" s="57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</row>
    <row r="827">
      <c r="A827" s="56"/>
      <c r="B827" s="56"/>
      <c r="C827" s="72"/>
      <c r="D827" s="56"/>
      <c r="E827" s="73"/>
      <c r="F827" s="73"/>
      <c r="G827" s="56"/>
      <c r="H827" s="56"/>
      <c r="I827" s="57"/>
      <c r="J827" s="57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</row>
    <row r="828">
      <c r="A828" s="56"/>
      <c r="B828" s="56"/>
      <c r="C828" s="72"/>
      <c r="D828" s="56"/>
      <c r="E828" s="73"/>
      <c r="F828" s="73"/>
      <c r="G828" s="56"/>
      <c r="H828" s="56"/>
      <c r="I828" s="57"/>
      <c r="J828" s="57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</row>
    <row r="829">
      <c r="A829" s="56"/>
      <c r="B829" s="56"/>
      <c r="C829" s="72"/>
      <c r="D829" s="56"/>
      <c r="E829" s="73"/>
      <c r="F829" s="73"/>
      <c r="G829" s="56"/>
      <c r="H829" s="56"/>
      <c r="I829" s="57"/>
      <c r="J829" s="57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</row>
    <row r="830">
      <c r="A830" s="56"/>
      <c r="B830" s="56"/>
      <c r="C830" s="72"/>
      <c r="D830" s="56"/>
      <c r="E830" s="73"/>
      <c r="F830" s="73"/>
      <c r="G830" s="56"/>
      <c r="H830" s="56"/>
      <c r="I830" s="57"/>
      <c r="J830" s="57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</row>
    <row r="831">
      <c r="A831" s="56"/>
      <c r="B831" s="56"/>
      <c r="C831" s="72"/>
      <c r="D831" s="56"/>
      <c r="E831" s="73"/>
      <c r="F831" s="73"/>
      <c r="G831" s="56"/>
      <c r="H831" s="56"/>
      <c r="I831" s="57"/>
      <c r="J831" s="57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</row>
    <row r="832">
      <c r="A832" s="56"/>
      <c r="B832" s="56"/>
      <c r="C832" s="72"/>
      <c r="D832" s="56"/>
      <c r="E832" s="73"/>
      <c r="F832" s="73"/>
      <c r="G832" s="56"/>
      <c r="H832" s="56"/>
      <c r="I832" s="57"/>
      <c r="J832" s="57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</row>
    <row r="833">
      <c r="A833" s="56"/>
      <c r="B833" s="56"/>
      <c r="C833" s="72"/>
      <c r="D833" s="56"/>
      <c r="E833" s="73"/>
      <c r="F833" s="73"/>
      <c r="G833" s="56"/>
      <c r="H833" s="56"/>
      <c r="I833" s="57"/>
      <c r="J833" s="57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</row>
    <row r="834">
      <c r="A834" s="56"/>
      <c r="B834" s="56"/>
      <c r="C834" s="72"/>
      <c r="D834" s="56"/>
      <c r="E834" s="73"/>
      <c r="F834" s="73"/>
      <c r="G834" s="56"/>
      <c r="H834" s="56"/>
      <c r="I834" s="57"/>
      <c r="J834" s="57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</row>
    <row r="835">
      <c r="A835" s="56"/>
      <c r="B835" s="56"/>
      <c r="C835" s="72"/>
      <c r="D835" s="56"/>
      <c r="E835" s="73"/>
      <c r="F835" s="73"/>
      <c r="G835" s="56"/>
      <c r="H835" s="56"/>
      <c r="I835" s="57"/>
      <c r="J835" s="57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</row>
    <row r="836">
      <c r="A836" s="56"/>
      <c r="B836" s="56"/>
      <c r="C836" s="72"/>
      <c r="D836" s="56"/>
      <c r="E836" s="73"/>
      <c r="F836" s="73"/>
      <c r="G836" s="56"/>
      <c r="H836" s="56"/>
      <c r="I836" s="57"/>
      <c r="J836" s="57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</row>
    <row r="837">
      <c r="A837" s="56"/>
      <c r="B837" s="56"/>
      <c r="C837" s="72"/>
      <c r="D837" s="56"/>
      <c r="E837" s="73"/>
      <c r="F837" s="73"/>
      <c r="G837" s="56"/>
      <c r="H837" s="56"/>
      <c r="I837" s="57"/>
      <c r="J837" s="57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</row>
    <row r="838">
      <c r="A838" s="56"/>
      <c r="B838" s="56"/>
      <c r="C838" s="72"/>
      <c r="D838" s="56"/>
      <c r="E838" s="73"/>
      <c r="F838" s="73"/>
      <c r="G838" s="56"/>
      <c r="H838" s="56"/>
      <c r="I838" s="57"/>
      <c r="J838" s="57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</row>
    <row r="839">
      <c r="A839" s="56"/>
      <c r="B839" s="56"/>
      <c r="C839" s="72"/>
      <c r="D839" s="56"/>
      <c r="E839" s="73"/>
      <c r="F839" s="73"/>
      <c r="G839" s="56"/>
      <c r="H839" s="56"/>
      <c r="I839" s="57"/>
      <c r="J839" s="57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</row>
    <row r="840">
      <c r="A840" s="56"/>
      <c r="B840" s="56"/>
      <c r="C840" s="72"/>
      <c r="D840" s="56"/>
      <c r="E840" s="73"/>
      <c r="F840" s="73"/>
      <c r="G840" s="56"/>
      <c r="H840" s="56"/>
      <c r="I840" s="57"/>
      <c r="J840" s="57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</row>
    <row r="841">
      <c r="A841" s="56"/>
      <c r="B841" s="56"/>
      <c r="C841" s="72"/>
      <c r="D841" s="56"/>
      <c r="E841" s="73"/>
      <c r="F841" s="73"/>
      <c r="G841" s="56"/>
      <c r="H841" s="56"/>
      <c r="I841" s="57"/>
      <c r="J841" s="57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</row>
    <row r="842">
      <c r="A842" s="56"/>
      <c r="B842" s="56"/>
      <c r="C842" s="72"/>
      <c r="D842" s="56"/>
      <c r="E842" s="73"/>
      <c r="F842" s="73"/>
      <c r="G842" s="56"/>
      <c r="H842" s="56"/>
      <c r="I842" s="57"/>
      <c r="J842" s="57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</row>
    <row r="843">
      <c r="A843" s="56"/>
      <c r="B843" s="56"/>
      <c r="C843" s="72"/>
      <c r="D843" s="56"/>
      <c r="E843" s="73"/>
      <c r="F843" s="73"/>
      <c r="G843" s="56"/>
      <c r="H843" s="56"/>
      <c r="I843" s="57"/>
      <c r="J843" s="57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</row>
    <row r="844">
      <c r="A844" s="56"/>
      <c r="B844" s="56"/>
      <c r="C844" s="72"/>
      <c r="D844" s="56"/>
      <c r="E844" s="73"/>
      <c r="F844" s="73"/>
      <c r="G844" s="56"/>
      <c r="H844" s="56"/>
      <c r="I844" s="57"/>
      <c r="J844" s="57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</row>
    <row r="845">
      <c r="A845" s="56"/>
      <c r="B845" s="56"/>
      <c r="C845" s="72"/>
      <c r="D845" s="56"/>
      <c r="E845" s="73"/>
      <c r="F845" s="73"/>
      <c r="G845" s="56"/>
      <c r="H845" s="56"/>
      <c r="I845" s="57"/>
      <c r="J845" s="57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</row>
    <row r="846">
      <c r="A846" s="56"/>
      <c r="B846" s="56"/>
      <c r="C846" s="72"/>
      <c r="D846" s="56"/>
      <c r="E846" s="73"/>
      <c r="F846" s="73"/>
      <c r="G846" s="56"/>
      <c r="H846" s="56"/>
      <c r="I846" s="57"/>
      <c r="J846" s="57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</row>
    <row r="847">
      <c r="A847" s="56"/>
      <c r="B847" s="56"/>
      <c r="C847" s="72"/>
      <c r="D847" s="56"/>
      <c r="E847" s="73"/>
      <c r="F847" s="73"/>
      <c r="G847" s="56"/>
      <c r="H847" s="56"/>
      <c r="I847" s="57"/>
      <c r="J847" s="57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</row>
    <row r="848">
      <c r="A848" s="56"/>
      <c r="B848" s="56"/>
      <c r="C848" s="72"/>
      <c r="D848" s="56"/>
      <c r="E848" s="73"/>
      <c r="F848" s="73"/>
      <c r="G848" s="56"/>
      <c r="H848" s="56"/>
      <c r="I848" s="57"/>
      <c r="J848" s="57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</row>
    <row r="849">
      <c r="A849" s="56"/>
      <c r="B849" s="56"/>
      <c r="C849" s="72"/>
      <c r="D849" s="56"/>
      <c r="E849" s="73"/>
      <c r="F849" s="73"/>
      <c r="G849" s="56"/>
      <c r="H849" s="56"/>
      <c r="I849" s="57"/>
      <c r="J849" s="57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</row>
    <row r="850">
      <c r="A850" s="56"/>
      <c r="B850" s="56"/>
      <c r="C850" s="72"/>
      <c r="D850" s="56"/>
      <c r="E850" s="73"/>
      <c r="F850" s="73"/>
      <c r="G850" s="56"/>
      <c r="H850" s="56"/>
      <c r="I850" s="57"/>
      <c r="J850" s="57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</row>
    <row r="851">
      <c r="A851" s="56"/>
      <c r="B851" s="56"/>
      <c r="C851" s="72"/>
      <c r="D851" s="56"/>
      <c r="E851" s="73"/>
      <c r="F851" s="73"/>
      <c r="G851" s="56"/>
      <c r="H851" s="56"/>
      <c r="I851" s="57"/>
      <c r="J851" s="57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</row>
    <row r="852">
      <c r="A852" s="56"/>
      <c r="B852" s="56"/>
      <c r="C852" s="72"/>
      <c r="D852" s="56"/>
      <c r="E852" s="73"/>
      <c r="F852" s="73"/>
      <c r="G852" s="56"/>
      <c r="H852" s="56"/>
      <c r="I852" s="57"/>
      <c r="J852" s="57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</row>
    <row r="853">
      <c r="A853" s="56"/>
      <c r="B853" s="56"/>
      <c r="C853" s="72"/>
      <c r="D853" s="56"/>
      <c r="E853" s="73"/>
      <c r="F853" s="73"/>
      <c r="G853" s="56"/>
      <c r="H853" s="56"/>
      <c r="I853" s="57"/>
      <c r="J853" s="57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</row>
    <row r="854">
      <c r="A854" s="56"/>
      <c r="B854" s="56"/>
      <c r="C854" s="72"/>
      <c r="D854" s="56"/>
      <c r="E854" s="73"/>
      <c r="F854" s="73"/>
      <c r="G854" s="56"/>
      <c r="H854" s="56"/>
      <c r="I854" s="57"/>
      <c r="J854" s="57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</row>
    <row r="855">
      <c r="A855" s="56"/>
      <c r="B855" s="56"/>
      <c r="C855" s="72"/>
      <c r="D855" s="56"/>
      <c r="E855" s="73"/>
      <c r="F855" s="73"/>
      <c r="G855" s="56"/>
      <c r="H855" s="56"/>
      <c r="I855" s="57"/>
      <c r="J855" s="57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</row>
    <row r="856">
      <c r="A856" s="56"/>
      <c r="B856" s="56"/>
      <c r="C856" s="72"/>
      <c r="D856" s="56"/>
      <c r="E856" s="73"/>
      <c r="F856" s="73"/>
      <c r="G856" s="56"/>
      <c r="H856" s="56"/>
      <c r="I856" s="57"/>
      <c r="J856" s="57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</row>
    <row r="857">
      <c r="A857" s="56"/>
      <c r="B857" s="56"/>
      <c r="C857" s="72"/>
      <c r="D857" s="56"/>
      <c r="E857" s="73"/>
      <c r="F857" s="73"/>
      <c r="G857" s="56"/>
      <c r="H857" s="56"/>
      <c r="I857" s="57"/>
      <c r="J857" s="57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</row>
    <row r="858">
      <c r="A858" s="56"/>
      <c r="B858" s="56"/>
      <c r="C858" s="72"/>
      <c r="D858" s="56"/>
      <c r="E858" s="73"/>
      <c r="F858" s="73"/>
      <c r="G858" s="56"/>
      <c r="H858" s="56"/>
      <c r="I858" s="57"/>
      <c r="J858" s="57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</row>
    <row r="859">
      <c r="A859" s="56"/>
      <c r="B859" s="56"/>
      <c r="C859" s="72"/>
      <c r="D859" s="56"/>
      <c r="E859" s="73"/>
      <c r="F859" s="73"/>
      <c r="G859" s="56"/>
      <c r="H859" s="56"/>
      <c r="I859" s="57"/>
      <c r="J859" s="57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</row>
    <row r="860">
      <c r="A860" s="56"/>
      <c r="B860" s="56"/>
      <c r="C860" s="72"/>
      <c r="D860" s="56"/>
      <c r="E860" s="73"/>
      <c r="F860" s="73"/>
      <c r="G860" s="56"/>
      <c r="H860" s="56"/>
      <c r="I860" s="57"/>
      <c r="J860" s="57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</row>
    <row r="861">
      <c r="A861" s="56"/>
      <c r="B861" s="56"/>
      <c r="C861" s="72"/>
      <c r="D861" s="56"/>
      <c r="E861" s="73"/>
      <c r="F861" s="73"/>
      <c r="G861" s="56"/>
      <c r="H861" s="56"/>
      <c r="I861" s="57"/>
      <c r="J861" s="57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</row>
    <row r="862">
      <c r="A862" s="56"/>
      <c r="B862" s="56"/>
      <c r="C862" s="72"/>
      <c r="D862" s="56"/>
      <c r="E862" s="73"/>
      <c r="F862" s="73"/>
      <c r="G862" s="56"/>
      <c r="H862" s="56"/>
      <c r="I862" s="57"/>
      <c r="J862" s="57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</row>
    <row r="863">
      <c r="A863" s="56"/>
      <c r="B863" s="56"/>
      <c r="C863" s="72"/>
      <c r="D863" s="56"/>
      <c r="E863" s="73"/>
      <c r="F863" s="73"/>
      <c r="G863" s="56"/>
      <c r="H863" s="56"/>
      <c r="I863" s="57"/>
      <c r="J863" s="57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</row>
    <row r="864">
      <c r="A864" s="56"/>
      <c r="B864" s="56"/>
      <c r="C864" s="72"/>
      <c r="D864" s="56"/>
      <c r="E864" s="73"/>
      <c r="F864" s="73"/>
      <c r="G864" s="56"/>
      <c r="H864" s="56"/>
      <c r="I864" s="57"/>
      <c r="J864" s="57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</row>
    <row r="865">
      <c r="A865" s="56"/>
      <c r="B865" s="56"/>
      <c r="C865" s="72"/>
      <c r="D865" s="56"/>
      <c r="E865" s="73"/>
      <c r="F865" s="73"/>
      <c r="G865" s="56"/>
      <c r="H865" s="56"/>
      <c r="I865" s="57"/>
      <c r="J865" s="57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</row>
    <row r="866">
      <c r="A866" s="56"/>
      <c r="B866" s="56"/>
      <c r="C866" s="72"/>
      <c r="D866" s="56"/>
      <c r="E866" s="73"/>
      <c r="F866" s="73"/>
      <c r="G866" s="56"/>
      <c r="H866" s="56"/>
      <c r="I866" s="57"/>
      <c r="J866" s="57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</row>
    <row r="867">
      <c r="A867" s="56"/>
      <c r="B867" s="56"/>
      <c r="C867" s="72"/>
      <c r="D867" s="56"/>
      <c r="E867" s="73"/>
      <c r="F867" s="73"/>
      <c r="G867" s="56"/>
      <c r="H867" s="56"/>
      <c r="I867" s="57"/>
      <c r="J867" s="57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</row>
    <row r="868">
      <c r="A868" s="56"/>
      <c r="B868" s="56"/>
      <c r="C868" s="72"/>
      <c r="D868" s="56"/>
      <c r="E868" s="73"/>
      <c r="F868" s="73"/>
      <c r="G868" s="56"/>
      <c r="H868" s="56"/>
      <c r="I868" s="57"/>
      <c r="J868" s="57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</row>
    <row r="869">
      <c r="A869" s="56"/>
      <c r="B869" s="56"/>
      <c r="C869" s="72"/>
      <c r="D869" s="56"/>
      <c r="E869" s="73"/>
      <c r="F869" s="73"/>
      <c r="G869" s="56"/>
      <c r="H869" s="56"/>
      <c r="I869" s="57"/>
      <c r="J869" s="57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</row>
    <row r="870">
      <c r="A870" s="56"/>
      <c r="B870" s="56"/>
      <c r="C870" s="72"/>
      <c r="D870" s="56"/>
      <c r="E870" s="73"/>
      <c r="F870" s="73"/>
      <c r="G870" s="56"/>
      <c r="H870" s="56"/>
      <c r="I870" s="57"/>
      <c r="J870" s="57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</row>
    <row r="871">
      <c r="A871" s="56"/>
      <c r="B871" s="56"/>
      <c r="C871" s="72"/>
      <c r="D871" s="56"/>
      <c r="E871" s="73"/>
      <c r="F871" s="73"/>
      <c r="G871" s="56"/>
      <c r="H871" s="56"/>
      <c r="I871" s="57"/>
      <c r="J871" s="57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</row>
    <row r="872">
      <c r="A872" s="56"/>
      <c r="B872" s="56"/>
      <c r="C872" s="72"/>
      <c r="D872" s="56"/>
      <c r="E872" s="73"/>
      <c r="F872" s="73"/>
      <c r="G872" s="56"/>
      <c r="H872" s="56"/>
      <c r="I872" s="57"/>
      <c r="J872" s="57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</row>
    <row r="873">
      <c r="A873" s="56"/>
      <c r="B873" s="56"/>
      <c r="C873" s="72"/>
      <c r="D873" s="56"/>
      <c r="E873" s="73"/>
      <c r="F873" s="73"/>
      <c r="G873" s="56"/>
      <c r="H873" s="56"/>
      <c r="I873" s="57"/>
      <c r="J873" s="57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</row>
    <row r="874">
      <c r="A874" s="56"/>
      <c r="B874" s="56"/>
      <c r="C874" s="72"/>
      <c r="D874" s="56"/>
      <c r="E874" s="73"/>
      <c r="F874" s="73"/>
      <c r="G874" s="56"/>
      <c r="H874" s="56"/>
      <c r="I874" s="57"/>
      <c r="J874" s="57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</row>
    <row r="875">
      <c r="A875" s="56"/>
      <c r="B875" s="56"/>
      <c r="C875" s="72"/>
      <c r="D875" s="56"/>
      <c r="E875" s="73"/>
      <c r="F875" s="73"/>
      <c r="G875" s="56"/>
      <c r="H875" s="56"/>
      <c r="I875" s="57"/>
      <c r="J875" s="57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</row>
    <row r="876">
      <c r="A876" s="56"/>
      <c r="B876" s="56"/>
      <c r="C876" s="72"/>
      <c r="D876" s="56"/>
      <c r="E876" s="73"/>
      <c r="F876" s="73"/>
      <c r="G876" s="56"/>
      <c r="H876" s="56"/>
      <c r="I876" s="57"/>
      <c r="J876" s="57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</row>
    <row r="877">
      <c r="A877" s="56"/>
      <c r="B877" s="56"/>
      <c r="C877" s="72"/>
      <c r="D877" s="56"/>
      <c r="E877" s="73"/>
      <c r="F877" s="73"/>
      <c r="G877" s="56"/>
      <c r="H877" s="56"/>
      <c r="I877" s="57"/>
      <c r="J877" s="57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</row>
    <row r="878">
      <c r="A878" s="56"/>
      <c r="B878" s="56"/>
      <c r="C878" s="72"/>
      <c r="D878" s="56"/>
      <c r="E878" s="73"/>
      <c r="F878" s="73"/>
      <c r="G878" s="56"/>
      <c r="H878" s="56"/>
      <c r="I878" s="57"/>
      <c r="J878" s="57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</row>
    <row r="879">
      <c r="A879" s="56"/>
      <c r="B879" s="56"/>
      <c r="C879" s="72"/>
      <c r="D879" s="56"/>
      <c r="E879" s="73"/>
      <c r="F879" s="73"/>
      <c r="G879" s="56"/>
      <c r="H879" s="56"/>
      <c r="I879" s="57"/>
      <c r="J879" s="57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</row>
    <row r="880">
      <c r="A880" s="56"/>
      <c r="B880" s="56"/>
      <c r="C880" s="72"/>
      <c r="D880" s="56"/>
      <c r="E880" s="73"/>
      <c r="F880" s="73"/>
      <c r="G880" s="56"/>
      <c r="H880" s="56"/>
      <c r="I880" s="57"/>
      <c r="J880" s="57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</row>
    <row r="881">
      <c r="A881" s="56"/>
      <c r="B881" s="56"/>
      <c r="C881" s="72"/>
      <c r="D881" s="56"/>
      <c r="E881" s="73"/>
      <c r="F881" s="73"/>
      <c r="G881" s="56"/>
      <c r="H881" s="56"/>
      <c r="I881" s="57"/>
      <c r="J881" s="57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</row>
    <row r="882">
      <c r="A882" s="56"/>
      <c r="B882" s="56"/>
      <c r="C882" s="72"/>
      <c r="D882" s="56"/>
      <c r="E882" s="73"/>
      <c r="F882" s="73"/>
      <c r="G882" s="56"/>
      <c r="H882" s="56"/>
      <c r="I882" s="57"/>
      <c r="J882" s="57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</row>
    <row r="883">
      <c r="A883" s="56"/>
      <c r="B883" s="56"/>
      <c r="C883" s="72"/>
      <c r="D883" s="56"/>
      <c r="E883" s="73"/>
      <c r="F883" s="73"/>
      <c r="G883" s="56"/>
      <c r="H883" s="56"/>
      <c r="I883" s="57"/>
      <c r="J883" s="57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</row>
    <row r="884">
      <c r="A884" s="56"/>
      <c r="B884" s="56"/>
      <c r="C884" s="72"/>
      <c r="D884" s="56"/>
      <c r="E884" s="73"/>
      <c r="F884" s="73"/>
      <c r="G884" s="56"/>
      <c r="H884" s="56"/>
      <c r="I884" s="57"/>
      <c r="J884" s="57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</row>
    <row r="885">
      <c r="A885" s="56"/>
      <c r="B885" s="56"/>
      <c r="C885" s="72"/>
      <c r="D885" s="56"/>
      <c r="E885" s="73"/>
      <c r="F885" s="73"/>
      <c r="G885" s="56"/>
      <c r="H885" s="56"/>
      <c r="I885" s="57"/>
      <c r="J885" s="57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</row>
    <row r="886">
      <c r="A886" s="56"/>
      <c r="B886" s="56"/>
      <c r="C886" s="72"/>
      <c r="D886" s="56"/>
      <c r="E886" s="73"/>
      <c r="F886" s="73"/>
      <c r="G886" s="56"/>
      <c r="H886" s="56"/>
      <c r="I886" s="57"/>
      <c r="J886" s="57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</row>
    <row r="887">
      <c r="A887" s="56"/>
      <c r="B887" s="56"/>
      <c r="C887" s="72"/>
      <c r="D887" s="56"/>
      <c r="E887" s="73"/>
      <c r="F887" s="73"/>
      <c r="G887" s="56"/>
      <c r="H887" s="56"/>
      <c r="I887" s="57"/>
      <c r="J887" s="57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</row>
    <row r="888">
      <c r="A888" s="56"/>
      <c r="B888" s="56"/>
      <c r="C888" s="72"/>
      <c r="D888" s="56"/>
      <c r="E888" s="73"/>
      <c r="F888" s="73"/>
      <c r="G888" s="56"/>
      <c r="H888" s="56"/>
      <c r="I888" s="57"/>
      <c r="J888" s="57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</row>
    <row r="889">
      <c r="A889" s="56"/>
      <c r="B889" s="56"/>
      <c r="C889" s="72"/>
      <c r="D889" s="56"/>
      <c r="E889" s="73"/>
      <c r="F889" s="73"/>
      <c r="G889" s="56"/>
      <c r="H889" s="56"/>
      <c r="I889" s="57"/>
      <c r="J889" s="57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</row>
    <row r="890">
      <c r="A890" s="56"/>
      <c r="B890" s="56"/>
      <c r="C890" s="72"/>
      <c r="D890" s="56"/>
      <c r="E890" s="73"/>
      <c r="F890" s="73"/>
      <c r="G890" s="56"/>
      <c r="H890" s="56"/>
      <c r="I890" s="57"/>
      <c r="J890" s="57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</row>
    <row r="891">
      <c r="A891" s="56"/>
      <c r="B891" s="56"/>
      <c r="C891" s="72"/>
      <c r="D891" s="56"/>
      <c r="E891" s="73"/>
      <c r="F891" s="73"/>
      <c r="G891" s="56"/>
      <c r="H891" s="56"/>
      <c r="I891" s="57"/>
      <c r="J891" s="57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</row>
    <row r="892">
      <c r="A892" s="56"/>
      <c r="B892" s="56"/>
      <c r="C892" s="72"/>
      <c r="D892" s="56"/>
      <c r="E892" s="73"/>
      <c r="F892" s="73"/>
      <c r="G892" s="56"/>
      <c r="H892" s="56"/>
      <c r="I892" s="57"/>
      <c r="J892" s="57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</row>
    <row r="893">
      <c r="A893" s="56"/>
      <c r="B893" s="56"/>
      <c r="C893" s="72"/>
      <c r="D893" s="56"/>
      <c r="E893" s="73"/>
      <c r="F893" s="73"/>
      <c r="G893" s="56"/>
      <c r="H893" s="56"/>
      <c r="I893" s="57"/>
      <c r="J893" s="57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</row>
    <row r="894">
      <c r="A894" s="56"/>
      <c r="B894" s="56"/>
      <c r="C894" s="72"/>
      <c r="D894" s="56"/>
      <c r="E894" s="73"/>
      <c r="F894" s="73"/>
      <c r="G894" s="56"/>
      <c r="H894" s="56"/>
      <c r="I894" s="57"/>
      <c r="J894" s="57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</row>
    <row r="895">
      <c r="A895" s="56"/>
      <c r="B895" s="56"/>
      <c r="C895" s="72"/>
      <c r="D895" s="56"/>
      <c r="E895" s="73"/>
      <c r="F895" s="73"/>
      <c r="G895" s="56"/>
      <c r="H895" s="56"/>
      <c r="I895" s="57"/>
      <c r="J895" s="57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</row>
    <row r="896">
      <c r="A896" s="56"/>
      <c r="B896" s="56"/>
      <c r="C896" s="72"/>
      <c r="D896" s="56"/>
      <c r="E896" s="73"/>
      <c r="F896" s="73"/>
      <c r="G896" s="56"/>
      <c r="H896" s="56"/>
      <c r="I896" s="57"/>
      <c r="J896" s="57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</row>
    <row r="897">
      <c r="A897" s="56"/>
      <c r="B897" s="56"/>
      <c r="C897" s="72"/>
      <c r="D897" s="56"/>
      <c r="E897" s="73"/>
      <c r="F897" s="73"/>
      <c r="G897" s="56"/>
      <c r="H897" s="56"/>
      <c r="I897" s="57"/>
      <c r="J897" s="57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</row>
    <row r="898">
      <c r="A898" s="56"/>
      <c r="B898" s="56"/>
      <c r="C898" s="72"/>
      <c r="D898" s="56"/>
      <c r="E898" s="73"/>
      <c r="F898" s="73"/>
      <c r="G898" s="56"/>
      <c r="H898" s="56"/>
      <c r="I898" s="57"/>
      <c r="J898" s="57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</row>
    <row r="899">
      <c r="A899" s="56"/>
      <c r="B899" s="56"/>
      <c r="C899" s="72"/>
      <c r="D899" s="56"/>
      <c r="E899" s="73"/>
      <c r="F899" s="73"/>
      <c r="G899" s="56"/>
      <c r="H899" s="56"/>
      <c r="I899" s="57"/>
      <c r="J899" s="57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</row>
    <row r="900">
      <c r="A900" s="56"/>
      <c r="B900" s="56"/>
      <c r="C900" s="72"/>
      <c r="D900" s="56"/>
      <c r="E900" s="73"/>
      <c r="F900" s="73"/>
      <c r="G900" s="56"/>
      <c r="H900" s="56"/>
      <c r="I900" s="57"/>
      <c r="J900" s="57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</row>
    <row r="901">
      <c r="A901" s="56"/>
      <c r="B901" s="56"/>
      <c r="C901" s="72"/>
      <c r="D901" s="56"/>
      <c r="E901" s="73"/>
      <c r="F901" s="73"/>
      <c r="G901" s="56"/>
      <c r="H901" s="56"/>
      <c r="I901" s="57"/>
      <c r="J901" s="57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</row>
    <row r="902">
      <c r="A902" s="56"/>
      <c r="B902" s="56"/>
      <c r="C902" s="72"/>
      <c r="D902" s="56"/>
      <c r="E902" s="73"/>
      <c r="F902" s="73"/>
      <c r="G902" s="56"/>
      <c r="H902" s="56"/>
      <c r="I902" s="57"/>
      <c r="J902" s="57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</row>
    <row r="903">
      <c r="A903" s="56"/>
      <c r="B903" s="56"/>
      <c r="C903" s="72"/>
      <c r="D903" s="56"/>
      <c r="E903" s="73"/>
      <c r="F903" s="73"/>
      <c r="G903" s="56"/>
      <c r="H903" s="56"/>
      <c r="I903" s="57"/>
      <c r="J903" s="57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</row>
    <row r="904">
      <c r="A904" s="56"/>
      <c r="B904" s="56"/>
      <c r="C904" s="72"/>
      <c r="D904" s="56"/>
      <c r="E904" s="73"/>
      <c r="F904" s="73"/>
      <c r="G904" s="56"/>
      <c r="H904" s="56"/>
      <c r="I904" s="57"/>
      <c r="J904" s="57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</row>
    <row r="905">
      <c r="A905" s="56"/>
      <c r="B905" s="56"/>
      <c r="C905" s="72"/>
      <c r="D905" s="56"/>
      <c r="E905" s="73"/>
      <c r="F905" s="73"/>
      <c r="G905" s="56"/>
      <c r="H905" s="56"/>
      <c r="I905" s="57"/>
      <c r="J905" s="57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</row>
    <row r="906">
      <c r="A906" s="56"/>
      <c r="B906" s="56"/>
      <c r="C906" s="72"/>
      <c r="D906" s="56"/>
      <c r="E906" s="73"/>
      <c r="F906" s="73"/>
      <c r="G906" s="56"/>
      <c r="H906" s="56"/>
      <c r="I906" s="57"/>
      <c r="J906" s="57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</row>
    <row r="907">
      <c r="A907" s="56"/>
      <c r="B907" s="56"/>
      <c r="C907" s="72"/>
      <c r="D907" s="56"/>
      <c r="E907" s="73"/>
      <c r="F907" s="73"/>
      <c r="G907" s="56"/>
      <c r="H907" s="56"/>
      <c r="I907" s="57"/>
      <c r="J907" s="57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</row>
    <row r="908">
      <c r="A908" s="56"/>
      <c r="B908" s="56"/>
      <c r="C908" s="72"/>
      <c r="D908" s="56"/>
      <c r="E908" s="73"/>
      <c r="F908" s="73"/>
      <c r="G908" s="56"/>
      <c r="H908" s="56"/>
      <c r="I908" s="57"/>
      <c r="J908" s="57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</row>
    <row r="909">
      <c r="A909" s="56"/>
      <c r="B909" s="56"/>
      <c r="C909" s="72"/>
      <c r="D909" s="56"/>
      <c r="E909" s="73"/>
      <c r="F909" s="73"/>
      <c r="G909" s="56"/>
      <c r="H909" s="56"/>
      <c r="I909" s="57"/>
      <c r="J909" s="57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</row>
    <row r="910">
      <c r="A910" s="56"/>
      <c r="B910" s="56"/>
      <c r="C910" s="72"/>
      <c r="D910" s="56"/>
      <c r="E910" s="73"/>
      <c r="F910" s="73"/>
      <c r="G910" s="56"/>
      <c r="H910" s="56"/>
      <c r="I910" s="57"/>
      <c r="J910" s="57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</row>
    <row r="911">
      <c r="A911" s="56"/>
      <c r="B911" s="56"/>
      <c r="C911" s="72"/>
      <c r="D911" s="56"/>
      <c r="E911" s="73"/>
      <c r="F911" s="73"/>
      <c r="G911" s="56"/>
      <c r="H911" s="56"/>
      <c r="I911" s="57"/>
      <c r="J911" s="57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</row>
    <row r="912">
      <c r="A912" s="56"/>
      <c r="B912" s="56"/>
      <c r="C912" s="72"/>
      <c r="D912" s="56"/>
      <c r="E912" s="73"/>
      <c r="F912" s="73"/>
      <c r="G912" s="56"/>
      <c r="H912" s="56"/>
      <c r="I912" s="57"/>
      <c r="J912" s="57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</row>
    <row r="913">
      <c r="A913" s="56"/>
      <c r="B913" s="56"/>
      <c r="C913" s="72"/>
      <c r="D913" s="56"/>
      <c r="E913" s="73"/>
      <c r="F913" s="73"/>
      <c r="G913" s="56"/>
      <c r="H913" s="56"/>
      <c r="I913" s="57"/>
      <c r="J913" s="57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</row>
    <row r="914">
      <c r="A914" s="56"/>
      <c r="B914" s="56"/>
      <c r="C914" s="72"/>
      <c r="D914" s="56"/>
      <c r="E914" s="73"/>
      <c r="F914" s="73"/>
      <c r="G914" s="56"/>
      <c r="H914" s="56"/>
      <c r="I914" s="57"/>
      <c r="J914" s="57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</row>
    <row r="915">
      <c r="A915" s="56"/>
      <c r="B915" s="56"/>
      <c r="C915" s="72"/>
      <c r="D915" s="56"/>
      <c r="E915" s="73"/>
      <c r="F915" s="73"/>
      <c r="G915" s="56"/>
      <c r="H915" s="56"/>
      <c r="I915" s="57"/>
      <c r="J915" s="57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</row>
    <row r="916">
      <c r="A916" s="56"/>
      <c r="B916" s="56"/>
      <c r="C916" s="72"/>
      <c r="D916" s="56"/>
      <c r="E916" s="73"/>
      <c r="F916" s="73"/>
      <c r="G916" s="56"/>
      <c r="H916" s="56"/>
      <c r="I916" s="57"/>
      <c r="J916" s="57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</row>
    <row r="917">
      <c r="A917" s="56"/>
      <c r="B917" s="56"/>
      <c r="C917" s="72"/>
      <c r="D917" s="56"/>
      <c r="E917" s="73"/>
      <c r="F917" s="73"/>
      <c r="G917" s="56"/>
      <c r="H917" s="56"/>
      <c r="I917" s="57"/>
      <c r="J917" s="57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</row>
    <row r="918">
      <c r="A918" s="56"/>
      <c r="B918" s="56"/>
      <c r="C918" s="72"/>
      <c r="D918" s="56"/>
      <c r="E918" s="73"/>
      <c r="F918" s="73"/>
      <c r="G918" s="56"/>
      <c r="H918" s="56"/>
      <c r="I918" s="57"/>
      <c r="J918" s="57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</row>
    <row r="919">
      <c r="A919" s="56"/>
      <c r="B919" s="56"/>
      <c r="C919" s="72"/>
      <c r="D919" s="56"/>
      <c r="E919" s="73"/>
      <c r="F919" s="73"/>
      <c r="G919" s="56"/>
      <c r="H919" s="56"/>
      <c r="I919" s="57"/>
      <c r="J919" s="57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</row>
    <row r="920">
      <c r="A920" s="56"/>
      <c r="B920" s="56"/>
      <c r="C920" s="72"/>
      <c r="D920" s="56"/>
      <c r="E920" s="73"/>
      <c r="F920" s="73"/>
      <c r="G920" s="56"/>
      <c r="H920" s="56"/>
      <c r="I920" s="57"/>
      <c r="J920" s="57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</row>
    <row r="921">
      <c r="A921" s="56"/>
      <c r="B921" s="56"/>
      <c r="C921" s="72"/>
      <c r="D921" s="56"/>
      <c r="E921" s="73"/>
      <c r="F921" s="73"/>
      <c r="G921" s="56"/>
      <c r="H921" s="56"/>
      <c r="I921" s="57"/>
      <c r="J921" s="57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</row>
    <row r="922">
      <c r="A922" s="56"/>
      <c r="B922" s="56"/>
      <c r="C922" s="72"/>
      <c r="D922" s="56"/>
      <c r="E922" s="73"/>
      <c r="F922" s="73"/>
      <c r="G922" s="56"/>
      <c r="H922" s="56"/>
      <c r="I922" s="57"/>
      <c r="J922" s="57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</row>
    <row r="923">
      <c r="A923" s="56"/>
      <c r="B923" s="56"/>
      <c r="C923" s="72"/>
      <c r="D923" s="56"/>
      <c r="E923" s="73"/>
      <c r="F923" s="73"/>
      <c r="G923" s="56"/>
      <c r="H923" s="56"/>
      <c r="I923" s="57"/>
      <c r="J923" s="57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</row>
    <row r="924">
      <c r="A924" s="56"/>
      <c r="B924" s="56"/>
      <c r="C924" s="72"/>
      <c r="D924" s="56"/>
      <c r="E924" s="73"/>
      <c r="F924" s="73"/>
      <c r="G924" s="56"/>
      <c r="H924" s="56"/>
      <c r="I924" s="57"/>
      <c r="J924" s="57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</row>
    <row r="925">
      <c r="A925" s="56"/>
      <c r="B925" s="56"/>
      <c r="C925" s="72"/>
      <c r="D925" s="56"/>
      <c r="E925" s="73"/>
      <c r="F925" s="73"/>
      <c r="G925" s="56"/>
      <c r="H925" s="56"/>
      <c r="I925" s="57"/>
      <c r="J925" s="57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</row>
    <row r="926">
      <c r="A926" s="56"/>
      <c r="B926" s="56"/>
      <c r="C926" s="72"/>
      <c r="D926" s="56"/>
      <c r="E926" s="73"/>
      <c r="F926" s="73"/>
      <c r="G926" s="56"/>
      <c r="H926" s="56"/>
      <c r="I926" s="57"/>
      <c r="J926" s="57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</row>
    <row r="927">
      <c r="A927" s="56"/>
      <c r="B927" s="56"/>
      <c r="C927" s="72"/>
      <c r="D927" s="56"/>
      <c r="E927" s="73"/>
      <c r="F927" s="73"/>
      <c r="G927" s="56"/>
      <c r="H927" s="56"/>
      <c r="I927" s="57"/>
      <c r="J927" s="57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</row>
    <row r="928">
      <c r="A928" s="56"/>
      <c r="B928" s="56"/>
      <c r="C928" s="72"/>
      <c r="D928" s="56"/>
      <c r="E928" s="73"/>
      <c r="F928" s="73"/>
      <c r="G928" s="56"/>
      <c r="H928" s="56"/>
      <c r="I928" s="57"/>
      <c r="J928" s="57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</row>
    <row r="929">
      <c r="A929" s="56"/>
      <c r="B929" s="56"/>
      <c r="C929" s="72"/>
      <c r="D929" s="56"/>
      <c r="E929" s="73"/>
      <c r="F929" s="73"/>
      <c r="G929" s="56"/>
      <c r="H929" s="56"/>
      <c r="I929" s="57"/>
      <c r="J929" s="57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</row>
    <row r="930">
      <c r="A930" s="56"/>
      <c r="B930" s="56"/>
      <c r="C930" s="72"/>
      <c r="D930" s="56"/>
      <c r="E930" s="73"/>
      <c r="F930" s="73"/>
      <c r="G930" s="56"/>
      <c r="H930" s="56"/>
      <c r="I930" s="57"/>
      <c r="J930" s="57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</row>
    <row r="931">
      <c r="A931" s="56"/>
      <c r="B931" s="56"/>
      <c r="C931" s="72"/>
      <c r="D931" s="56"/>
      <c r="E931" s="73"/>
      <c r="F931" s="73"/>
      <c r="G931" s="56"/>
      <c r="H931" s="56"/>
      <c r="I931" s="57"/>
      <c r="J931" s="57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</row>
    <row r="932">
      <c r="A932" s="56"/>
      <c r="B932" s="56"/>
      <c r="C932" s="72"/>
      <c r="D932" s="56"/>
      <c r="E932" s="73"/>
      <c r="F932" s="73"/>
      <c r="G932" s="56"/>
      <c r="H932" s="56"/>
      <c r="I932" s="57"/>
      <c r="J932" s="57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</row>
    <row r="933">
      <c r="A933" s="56"/>
      <c r="B933" s="56"/>
      <c r="C933" s="72"/>
      <c r="D933" s="56"/>
      <c r="E933" s="73"/>
      <c r="F933" s="73"/>
      <c r="G933" s="56"/>
      <c r="H933" s="56"/>
      <c r="I933" s="57"/>
      <c r="J933" s="57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</row>
    <row r="934">
      <c r="A934" s="56"/>
      <c r="B934" s="56"/>
      <c r="C934" s="72"/>
      <c r="D934" s="56"/>
      <c r="E934" s="73"/>
      <c r="F934" s="73"/>
      <c r="G934" s="56"/>
      <c r="H934" s="56"/>
      <c r="I934" s="57"/>
      <c r="J934" s="57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</row>
    <row r="935">
      <c r="A935" s="56"/>
      <c r="B935" s="56"/>
      <c r="C935" s="72"/>
      <c r="D935" s="56"/>
      <c r="E935" s="73"/>
      <c r="F935" s="73"/>
      <c r="G935" s="56"/>
      <c r="H935" s="56"/>
      <c r="I935" s="57"/>
      <c r="J935" s="57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</row>
    <row r="936">
      <c r="A936" s="56"/>
      <c r="B936" s="56"/>
      <c r="C936" s="72"/>
      <c r="D936" s="56"/>
      <c r="E936" s="73"/>
      <c r="F936" s="73"/>
      <c r="G936" s="56"/>
      <c r="H936" s="56"/>
      <c r="I936" s="57"/>
      <c r="J936" s="57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</row>
    <row r="937">
      <c r="A937" s="56"/>
      <c r="B937" s="56"/>
      <c r="C937" s="72"/>
      <c r="D937" s="56"/>
      <c r="E937" s="73"/>
      <c r="F937" s="73"/>
      <c r="G937" s="56"/>
      <c r="H937" s="56"/>
      <c r="I937" s="57"/>
      <c r="J937" s="57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</row>
    <row r="938">
      <c r="A938" s="56"/>
      <c r="B938" s="56"/>
      <c r="C938" s="72"/>
      <c r="D938" s="56"/>
      <c r="E938" s="73"/>
      <c r="F938" s="73"/>
      <c r="G938" s="56"/>
      <c r="H938" s="56"/>
      <c r="I938" s="57"/>
      <c r="J938" s="57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</row>
    <row r="939">
      <c r="A939" s="56"/>
      <c r="B939" s="56"/>
      <c r="C939" s="72"/>
      <c r="D939" s="56"/>
      <c r="E939" s="73"/>
      <c r="F939" s="73"/>
      <c r="G939" s="56"/>
      <c r="H939" s="56"/>
      <c r="I939" s="57"/>
      <c r="J939" s="57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</row>
    <row r="940">
      <c r="A940" s="56"/>
      <c r="B940" s="56"/>
      <c r="C940" s="72"/>
      <c r="D940" s="56"/>
      <c r="E940" s="73"/>
      <c r="F940" s="73"/>
      <c r="G940" s="56"/>
      <c r="H940" s="56"/>
      <c r="I940" s="57"/>
      <c r="J940" s="57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</row>
    <row r="941">
      <c r="A941" s="56"/>
      <c r="B941" s="56"/>
      <c r="C941" s="72"/>
      <c r="D941" s="56"/>
      <c r="E941" s="73"/>
      <c r="F941" s="73"/>
      <c r="G941" s="56"/>
      <c r="H941" s="56"/>
      <c r="I941" s="57"/>
      <c r="J941" s="57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</row>
    <row r="942">
      <c r="A942" s="56"/>
      <c r="B942" s="56"/>
      <c r="C942" s="72"/>
      <c r="D942" s="56"/>
      <c r="E942" s="73"/>
      <c r="F942" s="73"/>
      <c r="G942" s="56"/>
      <c r="H942" s="56"/>
      <c r="I942" s="57"/>
      <c r="J942" s="57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</row>
    <row r="943">
      <c r="A943" s="56"/>
      <c r="B943" s="56"/>
      <c r="C943" s="72"/>
      <c r="D943" s="56"/>
      <c r="E943" s="73"/>
      <c r="F943" s="73"/>
      <c r="G943" s="56"/>
      <c r="H943" s="56"/>
      <c r="I943" s="57"/>
      <c r="J943" s="57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</row>
    <row r="944">
      <c r="A944" s="56"/>
      <c r="B944" s="56"/>
      <c r="C944" s="72"/>
      <c r="D944" s="56"/>
      <c r="E944" s="73"/>
      <c r="F944" s="73"/>
      <c r="G944" s="56"/>
      <c r="H944" s="56"/>
      <c r="I944" s="57"/>
      <c r="J944" s="57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</row>
    <row r="945">
      <c r="A945" s="56"/>
      <c r="B945" s="56"/>
      <c r="C945" s="72"/>
      <c r="D945" s="56"/>
      <c r="E945" s="73"/>
      <c r="F945" s="73"/>
      <c r="G945" s="56"/>
      <c r="H945" s="56"/>
      <c r="I945" s="57"/>
      <c r="J945" s="57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</row>
    <row r="946">
      <c r="A946" s="56"/>
      <c r="B946" s="56"/>
      <c r="C946" s="72"/>
      <c r="D946" s="56"/>
      <c r="E946" s="73"/>
      <c r="F946" s="73"/>
      <c r="G946" s="56"/>
      <c r="H946" s="56"/>
      <c r="I946" s="57"/>
      <c r="J946" s="57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</row>
    <row r="947">
      <c r="A947" s="56"/>
      <c r="B947" s="56"/>
      <c r="C947" s="72"/>
      <c r="D947" s="56"/>
      <c r="E947" s="73"/>
      <c r="F947" s="73"/>
      <c r="G947" s="56"/>
      <c r="H947" s="56"/>
      <c r="I947" s="57"/>
      <c r="J947" s="57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</row>
    <row r="948">
      <c r="A948" s="56"/>
      <c r="B948" s="56"/>
      <c r="C948" s="72"/>
      <c r="D948" s="56"/>
      <c r="E948" s="73"/>
      <c r="F948" s="73"/>
      <c r="G948" s="56"/>
      <c r="H948" s="56"/>
      <c r="I948" s="57"/>
      <c r="J948" s="57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</row>
    <row r="949">
      <c r="A949" s="56"/>
      <c r="B949" s="56"/>
      <c r="C949" s="72"/>
      <c r="D949" s="56"/>
      <c r="E949" s="73"/>
      <c r="F949" s="73"/>
      <c r="G949" s="56"/>
      <c r="H949" s="56"/>
      <c r="I949" s="57"/>
      <c r="J949" s="57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</row>
    <row r="950">
      <c r="A950" s="56"/>
      <c r="B950" s="56"/>
      <c r="C950" s="72"/>
      <c r="D950" s="56"/>
      <c r="E950" s="73"/>
      <c r="F950" s="73"/>
      <c r="G950" s="56"/>
      <c r="H950" s="56"/>
      <c r="I950" s="57"/>
      <c r="J950" s="57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</row>
    <row r="951">
      <c r="A951" s="56"/>
      <c r="B951" s="56"/>
      <c r="C951" s="72"/>
      <c r="D951" s="56"/>
      <c r="E951" s="73"/>
      <c r="F951" s="73"/>
      <c r="G951" s="56"/>
      <c r="H951" s="56"/>
      <c r="I951" s="57"/>
      <c r="J951" s="57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</row>
    <row r="952">
      <c r="A952" s="56"/>
      <c r="B952" s="56"/>
      <c r="C952" s="72"/>
      <c r="D952" s="56"/>
      <c r="E952" s="73"/>
      <c r="F952" s="73"/>
      <c r="G952" s="56"/>
      <c r="H952" s="56"/>
      <c r="I952" s="57"/>
      <c r="J952" s="57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</row>
    <row r="953">
      <c r="A953" s="56"/>
      <c r="B953" s="56"/>
      <c r="C953" s="72"/>
      <c r="D953" s="56"/>
      <c r="E953" s="73"/>
      <c r="F953" s="73"/>
      <c r="G953" s="56"/>
      <c r="H953" s="56"/>
      <c r="I953" s="57"/>
      <c r="J953" s="57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</row>
    <row r="954">
      <c r="A954" s="56"/>
      <c r="B954" s="56"/>
      <c r="C954" s="72"/>
      <c r="D954" s="56"/>
      <c r="E954" s="73"/>
      <c r="F954" s="73"/>
      <c r="G954" s="56"/>
      <c r="H954" s="56"/>
      <c r="I954" s="57"/>
      <c r="J954" s="57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</row>
    <row r="955">
      <c r="A955" s="56"/>
      <c r="B955" s="56"/>
      <c r="C955" s="72"/>
      <c r="D955" s="56"/>
      <c r="E955" s="73"/>
      <c r="F955" s="73"/>
      <c r="G955" s="56"/>
      <c r="H955" s="56"/>
      <c r="I955" s="57"/>
      <c r="J955" s="57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</row>
    <row r="956">
      <c r="A956" s="56"/>
      <c r="B956" s="56"/>
      <c r="C956" s="72"/>
      <c r="D956" s="56"/>
      <c r="E956" s="73"/>
      <c r="F956" s="73"/>
      <c r="G956" s="56"/>
      <c r="H956" s="56"/>
      <c r="I956" s="57"/>
      <c r="J956" s="57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</row>
    <row r="957">
      <c r="A957" s="56"/>
      <c r="B957" s="56"/>
      <c r="C957" s="72"/>
      <c r="D957" s="56"/>
      <c r="E957" s="73"/>
      <c r="F957" s="73"/>
      <c r="G957" s="56"/>
      <c r="H957" s="56"/>
      <c r="I957" s="57"/>
      <c r="J957" s="57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</row>
    <row r="958">
      <c r="A958" s="56"/>
      <c r="B958" s="56"/>
      <c r="C958" s="72"/>
      <c r="D958" s="56"/>
      <c r="E958" s="73"/>
      <c r="F958" s="73"/>
      <c r="G958" s="56"/>
      <c r="H958" s="56"/>
      <c r="I958" s="57"/>
      <c r="J958" s="57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</row>
    <row r="959">
      <c r="A959" s="56"/>
      <c r="B959" s="56"/>
      <c r="C959" s="72"/>
      <c r="D959" s="56"/>
      <c r="E959" s="73"/>
      <c r="F959" s="73"/>
      <c r="G959" s="56"/>
      <c r="H959" s="56"/>
      <c r="I959" s="57"/>
      <c r="J959" s="57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</row>
    <row r="960">
      <c r="A960" s="56"/>
      <c r="B960" s="56"/>
      <c r="C960" s="72"/>
      <c r="D960" s="56"/>
      <c r="E960" s="73"/>
      <c r="F960" s="73"/>
      <c r="G960" s="56"/>
      <c r="H960" s="56"/>
      <c r="I960" s="57"/>
      <c r="J960" s="57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</row>
    <row r="961">
      <c r="A961" s="56"/>
      <c r="B961" s="56"/>
      <c r="C961" s="72"/>
      <c r="D961" s="56"/>
      <c r="E961" s="73"/>
      <c r="F961" s="73"/>
      <c r="G961" s="56"/>
      <c r="H961" s="56"/>
      <c r="I961" s="57"/>
      <c r="J961" s="57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</row>
    <row r="962">
      <c r="A962" s="56"/>
      <c r="B962" s="56"/>
      <c r="C962" s="72"/>
      <c r="D962" s="56"/>
      <c r="E962" s="73"/>
      <c r="F962" s="73"/>
      <c r="G962" s="56"/>
      <c r="H962" s="56"/>
      <c r="I962" s="57"/>
      <c r="J962" s="57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</row>
    <row r="963">
      <c r="A963" s="56"/>
      <c r="B963" s="56"/>
      <c r="C963" s="72"/>
      <c r="D963" s="56"/>
      <c r="E963" s="73"/>
      <c r="F963" s="73"/>
      <c r="G963" s="56"/>
      <c r="H963" s="56"/>
      <c r="I963" s="57"/>
      <c r="J963" s="57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</row>
    <row r="964">
      <c r="A964" s="56"/>
      <c r="B964" s="56"/>
      <c r="C964" s="72"/>
      <c r="D964" s="56"/>
      <c r="E964" s="73"/>
      <c r="F964" s="73"/>
      <c r="G964" s="56"/>
      <c r="H964" s="56"/>
      <c r="I964" s="57"/>
      <c r="J964" s="57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</row>
    <row r="965">
      <c r="A965" s="56"/>
      <c r="B965" s="56"/>
      <c r="C965" s="72"/>
      <c r="D965" s="56"/>
      <c r="E965" s="73"/>
      <c r="F965" s="73"/>
      <c r="G965" s="56"/>
      <c r="H965" s="56"/>
      <c r="I965" s="57"/>
      <c r="J965" s="57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</row>
    <row r="966">
      <c r="A966" s="56"/>
      <c r="B966" s="56"/>
      <c r="C966" s="72"/>
      <c r="D966" s="56"/>
      <c r="E966" s="73"/>
      <c r="F966" s="73"/>
      <c r="G966" s="56"/>
      <c r="H966" s="56"/>
      <c r="I966" s="57"/>
      <c r="J966" s="57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</row>
    <row r="967">
      <c r="A967" s="56"/>
      <c r="B967" s="56"/>
      <c r="C967" s="72"/>
      <c r="D967" s="56"/>
      <c r="E967" s="73"/>
      <c r="F967" s="73"/>
      <c r="G967" s="56"/>
      <c r="H967" s="56"/>
      <c r="I967" s="57"/>
      <c r="J967" s="57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</row>
    <row r="968">
      <c r="A968" s="56"/>
      <c r="B968" s="56"/>
      <c r="C968" s="72"/>
      <c r="D968" s="56"/>
      <c r="E968" s="73"/>
      <c r="F968" s="73"/>
      <c r="G968" s="56"/>
      <c r="H968" s="56"/>
      <c r="I968" s="57"/>
      <c r="J968" s="57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</row>
    <row r="969">
      <c r="A969" s="56"/>
      <c r="B969" s="56"/>
      <c r="C969" s="72"/>
      <c r="D969" s="56"/>
      <c r="E969" s="73"/>
      <c r="F969" s="73"/>
      <c r="G969" s="56"/>
      <c r="H969" s="56"/>
      <c r="I969" s="57"/>
      <c r="J969" s="57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</row>
    <row r="970">
      <c r="A970" s="56"/>
      <c r="B970" s="56"/>
      <c r="C970" s="72"/>
      <c r="D970" s="56"/>
      <c r="E970" s="73"/>
      <c r="F970" s="73"/>
      <c r="G970" s="56"/>
      <c r="H970" s="56"/>
      <c r="I970" s="57"/>
      <c r="J970" s="57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</row>
    <row r="971">
      <c r="A971" s="56"/>
      <c r="B971" s="56"/>
      <c r="C971" s="72"/>
      <c r="D971" s="56"/>
      <c r="E971" s="73"/>
      <c r="F971" s="73"/>
      <c r="G971" s="56"/>
      <c r="H971" s="56"/>
      <c r="I971" s="57"/>
      <c r="J971" s="57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</row>
    <row r="972">
      <c r="A972" s="56"/>
      <c r="B972" s="56"/>
      <c r="C972" s="72"/>
      <c r="D972" s="56"/>
      <c r="E972" s="73"/>
      <c r="F972" s="73"/>
      <c r="G972" s="56"/>
      <c r="H972" s="56"/>
      <c r="I972" s="57"/>
      <c r="J972" s="57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</row>
    <row r="973">
      <c r="A973" s="56"/>
      <c r="B973" s="56"/>
      <c r="C973" s="72"/>
      <c r="D973" s="56"/>
      <c r="E973" s="73"/>
      <c r="F973" s="73"/>
      <c r="G973" s="56"/>
      <c r="H973" s="56"/>
      <c r="I973" s="57"/>
      <c r="J973" s="57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</row>
    <row r="974">
      <c r="A974" s="56"/>
      <c r="B974" s="56"/>
      <c r="C974" s="72"/>
      <c r="D974" s="56"/>
      <c r="E974" s="73"/>
      <c r="F974" s="73"/>
      <c r="G974" s="56"/>
      <c r="H974" s="56"/>
      <c r="I974" s="57"/>
      <c r="J974" s="57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</row>
    <row r="975">
      <c r="A975" s="56"/>
      <c r="B975" s="56"/>
      <c r="C975" s="72"/>
      <c r="D975" s="56"/>
      <c r="E975" s="73"/>
      <c r="F975" s="73"/>
      <c r="G975" s="56"/>
      <c r="H975" s="56"/>
      <c r="I975" s="57"/>
      <c r="J975" s="57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</row>
    <row r="976">
      <c r="A976" s="56"/>
      <c r="B976" s="56"/>
      <c r="C976" s="72"/>
      <c r="D976" s="56"/>
      <c r="E976" s="73"/>
      <c r="F976" s="73"/>
      <c r="G976" s="56"/>
      <c r="H976" s="56"/>
      <c r="I976" s="57"/>
      <c r="J976" s="57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</row>
    <row r="977">
      <c r="A977" s="56"/>
      <c r="B977" s="56"/>
      <c r="C977" s="72"/>
      <c r="D977" s="56"/>
      <c r="E977" s="73"/>
      <c r="F977" s="73"/>
      <c r="G977" s="56"/>
      <c r="H977" s="56"/>
      <c r="I977" s="57"/>
      <c r="J977" s="57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</row>
    <row r="978">
      <c r="A978" s="56"/>
      <c r="B978" s="56"/>
      <c r="C978" s="72"/>
      <c r="D978" s="56"/>
      <c r="E978" s="73"/>
      <c r="F978" s="73"/>
      <c r="G978" s="56"/>
      <c r="H978" s="56"/>
      <c r="I978" s="57"/>
      <c r="J978" s="57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</row>
    <row r="979">
      <c r="A979" s="56"/>
      <c r="B979" s="56"/>
      <c r="C979" s="72"/>
      <c r="D979" s="56"/>
      <c r="E979" s="73"/>
      <c r="F979" s="73"/>
      <c r="G979" s="56"/>
      <c r="H979" s="56"/>
      <c r="I979" s="57"/>
      <c r="J979" s="57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</row>
    <row r="980">
      <c r="A980" s="56"/>
      <c r="B980" s="56"/>
      <c r="C980" s="72"/>
      <c r="D980" s="56"/>
      <c r="E980" s="73"/>
      <c r="F980" s="73"/>
      <c r="G980" s="56"/>
      <c r="H980" s="56"/>
      <c r="I980" s="57"/>
      <c r="J980" s="57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</row>
    <row r="981">
      <c r="A981" s="56"/>
      <c r="B981" s="56"/>
      <c r="C981" s="72"/>
      <c r="D981" s="56"/>
      <c r="E981" s="73"/>
      <c r="F981" s="73"/>
      <c r="G981" s="56"/>
      <c r="H981" s="56"/>
      <c r="I981" s="57"/>
      <c r="J981" s="57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</row>
    <row r="982">
      <c r="A982" s="56"/>
      <c r="B982" s="56"/>
      <c r="C982" s="72"/>
      <c r="D982" s="56"/>
      <c r="E982" s="73"/>
      <c r="F982" s="73"/>
      <c r="G982" s="56"/>
      <c r="H982" s="56"/>
      <c r="I982" s="57"/>
      <c r="J982" s="57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</row>
    <row r="983">
      <c r="A983" s="56"/>
      <c r="B983" s="56"/>
      <c r="C983" s="72"/>
      <c r="D983" s="56"/>
      <c r="E983" s="73"/>
      <c r="F983" s="73"/>
      <c r="G983" s="56"/>
      <c r="H983" s="56"/>
      <c r="I983" s="57"/>
      <c r="J983" s="57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</row>
    <row r="984">
      <c r="A984" s="56"/>
      <c r="B984" s="56"/>
      <c r="C984" s="72"/>
      <c r="D984" s="56"/>
      <c r="E984" s="73"/>
      <c r="F984" s="73"/>
      <c r="G984" s="56"/>
      <c r="H984" s="56"/>
      <c r="I984" s="57"/>
      <c r="J984" s="57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</row>
    <row r="985">
      <c r="A985" s="56"/>
      <c r="B985" s="56"/>
      <c r="C985" s="72"/>
      <c r="D985" s="56"/>
      <c r="E985" s="73"/>
      <c r="F985" s="73"/>
      <c r="G985" s="56"/>
      <c r="H985" s="56"/>
      <c r="I985" s="57"/>
      <c r="J985" s="57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</row>
    <row r="986">
      <c r="A986" s="56"/>
      <c r="B986" s="56"/>
      <c r="C986" s="72"/>
      <c r="D986" s="56"/>
      <c r="E986" s="73"/>
      <c r="F986" s="73"/>
      <c r="G986" s="56"/>
      <c r="H986" s="56"/>
      <c r="I986" s="57"/>
      <c r="J986" s="57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</row>
    <row r="987">
      <c r="A987" s="56"/>
      <c r="B987" s="56"/>
      <c r="C987" s="72"/>
      <c r="D987" s="56"/>
      <c r="E987" s="73"/>
      <c r="F987" s="73"/>
      <c r="G987" s="56"/>
      <c r="H987" s="56"/>
      <c r="I987" s="57"/>
      <c r="J987" s="57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</row>
    <row r="988">
      <c r="A988" s="56"/>
      <c r="B988" s="56"/>
      <c r="C988" s="72"/>
      <c r="D988" s="56"/>
      <c r="E988" s="73"/>
      <c r="F988" s="73"/>
      <c r="G988" s="56"/>
      <c r="H988" s="56"/>
      <c r="I988" s="57"/>
      <c r="J988" s="57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</row>
    <row r="989">
      <c r="A989" s="56"/>
      <c r="B989" s="56"/>
      <c r="C989" s="72"/>
      <c r="D989" s="56"/>
      <c r="E989" s="73"/>
      <c r="F989" s="73"/>
      <c r="G989" s="56"/>
      <c r="H989" s="56"/>
      <c r="I989" s="57"/>
      <c r="J989" s="57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</row>
    <row r="990">
      <c r="A990" s="56"/>
      <c r="B990" s="56"/>
      <c r="C990" s="72"/>
      <c r="D990" s="56"/>
      <c r="E990" s="73"/>
      <c r="F990" s="73"/>
      <c r="G990" s="56"/>
      <c r="H990" s="56"/>
      <c r="I990" s="57"/>
      <c r="J990" s="57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</row>
    <row r="991">
      <c r="A991" s="56"/>
      <c r="B991" s="56"/>
      <c r="C991" s="72"/>
      <c r="D991" s="56"/>
      <c r="E991" s="73"/>
      <c r="F991" s="73"/>
      <c r="G991" s="56"/>
      <c r="H991" s="56"/>
      <c r="I991" s="57"/>
      <c r="J991" s="57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</row>
    <row r="992">
      <c r="A992" s="56"/>
      <c r="B992" s="56"/>
      <c r="C992" s="72"/>
      <c r="D992" s="56"/>
      <c r="E992" s="73"/>
      <c r="F992" s="73"/>
      <c r="G992" s="56"/>
      <c r="H992" s="56"/>
      <c r="I992" s="57"/>
      <c r="J992" s="57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</row>
    <row r="993">
      <c r="A993" s="56"/>
      <c r="B993" s="56"/>
      <c r="C993" s="72"/>
      <c r="D993" s="56"/>
      <c r="E993" s="73"/>
      <c r="F993" s="73"/>
      <c r="G993" s="56"/>
      <c r="H993" s="56"/>
      <c r="I993" s="57"/>
      <c r="J993" s="57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</row>
    <row r="994">
      <c r="A994" s="56"/>
      <c r="B994" s="56"/>
      <c r="C994" s="72"/>
      <c r="D994" s="56"/>
      <c r="E994" s="73"/>
      <c r="F994" s="73"/>
      <c r="G994" s="56"/>
      <c r="H994" s="56"/>
      <c r="I994" s="57"/>
      <c r="J994" s="57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</row>
    <row r="995">
      <c r="A995" s="56"/>
      <c r="B995" s="56"/>
      <c r="C995" s="72"/>
      <c r="D995" s="56"/>
      <c r="E995" s="73"/>
      <c r="F995" s="73"/>
      <c r="G995" s="56"/>
      <c r="H995" s="56"/>
      <c r="I995" s="57"/>
      <c r="J995" s="57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</row>
    <row r="996">
      <c r="A996" s="56"/>
      <c r="B996" s="56"/>
      <c r="C996" s="72"/>
      <c r="D996" s="56"/>
      <c r="E996" s="73"/>
      <c r="F996" s="73"/>
      <c r="G996" s="56"/>
      <c r="H996" s="56"/>
      <c r="I996" s="57"/>
      <c r="J996" s="57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</row>
    <row r="997">
      <c r="A997" s="56"/>
      <c r="B997" s="56"/>
      <c r="C997" s="72"/>
      <c r="D997" s="56"/>
      <c r="E997" s="73"/>
      <c r="F997" s="73"/>
      <c r="G997" s="56"/>
      <c r="H997" s="56"/>
      <c r="I997" s="57"/>
      <c r="J997" s="57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</row>
    <row r="998">
      <c r="A998" s="56"/>
      <c r="B998" s="56"/>
      <c r="C998" s="72"/>
      <c r="D998" s="56"/>
      <c r="E998" s="73"/>
      <c r="F998" s="73"/>
      <c r="G998" s="56"/>
      <c r="H998" s="56"/>
      <c r="I998" s="57"/>
      <c r="J998" s="57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</row>
    <row r="999">
      <c r="A999" s="56"/>
      <c r="B999" s="56"/>
      <c r="C999" s="72"/>
      <c r="D999" s="56"/>
      <c r="E999" s="73"/>
      <c r="F999" s="73"/>
      <c r="G999" s="56"/>
      <c r="H999" s="56"/>
      <c r="I999" s="57"/>
      <c r="J999" s="57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</row>
    <row r="1000">
      <c r="A1000" s="56"/>
      <c r="B1000" s="56"/>
      <c r="C1000" s="72"/>
      <c r="D1000" s="56"/>
      <c r="E1000" s="73"/>
      <c r="F1000" s="73"/>
      <c r="G1000" s="56"/>
      <c r="H1000" s="56"/>
      <c r="I1000" s="57"/>
      <c r="J1000" s="57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</row>
    <row r="1001">
      <c r="A1001" s="56"/>
      <c r="B1001" s="56"/>
      <c r="C1001" s="72"/>
      <c r="D1001" s="56"/>
      <c r="E1001" s="73"/>
      <c r="F1001" s="73"/>
      <c r="G1001" s="56"/>
      <c r="H1001" s="56"/>
      <c r="I1001" s="57"/>
      <c r="J1001" s="57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  <c r="AX1001" s="56"/>
      <c r="AY1001" s="56"/>
      <c r="AZ1001" s="56"/>
      <c r="BA1001" s="56"/>
      <c r="BB1001" s="56"/>
      <c r="BC1001" s="56"/>
      <c r="BD1001" s="56"/>
      <c r="BE1001" s="56"/>
      <c r="BF1001" s="56"/>
      <c r="BG1001" s="56"/>
      <c r="BH1001" s="56"/>
    </row>
    <row r="1002">
      <c r="A1002" s="56"/>
      <c r="B1002" s="56"/>
      <c r="C1002" s="72"/>
      <c r="D1002" s="56"/>
      <c r="E1002" s="73"/>
      <c r="F1002" s="73"/>
      <c r="G1002" s="56"/>
      <c r="H1002" s="56"/>
      <c r="I1002" s="57"/>
      <c r="J1002" s="57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  <c r="AX1002" s="56"/>
      <c r="AY1002" s="56"/>
      <c r="AZ1002" s="56"/>
      <c r="BA1002" s="56"/>
      <c r="BB1002" s="56"/>
      <c r="BC1002" s="56"/>
      <c r="BD1002" s="56"/>
      <c r="BE1002" s="56"/>
      <c r="BF1002" s="56"/>
      <c r="BG1002" s="56"/>
      <c r="BH1002" s="56"/>
    </row>
    <row r="1003">
      <c r="A1003" s="56"/>
      <c r="B1003" s="56"/>
      <c r="C1003" s="72"/>
      <c r="D1003" s="56"/>
      <c r="E1003" s="73"/>
      <c r="F1003" s="73"/>
      <c r="G1003" s="56"/>
      <c r="H1003" s="56"/>
      <c r="I1003" s="57"/>
      <c r="J1003" s="57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</row>
    <row r="1004">
      <c r="A1004" s="56"/>
      <c r="B1004" s="56"/>
      <c r="C1004" s="72"/>
      <c r="D1004" s="56"/>
      <c r="E1004" s="73"/>
      <c r="F1004" s="73"/>
      <c r="G1004" s="56"/>
      <c r="H1004" s="56"/>
      <c r="I1004" s="57"/>
      <c r="J1004" s="57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  <c r="AX1004" s="56"/>
      <c r="AY1004" s="56"/>
      <c r="AZ1004" s="56"/>
      <c r="BA1004" s="56"/>
      <c r="BB1004" s="56"/>
      <c r="BC1004" s="56"/>
      <c r="BD1004" s="56"/>
      <c r="BE1004" s="56"/>
      <c r="BF1004" s="56"/>
      <c r="BG1004" s="56"/>
      <c r="BH1004" s="56"/>
    </row>
  </sheetData>
  <autoFilter ref="$C$3:$J$8">
    <sortState ref="C3:J8">
      <sortCondition descending="1" ref="C3:C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82" width="1.25"/>
  </cols>
  <sheetData>
    <row r="1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</row>
    <row r="3">
      <c r="A3" s="75"/>
      <c r="B3" s="75"/>
      <c r="C3" s="75"/>
      <c r="D3" s="75"/>
      <c r="E3" s="75"/>
      <c r="F3" s="75"/>
      <c r="G3" s="75"/>
      <c r="H3" s="75"/>
      <c r="I3" s="75"/>
      <c r="K3" s="76"/>
      <c r="L3" s="76"/>
      <c r="M3" s="76"/>
      <c r="N3" s="76"/>
      <c r="O3" s="76"/>
      <c r="P3" s="77"/>
      <c r="Q3" s="78" t="s">
        <v>35</v>
      </c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80"/>
      <c r="BP3" s="77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5"/>
      <c r="CC3" s="75"/>
      <c r="CD3" s="75"/>
    </row>
    <row r="4">
      <c r="A4" s="75"/>
      <c r="B4" s="75"/>
      <c r="C4" s="75"/>
      <c r="D4" s="75"/>
      <c r="E4" s="75"/>
      <c r="F4" s="75"/>
      <c r="G4" s="75"/>
      <c r="H4" s="75"/>
      <c r="I4" s="75"/>
      <c r="J4" s="76"/>
      <c r="K4" s="76"/>
      <c r="L4" s="76"/>
      <c r="M4" s="76"/>
      <c r="N4" s="76"/>
      <c r="O4" s="76"/>
      <c r="P4" s="76"/>
      <c r="Q4" s="81"/>
      <c r="BO4" s="82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5"/>
      <c r="CC4" s="75"/>
      <c r="CD4" s="75"/>
    </row>
    <row r="5">
      <c r="A5" s="75"/>
      <c r="B5" s="75"/>
      <c r="C5" s="75"/>
      <c r="D5" s="75"/>
      <c r="E5" s="75"/>
      <c r="F5" s="75"/>
      <c r="G5" s="75"/>
      <c r="H5" s="75"/>
      <c r="I5" s="75"/>
      <c r="J5" s="76"/>
      <c r="K5" s="76"/>
      <c r="L5" s="76"/>
      <c r="M5" s="76"/>
      <c r="N5" s="76"/>
      <c r="O5" s="76"/>
      <c r="P5" s="76"/>
      <c r="Q5" s="81"/>
      <c r="BO5" s="82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5"/>
      <c r="CC5" s="75"/>
      <c r="CD5" s="75"/>
    </row>
    <row r="6">
      <c r="A6" s="75"/>
      <c r="B6" s="75"/>
      <c r="C6" s="75"/>
      <c r="D6" s="75"/>
      <c r="E6" s="75"/>
      <c r="F6" s="75"/>
      <c r="G6" s="75"/>
      <c r="H6" s="75"/>
      <c r="I6" s="75"/>
      <c r="J6" s="76"/>
      <c r="K6" s="76"/>
      <c r="L6" s="76"/>
      <c r="M6" s="76"/>
      <c r="N6" s="76"/>
      <c r="O6" s="76"/>
      <c r="P6" s="76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5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5"/>
      <c r="CC6" s="75"/>
      <c r="CD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86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CC46" s="75"/>
      <c r="CD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4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4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4" t="s">
        <v>36</v>
      </c>
      <c r="CB53" s="75"/>
      <c r="CC53" s="75"/>
      <c r="CD53" s="74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4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4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4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4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4"/>
    </row>
    <row r="59">
      <c r="A59" s="75"/>
      <c r="B59" s="87" t="s">
        <v>37</v>
      </c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</row>
    <row r="64">
      <c r="A64" s="75"/>
      <c r="B64" s="75"/>
      <c r="C64" s="75"/>
      <c r="D64" s="75"/>
      <c r="E64" s="87" t="s">
        <v>38</v>
      </c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Y64" s="88">
        <f>INDIRECT("'information général'!E4")
</f>
        <v>45565</v>
      </c>
      <c r="BH64" s="74" t="s">
        <v>39</v>
      </c>
      <c r="BI64" s="89"/>
      <c r="BJ64" s="89"/>
      <c r="BK64" s="89"/>
      <c r="BL64" s="89"/>
      <c r="BM64" s="89"/>
      <c r="BN64" s="89"/>
      <c r="CD64" s="75"/>
    </row>
    <row r="65" ht="15.0" customHeight="1">
      <c r="A65" s="75"/>
      <c r="B65" s="75"/>
      <c r="C65" s="87"/>
      <c r="D65" s="87"/>
      <c r="E65" s="87" t="str">
        <f>INDIRECT("'information général'!D4")
</f>
        <v/>
      </c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V65" s="89"/>
      <c r="W65" s="89"/>
      <c r="X65" s="89"/>
      <c r="Y65" s="89"/>
      <c r="Z65" s="89"/>
      <c r="AA65" s="89"/>
      <c r="AB65" s="89"/>
      <c r="AC65" s="89"/>
      <c r="AD65" s="74" t="s">
        <v>40</v>
      </c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74"/>
      <c r="AU65" s="89"/>
      <c r="AV65" s="89"/>
      <c r="AZ65" s="75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75"/>
      <c r="CB65" s="75"/>
      <c r="CC65" s="75"/>
      <c r="CD65" s="75"/>
    </row>
    <row r="66">
      <c r="A66" s="75"/>
      <c r="B66" s="75"/>
      <c r="C66" s="75"/>
      <c r="D66" s="75"/>
      <c r="E66" s="74" t="s">
        <v>41</v>
      </c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</row>
    <row r="67">
      <c r="A67" s="75"/>
      <c r="B67" s="75"/>
      <c r="C67" s="75"/>
      <c r="D67" s="75"/>
      <c r="E67" s="74" t="s">
        <v>42</v>
      </c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87" t="s">
        <v>43</v>
      </c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</row>
    <row r="72">
      <c r="A72" s="75"/>
      <c r="B72" s="75"/>
      <c r="C72" s="75"/>
      <c r="D72" s="75"/>
      <c r="E72" s="75"/>
      <c r="F72" s="75"/>
      <c r="G72" s="75"/>
      <c r="H72" s="87" t="s">
        <v>44</v>
      </c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</row>
    <row r="73">
      <c r="A73" s="90"/>
      <c r="B73" s="90"/>
      <c r="C73" s="90"/>
      <c r="D73" s="91" t="s">
        <v>45</v>
      </c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80"/>
      <c r="AO73" s="91" t="s">
        <v>46</v>
      </c>
      <c r="AP73" s="79"/>
      <c r="AQ73" s="79"/>
      <c r="AR73" s="79"/>
      <c r="AS73" s="79"/>
      <c r="AT73" s="79"/>
      <c r="AU73" s="79"/>
      <c r="AV73" s="80"/>
      <c r="AW73" s="91" t="s">
        <v>14</v>
      </c>
      <c r="AX73" s="79"/>
      <c r="AY73" s="79"/>
      <c r="AZ73" s="79"/>
      <c r="BA73" s="79"/>
      <c r="BB73" s="79"/>
      <c r="BC73" s="79"/>
      <c r="BD73" s="79"/>
      <c r="BE73" s="79"/>
      <c r="BF73" s="79"/>
      <c r="BG73" s="80"/>
      <c r="BH73" s="91" t="s">
        <v>47</v>
      </c>
      <c r="BI73" s="79"/>
      <c r="BJ73" s="79"/>
      <c r="BK73" s="79"/>
      <c r="BL73" s="79"/>
      <c r="BM73" s="79"/>
      <c r="BN73" s="79"/>
      <c r="BO73" s="79"/>
      <c r="BP73" s="79"/>
      <c r="BQ73" s="80"/>
      <c r="BR73" s="92" t="s">
        <v>48</v>
      </c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80"/>
    </row>
    <row r="74">
      <c r="A74" s="90"/>
      <c r="B74" s="90"/>
      <c r="C74" s="90"/>
      <c r="D74" s="83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84"/>
      <c r="AV74" s="85"/>
      <c r="AW74" s="83"/>
      <c r="AX74" s="84"/>
      <c r="AY74" s="84"/>
      <c r="AZ74" s="84"/>
      <c r="BA74" s="84"/>
      <c r="BB74" s="84"/>
      <c r="BC74" s="84"/>
      <c r="BD74" s="84"/>
      <c r="BE74" s="84"/>
      <c r="BF74" s="84"/>
      <c r="BG74" s="85"/>
      <c r="BH74" s="83"/>
      <c r="BI74" s="84"/>
      <c r="BJ74" s="84"/>
      <c r="BK74" s="84"/>
      <c r="BL74" s="84"/>
      <c r="BM74" s="84"/>
      <c r="BN74" s="84"/>
      <c r="BO74" s="84"/>
      <c r="BP74" s="84"/>
      <c r="BQ74" s="85"/>
      <c r="BR74" s="83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5"/>
    </row>
    <row r="75">
      <c r="A75" s="75"/>
      <c r="B75" s="75"/>
      <c r="C75" s="75"/>
      <c r="D75" s="93" t="str">
        <f>devis!B24</f>
        <v/>
      </c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5"/>
      <c r="AO75" s="96" t="str">
        <f>devis!E24</f>
        <v/>
      </c>
      <c r="AP75" s="94"/>
      <c r="AQ75" s="94"/>
      <c r="AR75" s="94"/>
      <c r="AS75" s="94"/>
      <c r="AT75" s="94"/>
      <c r="AU75" s="94"/>
      <c r="AV75" s="95"/>
      <c r="AW75" s="97" t="str">
        <f>devis!F24</f>
        <v/>
      </c>
      <c r="AX75" s="94"/>
      <c r="AY75" s="94"/>
      <c r="AZ75" s="94"/>
      <c r="BA75" s="94"/>
      <c r="BB75" s="94"/>
      <c r="BC75" s="94"/>
      <c r="BD75" s="94"/>
      <c r="BE75" s="94"/>
      <c r="BF75" s="94"/>
      <c r="BG75" s="95"/>
      <c r="BH75" s="97" t="str">
        <f>devis!G24</f>
        <v/>
      </c>
      <c r="BI75" s="94"/>
      <c r="BJ75" s="94"/>
      <c r="BK75" s="94"/>
      <c r="BL75" s="94"/>
      <c r="BM75" s="94"/>
      <c r="BN75" s="94"/>
      <c r="BO75" s="94"/>
      <c r="BP75" s="94"/>
      <c r="BQ75" s="95"/>
      <c r="BR75" s="98" t="str">
        <f>devis!N12</f>
        <v/>
      </c>
      <c r="BS75" s="94"/>
      <c r="BT75" s="94"/>
      <c r="BU75" s="94"/>
      <c r="BV75" s="94"/>
      <c r="BW75" s="94"/>
      <c r="BX75" s="94"/>
      <c r="BY75" s="94"/>
      <c r="BZ75" s="94"/>
      <c r="CA75" s="94"/>
      <c r="CB75" s="94"/>
      <c r="CC75" s="94"/>
      <c r="CD75" s="95"/>
    </row>
    <row r="76">
      <c r="A76" s="75"/>
      <c r="B76" s="75"/>
      <c r="C76" s="75"/>
      <c r="D76" s="93" t="str">
        <f>devis!B25</f>
        <v/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5"/>
      <c r="AO76" s="96" t="str">
        <f>devis!E25</f>
        <v/>
      </c>
      <c r="AP76" s="94"/>
      <c r="AQ76" s="94"/>
      <c r="AR76" s="94"/>
      <c r="AS76" s="94"/>
      <c r="AT76" s="94"/>
      <c r="AU76" s="94"/>
      <c r="AV76" s="95"/>
      <c r="AW76" s="97" t="str">
        <f>devis!F25</f>
        <v/>
      </c>
      <c r="AX76" s="94"/>
      <c r="AY76" s="94"/>
      <c r="AZ76" s="94"/>
      <c r="BA76" s="94"/>
      <c r="BB76" s="94"/>
      <c r="BC76" s="94"/>
      <c r="BD76" s="94"/>
      <c r="BE76" s="94"/>
      <c r="BF76" s="94"/>
      <c r="BG76" s="95"/>
      <c r="BH76" s="97" t="str">
        <f>devis!G25</f>
        <v/>
      </c>
      <c r="BI76" s="94"/>
      <c r="BJ76" s="94"/>
      <c r="BK76" s="94"/>
      <c r="BL76" s="94"/>
      <c r="BM76" s="94"/>
      <c r="BN76" s="94"/>
      <c r="BO76" s="94"/>
      <c r="BP76" s="94"/>
      <c r="BQ76" s="95"/>
      <c r="BR76" s="98" t="str">
        <f>devis!N13</f>
        <v/>
      </c>
      <c r="BS76" s="94"/>
      <c r="BT76" s="94"/>
      <c r="BU76" s="94"/>
      <c r="BV76" s="94"/>
      <c r="BW76" s="94"/>
      <c r="BX76" s="94"/>
      <c r="BY76" s="94"/>
      <c r="BZ76" s="94"/>
      <c r="CA76" s="94"/>
      <c r="CB76" s="94"/>
      <c r="CC76" s="94"/>
      <c r="CD76" s="95"/>
    </row>
    <row r="77">
      <c r="A77" s="75"/>
      <c r="B77" s="75"/>
      <c r="C77" s="75"/>
      <c r="D77" s="93" t="str">
        <f>devis!B26</f>
        <v/>
      </c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5"/>
      <c r="AO77" s="96" t="str">
        <f>devis!E26</f>
        <v/>
      </c>
      <c r="AP77" s="94"/>
      <c r="AQ77" s="94"/>
      <c r="AR77" s="94"/>
      <c r="AS77" s="94"/>
      <c r="AT77" s="94"/>
      <c r="AU77" s="94"/>
      <c r="AV77" s="95"/>
      <c r="AW77" s="97" t="str">
        <f>devis!F26</f>
        <v/>
      </c>
      <c r="AX77" s="94"/>
      <c r="AY77" s="94"/>
      <c r="AZ77" s="94"/>
      <c r="BA77" s="94"/>
      <c r="BB77" s="94"/>
      <c r="BC77" s="94"/>
      <c r="BD77" s="94"/>
      <c r="BE77" s="94"/>
      <c r="BF77" s="94"/>
      <c r="BG77" s="95"/>
      <c r="BH77" s="97" t="str">
        <f>devis!G26</f>
        <v/>
      </c>
      <c r="BI77" s="94"/>
      <c r="BJ77" s="94"/>
      <c r="BK77" s="94"/>
      <c r="BL77" s="94"/>
      <c r="BM77" s="94"/>
      <c r="BN77" s="94"/>
      <c r="BO77" s="94"/>
      <c r="BP77" s="94"/>
      <c r="BQ77" s="95"/>
      <c r="BR77" s="98" t="str">
        <f>devis!N14</f>
        <v/>
      </c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5"/>
    </row>
    <row r="78">
      <c r="A78" s="75"/>
      <c r="B78" s="75"/>
      <c r="C78" s="75"/>
      <c r="D78" s="93" t="str">
        <f>devis!B27</f>
        <v/>
      </c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5"/>
      <c r="AO78" s="96" t="str">
        <f>devis!E27</f>
        <v/>
      </c>
      <c r="AP78" s="94"/>
      <c r="AQ78" s="94"/>
      <c r="AR78" s="94"/>
      <c r="AS78" s="94"/>
      <c r="AT78" s="94"/>
      <c r="AU78" s="94"/>
      <c r="AV78" s="95"/>
      <c r="AW78" s="97" t="str">
        <f>devis!F27</f>
        <v/>
      </c>
      <c r="AX78" s="94"/>
      <c r="AY78" s="94"/>
      <c r="AZ78" s="94"/>
      <c r="BA78" s="94"/>
      <c r="BB78" s="94"/>
      <c r="BC78" s="94"/>
      <c r="BD78" s="94"/>
      <c r="BE78" s="94"/>
      <c r="BF78" s="94"/>
      <c r="BG78" s="95"/>
      <c r="BH78" s="97" t="str">
        <f>devis!G27</f>
        <v/>
      </c>
      <c r="BI78" s="94"/>
      <c r="BJ78" s="94"/>
      <c r="BK78" s="94"/>
      <c r="BL78" s="94"/>
      <c r="BM78" s="94"/>
      <c r="BN78" s="94"/>
      <c r="BO78" s="94"/>
      <c r="BP78" s="94"/>
      <c r="BQ78" s="95"/>
      <c r="BR78" s="98" t="str">
        <f>devis!N15</f>
        <v/>
      </c>
      <c r="BS78" s="94"/>
      <c r="BT78" s="94"/>
      <c r="BU78" s="94"/>
      <c r="BV78" s="94"/>
      <c r="BW78" s="94"/>
      <c r="BX78" s="94"/>
      <c r="BY78" s="94"/>
      <c r="BZ78" s="94"/>
      <c r="CA78" s="94"/>
      <c r="CB78" s="94"/>
      <c r="CC78" s="94"/>
      <c r="CD78" s="95"/>
    </row>
    <row r="79">
      <c r="A79" s="75"/>
      <c r="B79" s="75"/>
      <c r="C79" s="75"/>
      <c r="D79" s="93" t="str">
        <f>devis!B28</f>
        <v/>
      </c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5"/>
      <c r="AO79" s="96" t="str">
        <f>devis!E28</f>
        <v/>
      </c>
      <c r="AP79" s="94"/>
      <c r="AQ79" s="94"/>
      <c r="AR79" s="94"/>
      <c r="AS79" s="94"/>
      <c r="AT79" s="94"/>
      <c r="AU79" s="94"/>
      <c r="AV79" s="95"/>
      <c r="AW79" s="97" t="str">
        <f>devis!F28</f>
        <v/>
      </c>
      <c r="AX79" s="94"/>
      <c r="AY79" s="94"/>
      <c r="AZ79" s="94"/>
      <c r="BA79" s="94"/>
      <c r="BB79" s="94"/>
      <c r="BC79" s="94"/>
      <c r="BD79" s="94"/>
      <c r="BE79" s="94"/>
      <c r="BF79" s="94"/>
      <c r="BG79" s="95"/>
      <c r="BH79" s="97" t="str">
        <f>devis!G28</f>
        <v/>
      </c>
      <c r="BI79" s="94"/>
      <c r="BJ79" s="94"/>
      <c r="BK79" s="94"/>
      <c r="BL79" s="94"/>
      <c r="BM79" s="94"/>
      <c r="BN79" s="94"/>
      <c r="BO79" s="94"/>
      <c r="BP79" s="94"/>
      <c r="BQ79" s="95"/>
      <c r="BR79" s="98" t="str">
        <f>devis!N16</f>
        <v/>
      </c>
      <c r="BS79" s="94"/>
      <c r="BT79" s="94"/>
      <c r="BU79" s="94"/>
      <c r="BV79" s="94"/>
      <c r="BW79" s="94"/>
      <c r="BX79" s="94"/>
      <c r="BY79" s="94"/>
      <c r="BZ79" s="94"/>
      <c r="CA79" s="94"/>
      <c r="CB79" s="94"/>
      <c r="CC79" s="94"/>
      <c r="CD79" s="95"/>
    </row>
    <row r="80">
      <c r="A80" s="75"/>
      <c r="B80" s="75"/>
      <c r="C80" s="75"/>
      <c r="D80" s="93" t="str">
        <f>devis!B29</f>
        <v/>
      </c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5"/>
      <c r="AO80" s="96" t="str">
        <f>devis!E29</f>
        <v/>
      </c>
      <c r="AP80" s="94"/>
      <c r="AQ80" s="94"/>
      <c r="AR80" s="94"/>
      <c r="AS80" s="94"/>
      <c r="AT80" s="94"/>
      <c r="AU80" s="94"/>
      <c r="AV80" s="95"/>
      <c r="AW80" s="97" t="str">
        <f>devis!F29</f>
        <v/>
      </c>
      <c r="AX80" s="94"/>
      <c r="AY80" s="94"/>
      <c r="AZ80" s="94"/>
      <c r="BA80" s="94"/>
      <c r="BB80" s="94"/>
      <c r="BC80" s="94"/>
      <c r="BD80" s="94"/>
      <c r="BE80" s="94"/>
      <c r="BF80" s="94"/>
      <c r="BG80" s="95"/>
      <c r="BH80" s="97" t="str">
        <f>devis!G29</f>
        <v/>
      </c>
      <c r="BI80" s="94"/>
      <c r="BJ80" s="94"/>
      <c r="BK80" s="94"/>
      <c r="BL80" s="94"/>
      <c r="BM80" s="94"/>
      <c r="BN80" s="94"/>
      <c r="BO80" s="94"/>
      <c r="BP80" s="94"/>
      <c r="BQ80" s="95"/>
      <c r="BR80" s="98" t="str">
        <f>devis!N17</f>
        <v/>
      </c>
      <c r="BS80" s="94"/>
      <c r="BT80" s="94"/>
      <c r="BU80" s="94"/>
      <c r="BV80" s="94"/>
      <c r="BW80" s="94"/>
      <c r="BX80" s="94"/>
      <c r="BY80" s="94"/>
      <c r="BZ80" s="94"/>
      <c r="CA80" s="94"/>
      <c r="CB80" s="94"/>
      <c r="CC80" s="94"/>
      <c r="CD80" s="95"/>
    </row>
    <row r="81">
      <c r="A81" s="75"/>
      <c r="B81" s="75"/>
      <c r="C81" s="75"/>
      <c r="D81" s="93" t="str">
        <f>devis!B30</f>
        <v/>
      </c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5"/>
      <c r="AO81" s="96" t="str">
        <f>devis!E30</f>
        <v/>
      </c>
      <c r="AP81" s="94"/>
      <c r="AQ81" s="94"/>
      <c r="AR81" s="94"/>
      <c r="AS81" s="94"/>
      <c r="AT81" s="94"/>
      <c r="AU81" s="94"/>
      <c r="AV81" s="95"/>
      <c r="AW81" s="97" t="str">
        <f>devis!F30</f>
        <v/>
      </c>
      <c r="AX81" s="94"/>
      <c r="AY81" s="94"/>
      <c r="AZ81" s="94"/>
      <c r="BA81" s="94"/>
      <c r="BB81" s="94"/>
      <c r="BC81" s="94"/>
      <c r="BD81" s="94"/>
      <c r="BE81" s="94"/>
      <c r="BF81" s="94"/>
      <c r="BG81" s="95"/>
      <c r="BH81" s="97" t="str">
        <f>devis!G30</f>
        <v/>
      </c>
      <c r="BI81" s="94"/>
      <c r="BJ81" s="94"/>
      <c r="BK81" s="94"/>
      <c r="BL81" s="94"/>
      <c r="BM81" s="94"/>
      <c r="BN81" s="94"/>
      <c r="BO81" s="94"/>
      <c r="BP81" s="94"/>
      <c r="BQ81" s="95"/>
      <c r="BR81" s="98" t="str">
        <f>devis!N19</f>
        <v/>
      </c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5"/>
    </row>
    <row r="82">
      <c r="A82" s="75"/>
      <c r="B82" s="75"/>
      <c r="C82" s="75"/>
      <c r="D82" s="93" t="str">
        <f>devis!B31</f>
        <v/>
      </c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5"/>
      <c r="AO82" s="96" t="str">
        <f>devis!E31</f>
        <v/>
      </c>
      <c r="AP82" s="94"/>
      <c r="AQ82" s="94"/>
      <c r="AR82" s="94"/>
      <c r="AS82" s="94"/>
      <c r="AT82" s="94"/>
      <c r="AU82" s="94"/>
      <c r="AV82" s="95"/>
      <c r="AW82" s="97" t="str">
        <f>devis!F31</f>
        <v/>
      </c>
      <c r="AX82" s="94"/>
      <c r="AY82" s="94"/>
      <c r="AZ82" s="94"/>
      <c r="BA82" s="94"/>
      <c r="BB82" s="94"/>
      <c r="BC82" s="94"/>
      <c r="BD82" s="94"/>
      <c r="BE82" s="94"/>
      <c r="BF82" s="94"/>
      <c r="BG82" s="95"/>
      <c r="BH82" s="97" t="str">
        <f>devis!G31</f>
        <v/>
      </c>
      <c r="BI82" s="94"/>
      <c r="BJ82" s="94"/>
      <c r="BK82" s="94"/>
      <c r="BL82" s="94"/>
      <c r="BM82" s="94"/>
      <c r="BN82" s="94"/>
      <c r="BO82" s="94"/>
      <c r="BP82" s="94"/>
      <c r="BQ82" s="95"/>
      <c r="BR82" s="98" t="str">
        <f>devis!N21</f>
        <v/>
      </c>
      <c r="BS82" s="94"/>
      <c r="BT82" s="94"/>
      <c r="BU82" s="94"/>
      <c r="BV82" s="94"/>
      <c r="BW82" s="94"/>
      <c r="BX82" s="94"/>
      <c r="BY82" s="94"/>
      <c r="BZ82" s="94"/>
      <c r="CA82" s="94"/>
      <c r="CB82" s="94"/>
      <c r="CC82" s="94"/>
      <c r="CD82" s="95"/>
    </row>
    <row r="83">
      <c r="A83" s="75"/>
      <c r="B83" s="75"/>
      <c r="C83" s="75"/>
      <c r="D83" s="93" t="str">
        <f>devis!B32</f>
        <v/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5"/>
      <c r="AO83" s="96" t="str">
        <f>devis!E32</f>
        <v/>
      </c>
      <c r="AP83" s="94"/>
      <c r="AQ83" s="94"/>
      <c r="AR83" s="94"/>
      <c r="AS83" s="94"/>
      <c r="AT83" s="94"/>
      <c r="AU83" s="94"/>
      <c r="AV83" s="95"/>
      <c r="AW83" s="97" t="str">
        <f>devis!F32</f>
        <v/>
      </c>
      <c r="AX83" s="94"/>
      <c r="AY83" s="94"/>
      <c r="AZ83" s="94"/>
      <c r="BA83" s="94"/>
      <c r="BB83" s="94"/>
      <c r="BC83" s="94"/>
      <c r="BD83" s="94"/>
      <c r="BE83" s="94"/>
      <c r="BF83" s="94"/>
      <c r="BG83" s="95"/>
      <c r="BH83" s="97" t="str">
        <f>devis!G32</f>
        <v/>
      </c>
      <c r="BI83" s="94"/>
      <c r="BJ83" s="94"/>
      <c r="BK83" s="94"/>
      <c r="BL83" s="94"/>
      <c r="BM83" s="94"/>
      <c r="BN83" s="94"/>
      <c r="BO83" s="94"/>
      <c r="BP83" s="94"/>
      <c r="BQ83" s="95"/>
      <c r="BR83" s="98" t="str">
        <f>devis!N22</f>
        <v/>
      </c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5"/>
    </row>
    <row r="84">
      <c r="A84" s="75"/>
      <c r="B84" s="75"/>
      <c r="C84" s="75"/>
      <c r="D84" s="93" t="str">
        <f>devis!B33</f>
        <v/>
      </c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5"/>
      <c r="AO84" s="96" t="str">
        <f>devis!E33</f>
        <v/>
      </c>
      <c r="AP84" s="94"/>
      <c r="AQ84" s="94"/>
      <c r="AR84" s="94"/>
      <c r="AS84" s="94"/>
      <c r="AT84" s="94"/>
      <c r="AU84" s="94"/>
      <c r="AV84" s="95"/>
      <c r="AW84" s="97" t="str">
        <f>devis!F33</f>
        <v/>
      </c>
      <c r="AX84" s="94"/>
      <c r="AY84" s="94"/>
      <c r="AZ84" s="94"/>
      <c r="BA84" s="94"/>
      <c r="BB84" s="94"/>
      <c r="BC84" s="94"/>
      <c r="BD84" s="94"/>
      <c r="BE84" s="94"/>
      <c r="BF84" s="94"/>
      <c r="BG84" s="95"/>
      <c r="BH84" s="97" t="str">
        <f>devis!G33</f>
        <v/>
      </c>
      <c r="BI84" s="94"/>
      <c r="BJ84" s="94"/>
      <c r="BK84" s="94"/>
      <c r="BL84" s="94"/>
      <c r="BM84" s="94"/>
      <c r="BN84" s="94"/>
      <c r="BO84" s="94"/>
      <c r="BP84" s="94"/>
      <c r="BQ84" s="95"/>
      <c r="BR84" s="98" t="str">
        <f>devis!N23</f>
        <v/>
      </c>
      <c r="BS84" s="94"/>
      <c r="BT84" s="94"/>
      <c r="BU84" s="94"/>
      <c r="BV84" s="94"/>
      <c r="BW84" s="94"/>
      <c r="BX84" s="94"/>
      <c r="BY84" s="94"/>
      <c r="BZ84" s="94"/>
      <c r="CA84" s="94"/>
      <c r="CB84" s="94"/>
      <c r="CC84" s="94"/>
      <c r="CD84" s="95"/>
    </row>
    <row r="85">
      <c r="A85" s="75"/>
      <c r="B85" s="75"/>
      <c r="C85" s="75"/>
      <c r="D85" s="93" t="str">
        <f>devis!B34</f>
        <v/>
      </c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5"/>
      <c r="AO85" s="96" t="str">
        <f>devis!E34</f>
        <v/>
      </c>
      <c r="AP85" s="94"/>
      <c r="AQ85" s="94"/>
      <c r="AR85" s="94"/>
      <c r="AS85" s="94"/>
      <c r="AT85" s="94"/>
      <c r="AU85" s="94"/>
      <c r="AV85" s="95"/>
      <c r="AW85" s="97" t="str">
        <f>devis!F34</f>
        <v/>
      </c>
      <c r="AX85" s="94"/>
      <c r="AY85" s="94"/>
      <c r="AZ85" s="94"/>
      <c r="BA85" s="94"/>
      <c r="BB85" s="94"/>
      <c r="BC85" s="94"/>
      <c r="BD85" s="94"/>
      <c r="BE85" s="94"/>
      <c r="BF85" s="94"/>
      <c r="BG85" s="95"/>
      <c r="BH85" s="97" t="str">
        <f>devis!G34</f>
        <v/>
      </c>
      <c r="BI85" s="94"/>
      <c r="BJ85" s="94"/>
      <c r="BK85" s="94"/>
      <c r="BL85" s="94"/>
      <c r="BM85" s="94"/>
      <c r="BN85" s="94"/>
      <c r="BO85" s="94"/>
      <c r="BP85" s="94"/>
      <c r="BQ85" s="95"/>
      <c r="BR85" s="98" t="str">
        <f>devis!N24</f>
        <v/>
      </c>
      <c r="BS85" s="94"/>
      <c r="BT85" s="94"/>
      <c r="BU85" s="94"/>
      <c r="BV85" s="94"/>
      <c r="BW85" s="94"/>
      <c r="BX85" s="94"/>
      <c r="BY85" s="94"/>
      <c r="BZ85" s="94"/>
      <c r="CA85" s="94"/>
      <c r="CB85" s="94"/>
      <c r="CC85" s="94"/>
      <c r="CD85" s="95"/>
    </row>
    <row r="86">
      <c r="A86" s="75"/>
      <c r="B86" s="75"/>
      <c r="C86" s="75"/>
      <c r="D86" s="93" t="str">
        <f>devis!B35</f>
        <v/>
      </c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5"/>
      <c r="AO86" s="96" t="str">
        <f>devis!E35</f>
        <v/>
      </c>
      <c r="AP86" s="94"/>
      <c r="AQ86" s="94"/>
      <c r="AR86" s="94"/>
      <c r="AS86" s="94"/>
      <c r="AT86" s="94"/>
      <c r="AU86" s="94"/>
      <c r="AV86" s="95"/>
      <c r="AW86" s="97" t="str">
        <f>devis!F35</f>
        <v/>
      </c>
      <c r="AX86" s="94"/>
      <c r="AY86" s="94"/>
      <c r="AZ86" s="94"/>
      <c r="BA86" s="94"/>
      <c r="BB86" s="94"/>
      <c r="BC86" s="94"/>
      <c r="BD86" s="94"/>
      <c r="BE86" s="94"/>
      <c r="BF86" s="94"/>
      <c r="BG86" s="95"/>
      <c r="BH86" s="97" t="str">
        <f>devis!G35</f>
        <v/>
      </c>
      <c r="BI86" s="94"/>
      <c r="BJ86" s="94"/>
      <c r="BK86" s="94"/>
      <c r="BL86" s="94"/>
      <c r="BM86" s="94"/>
      <c r="BN86" s="94"/>
      <c r="BO86" s="94"/>
      <c r="BP86" s="94"/>
      <c r="BQ86" s="95"/>
      <c r="BR86" s="98" t="str">
        <f>devis!N26</f>
        <v/>
      </c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5"/>
    </row>
    <row r="87">
      <c r="A87" s="75"/>
      <c r="B87" s="75"/>
      <c r="C87" s="75"/>
      <c r="D87" s="93" t="str">
        <f>devis!B36</f>
        <v/>
      </c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5"/>
      <c r="AO87" s="96" t="str">
        <f>devis!E36</f>
        <v/>
      </c>
      <c r="AP87" s="94"/>
      <c r="AQ87" s="94"/>
      <c r="AR87" s="94"/>
      <c r="AS87" s="94"/>
      <c r="AT87" s="94"/>
      <c r="AU87" s="94"/>
      <c r="AV87" s="95"/>
      <c r="AW87" s="97" t="str">
        <f>devis!F36</f>
        <v/>
      </c>
      <c r="AX87" s="94"/>
      <c r="AY87" s="94"/>
      <c r="AZ87" s="94"/>
      <c r="BA87" s="94"/>
      <c r="BB87" s="94"/>
      <c r="BC87" s="94"/>
      <c r="BD87" s="94"/>
      <c r="BE87" s="94"/>
      <c r="BF87" s="94"/>
      <c r="BG87" s="95"/>
      <c r="BH87" s="97" t="str">
        <f>devis!G36</f>
        <v/>
      </c>
      <c r="BI87" s="94"/>
      <c r="BJ87" s="94"/>
      <c r="BK87" s="94"/>
      <c r="BL87" s="94"/>
      <c r="BM87" s="94"/>
      <c r="BN87" s="94"/>
      <c r="BO87" s="94"/>
      <c r="BP87" s="94"/>
      <c r="BQ87" s="95"/>
      <c r="BR87" s="98" t="str">
        <f>devis!N27</f>
        <v/>
      </c>
      <c r="BS87" s="94"/>
      <c r="BT87" s="94"/>
      <c r="BU87" s="94"/>
      <c r="BV87" s="94"/>
      <c r="BW87" s="94"/>
      <c r="BX87" s="94"/>
      <c r="BY87" s="94"/>
      <c r="BZ87" s="94"/>
      <c r="CA87" s="94"/>
      <c r="CB87" s="94"/>
      <c r="CC87" s="94"/>
      <c r="CD87" s="95"/>
    </row>
    <row r="88">
      <c r="A88" s="75"/>
      <c r="B88" s="75"/>
      <c r="C88" s="75"/>
      <c r="D88" s="93" t="str">
        <f>devis!B37</f>
        <v/>
      </c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5"/>
      <c r="AO88" s="96" t="str">
        <f>devis!E37</f>
        <v/>
      </c>
      <c r="AP88" s="94"/>
      <c r="AQ88" s="94"/>
      <c r="AR88" s="94"/>
      <c r="AS88" s="94"/>
      <c r="AT88" s="94"/>
      <c r="AU88" s="94"/>
      <c r="AV88" s="95"/>
      <c r="AW88" s="97" t="str">
        <f>devis!F37</f>
        <v/>
      </c>
      <c r="AX88" s="94"/>
      <c r="AY88" s="94"/>
      <c r="AZ88" s="94"/>
      <c r="BA88" s="94"/>
      <c r="BB88" s="94"/>
      <c r="BC88" s="94"/>
      <c r="BD88" s="94"/>
      <c r="BE88" s="94"/>
      <c r="BF88" s="94"/>
      <c r="BG88" s="95"/>
      <c r="BH88" s="97" t="str">
        <f>devis!G37</f>
        <v/>
      </c>
      <c r="BI88" s="94"/>
      <c r="BJ88" s="94"/>
      <c r="BK88" s="94"/>
      <c r="BL88" s="94"/>
      <c r="BM88" s="94"/>
      <c r="BN88" s="94"/>
      <c r="BO88" s="94"/>
      <c r="BP88" s="94"/>
      <c r="BQ88" s="95"/>
      <c r="BR88" s="98" t="str">
        <f>devis!N28</f>
        <v/>
      </c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5"/>
    </row>
    <row r="89">
      <c r="A89" s="75"/>
      <c r="B89" s="75"/>
      <c r="C89" s="75"/>
      <c r="D89" s="93" t="s">
        <v>49</v>
      </c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5"/>
      <c r="AO89" s="97">
        <f>devis!F40</f>
        <v>0</v>
      </c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  <c r="BN89" s="94"/>
      <c r="BO89" s="94"/>
      <c r="BP89" s="94"/>
      <c r="BQ89" s="95"/>
      <c r="BR89" s="98" t="str">
        <f>devis!N29</f>
        <v/>
      </c>
      <c r="BS89" s="94"/>
      <c r="BT89" s="94"/>
      <c r="BU89" s="94"/>
      <c r="BV89" s="94"/>
      <c r="BW89" s="94"/>
      <c r="BX89" s="94"/>
      <c r="BY89" s="94"/>
      <c r="BZ89" s="94"/>
      <c r="CA89" s="94"/>
      <c r="CB89" s="94"/>
      <c r="CC89" s="94"/>
      <c r="CD89" s="95"/>
    </row>
    <row r="90">
      <c r="A90" s="75"/>
      <c r="B90" s="75"/>
      <c r="C90" s="75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</row>
    <row r="91">
      <c r="A91" s="75"/>
      <c r="B91" s="75"/>
      <c r="C91" s="75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  <c r="CA91" s="99"/>
      <c r="CB91" s="99"/>
      <c r="CC91" s="99"/>
      <c r="CD91" s="99"/>
    </row>
    <row r="92">
      <c r="A92" s="75"/>
      <c r="B92" s="75"/>
      <c r="C92" s="75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  <c r="CA92" s="99"/>
      <c r="CB92" s="99"/>
      <c r="CC92" s="99"/>
      <c r="CD92" s="99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</row>
    <row r="94">
      <c r="A94" s="75"/>
      <c r="B94" s="75"/>
      <c r="C94" s="75"/>
      <c r="D94" s="75"/>
      <c r="E94" s="75"/>
      <c r="F94" s="75"/>
      <c r="G94" s="75"/>
      <c r="H94" s="87" t="s">
        <v>50</v>
      </c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</row>
    <row r="95">
      <c r="A95" s="75"/>
      <c r="B95" s="75"/>
      <c r="C95" s="75"/>
      <c r="D95" s="75"/>
      <c r="E95" s="87" t="s">
        <v>51</v>
      </c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100">
        <f>INDIRECT("'information général'!E4")
</f>
        <v>45565</v>
      </c>
      <c r="AQ95" s="87" t="s">
        <v>52</v>
      </c>
      <c r="AX95" s="87"/>
      <c r="AY95" s="87"/>
      <c r="AZ95" s="87"/>
      <c r="BA95" s="87"/>
      <c r="BB95" s="87"/>
      <c r="BC95" s="87"/>
      <c r="BD95" s="101">
        <f>INDIRECT("'information général'!F4")
</f>
        <v>45567</v>
      </c>
      <c r="BX95" s="75"/>
      <c r="BY95" s="75"/>
      <c r="BZ95" s="75"/>
      <c r="CA95" s="75"/>
      <c r="CB95" s="75"/>
      <c r="CC95" s="75"/>
      <c r="CD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</row>
    <row r="98">
      <c r="A98" s="75"/>
      <c r="B98" s="75"/>
      <c r="C98" s="75"/>
      <c r="D98" s="75"/>
      <c r="E98" s="75"/>
      <c r="F98" s="75"/>
      <c r="G98" s="75"/>
      <c r="H98" s="87" t="s">
        <v>53</v>
      </c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</row>
    <row r="99">
      <c r="A99" s="75"/>
      <c r="B99" s="75"/>
      <c r="C99" s="75"/>
      <c r="D99" s="75"/>
      <c r="E99" s="87" t="s">
        <v>54</v>
      </c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102">
        <f>AO89</f>
        <v>0</v>
      </c>
      <c r="AS99" s="74" t="s">
        <v>55</v>
      </c>
      <c r="AT99" s="102"/>
      <c r="BB99" s="75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</row>
    <row r="100">
      <c r="A100" s="75"/>
      <c r="B100" s="75"/>
      <c r="C100" s="75"/>
      <c r="D100" s="75"/>
      <c r="E100" s="74" t="s">
        <v>56</v>
      </c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103" t="str">
        <f>INDIRECT("'information général'!J4")
</f>
        <v/>
      </c>
      <c r="AW100" s="74" t="s">
        <v>57</v>
      </c>
      <c r="AX100" s="75"/>
      <c r="AY100" s="75"/>
      <c r="AZ100" s="75"/>
      <c r="BA100" s="75"/>
      <c r="BB100" s="75"/>
      <c r="BC100" s="75"/>
      <c r="BD100" s="75"/>
      <c r="BE100" s="75"/>
      <c r="BF100" s="104">
        <f>INDIRECT("'information général'!I4")
</f>
        <v>0</v>
      </c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</row>
    <row r="103">
      <c r="A103" s="75"/>
      <c r="B103" s="75"/>
      <c r="C103" s="75"/>
      <c r="D103" s="75"/>
      <c r="E103" s="75"/>
      <c r="F103" s="75"/>
      <c r="G103" s="75"/>
      <c r="H103" s="87" t="s">
        <v>58</v>
      </c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</row>
    <row r="104">
      <c r="A104" s="75"/>
      <c r="B104" s="75"/>
      <c r="C104" s="75"/>
      <c r="D104" s="75"/>
      <c r="E104" s="87" t="s">
        <v>59</v>
      </c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75"/>
      <c r="BZ104" s="75"/>
      <c r="CA104" s="75"/>
      <c r="CB104" s="75"/>
      <c r="CC104" s="75"/>
      <c r="CD104" s="75"/>
    </row>
    <row r="105">
      <c r="A105" s="75"/>
      <c r="B105" s="75"/>
      <c r="C105" s="75"/>
      <c r="D105" s="75"/>
      <c r="E105" s="87" t="s">
        <v>60</v>
      </c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</row>
    <row r="113">
      <c r="A113" s="75"/>
      <c r="B113" s="87" t="s">
        <v>37</v>
      </c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</row>
    <row r="116">
      <c r="A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</row>
    <row r="120">
      <c r="A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</row>
    <row r="123">
      <c r="A123" s="75"/>
      <c r="B123" s="75"/>
      <c r="C123" s="75"/>
      <c r="D123" s="75"/>
      <c r="E123" s="75"/>
      <c r="F123" s="75"/>
      <c r="G123" s="75"/>
      <c r="H123" s="87" t="s">
        <v>61</v>
      </c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</row>
    <row r="124">
      <c r="A124" s="75"/>
      <c r="B124" s="75"/>
      <c r="C124" s="75"/>
      <c r="D124" s="75"/>
      <c r="E124" s="87" t="s">
        <v>62</v>
      </c>
      <c r="CA124" s="75"/>
      <c r="CB124" s="75"/>
      <c r="CC124" s="75"/>
      <c r="CD124" s="75"/>
    </row>
    <row r="125">
      <c r="A125" s="75"/>
      <c r="B125" s="75"/>
      <c r="C125" s="75"/>
      <c r="D125" s="75"/>
      <c r="E125" s="87" t="s">
        <v>63</v>
      </c>
      <c r="BW125" s="75"/>
      <c r="BX125" s="75"/>
      <c r="BY125" s="75"/>
      <c r="BZ125" s="75"/>
      <c r="CA125" s="75"/>
      <c r="CB125" s="75"/>
      <c r="CC125" s="75"/>
      <c r="CD125" s="75"/>
    </row>
    <row r="126">
      <c r="A126" s="75"/>
      <c r="B126" s="75"/>
      <c r="C126" s="75"/>
      <c r="D126" s="75"/>
      <c r="E126" s="87" t="s">
        <v>64</v>
      </c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</row>
    <row r="130">
      <c r="A130" s="75"/>
      <c r="B130" s="75"/>
      <c r="C130" s="75"/>
      <c r="D130" s="75"/>
      <c r="E130" s="75"/>
      <c r="F130" s="75"/>
      <c r="G130" s="75"/>
      <c r="H130" s="87" t="s">
        <v>65</v>
      </c>
      <c r="AD130" s="75"/>
      <c r="AE130" s="75"/>
      <c r="AF130" s="75"/>
      <c r="AG130" s="75"/>
      <c r="AH130" s="75"/>
      <c r="AI130" s="75"/>
      <c r="AJ130" s="75"/>
      <c r="AK130" s="75"/>
      <c r="AL130" s="75"/>
      <c r="AM130" s="10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</row>
    <row r="131">
      <c r="A131" s="75"/>
      <c r="B131" s="75"/>
      <c r="C131" s="75"/>
      <c r="D131" s="75"/>
      <c r="E131" s="106" t="s">
        <v>66</v>
      </c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107" t="str">
        <f>INDIRECT("'information général'!H4")
</f>
        <v/>
      </c>
      <c r="BQ131" s="74"/>
      <c r="BR131" s="74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</row>
    <row r="132">
      <c r="A132" s="75"/>
      <c r="B132" s="75"/>
      <c r="C132" s="75"/>
      <c r="D132" s="75"/>
      <c r="E132" s="87" t="s">
        <v>67</v>
      </c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</row>
    <row r="133">
      <c r="A133" s="75"/>
      <c r="B133" s="75"/>
      <c r="C133" s="75"/>
      <c r="D133" s="75"/>
      <c r="E133" s="87" t="s">
        <v>68</v>
      </c>
      <c r="BZ133" s="75"/>
      <c r="CA133" s="75"/>
      <c r="CB133" s="75"/>
      <c r="CC133" s="75"/>
      <c r="CD133" s="75"/>
    </row>
    <row r="134">
      <c r="A134" s="75"/>
      <c r="B134" s="75"/>
      <c r="C134" s="75"/>
      <c r="D134" s="75"/>
      <c r="E134" s="87" t="s">
        <v>69</v>
      </c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</row>
    <row r="137">
      <c r="A137" s="75"/>
      <c r="B137" s="75"/>
      <c r="C137" s="75"/>
      <c r="D137" s="75"/>
      <c r="E137" s="75"/>
      <c r="F137" s="75"/>
      <c r="G137" s="75"/>
      <c r="H137" s="87" t="s">
        <v>70</v>
      </c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</row>
    <row r="139">
      <c r="A139" s="75"/>
      <c r="B139" s="75"/>
      <c r="C139" s="75"/>
      <c r="D139" s="75"/>
      <c r="E139" s="74" t="s">
        <v>71</v>
      </c>
      <c r="F139" s="87"/>
      <c r="G139" s="87"/>
      <c r="H139" s="87"/>
      <c r="I139" s="87"/>
      <c r="J139" s="87"/>
      <c r="K139" s="87"/>
      <c r="L139" s="87"/>
      <c r="M139" s="87"/>
      <c r="N139" s="87" t="b">
        <v>0</v>
      </c>
      <c r="P139" s="106" t="s">
        <v>72</v>
      </c>
      <c r="Q139" s="87"/>
      <c r="R139" s="87"/>
      <c r="S139" s="87"/>
      <c r="T139" s="87"/>
      <c r="U139" s="87" t="b">
        <v>0</v>
      </c>
      <c r="W139" s="106" t="s">
        <v>73</v>
      </c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75"/>
      <c r="BY139" s="75"/>
      <c r="BZ139" s="75"/>
      <c r="CA139" s="75"/>
      <c r="CB139" s="75"/>
      <c r="CC139" s="75"/>
      <c r="CD139" s="75"/>
    </row>
    <row r="140">
      <c r="A140" s="75"/>
      <c r="B140" s="75"/>
      <c r="C140" s="75"/>
      <c r="D140" s="75"/>
      <c r="E140" s="87" t="s">
        <v>74</v>
      </c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</row>
    <row r="141">
      <c r="A141" s="75"/>
      <c r="B141" s="75"/>
      <c r="C141" s="75"/>
      <c r="D141" s="75"/>
      <c r="E141" s="87" t="s">
        <v>75</v>
      </c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108" t="str">
        <f>INDIRECT("'information général'!G4")
</f>
        <v/>
      </c>
      <c r="CC141" s="75"/>
      <c r="CD141" s="75"/>
    </row>
    <row r="142">
      <c r="A142" s="75"/>
      <c r="B142" s="75"/>
      <c r="C142" s="75"/>
      <c r="D142" s="75"/>
      <c r="E142" s="87" t="s">
        <v>76</v>
      </c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75"/>
    </row>
    <row r="143">
      <c r="A143" s="75"/>
      <c r="B143" s="75"/>
      <c r="C143" s="75"/>
      <c r="D143" s="75"/>
      <c r="E143" s="87" t="s">
        <v>77</v>
      </c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</row>
    <row r="146">
      <c r="A146" s="75"/>
      <c r="B146" s="75"/>
      <c r="C146" s="75"/>
      <c r="D146" s="75"/>
      <c r="E146" s="75"/>
      <c r="F146" s="75"/>
      <c r="G146" s="75"/>
      <c r="H146" s="87" t="s">
        <v>78</v>
      </c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</row>
    <row r="148">
      <c r="A148" s="75"/>
      <c r="B148" s="75"/>
      <c r="C148" s="75"/>
      <c r="D148" s="75"/>
      <c r="E148" s="87" t="s">
        <v>79</v>
      </c>
      <c r="BY148" s="75"/>
      <c r="BZ148" s="75"/>
      <c r="CA148" s="75"/>
      <c r="CB148" s="75"/>
      <c r="CC148" s="75"/>
      <c r="CD148" s="75"/>
    </row>
    <row r="149">
      <c r="A149" s="75"/>
      <c r="B149" s="75"/>
      <c r="C149" s="75"/>
      <c r="D149" s="75"/>
      <c r="E149" s="87" t="s">
        <v>80</v>
      </c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</row>
    <row r="152">
      <c r="A152" s="75"/>
      <c r="B152" s="75"/>
      <c r="C152" s="75"/>
      <c r="D152" s="75"/>
      <c r="E152" s="75"/>
      <c r="F152" s="75"/>
      <c r="G152" s="75"/>
      <c r="H152" s="87" t="s">
        <v>81</v>
      </c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</row>
    <row r="154">
      <c r="A154" s="75"/>
      <c r="B154" s="75"/>
      <c r="C154" s="75"/>
      <c r="D154" s="75"/>
      <c r="E154" s="87" t="s">
        <v>82</v>
      </c>
      <c r="BZ154" s="75"/>
      <c r="CA154" s="75"/>
      <c r="CB154" s="75"/>
      <c r="CC154" s="75"/>
      <c r="CD154" s="75"/>
    </row>
    <row r="155">
      <c r="A155" s="75"/>
      <c r="B155" s="75"/>
      <c r="C155" s="75"/>
      <c r="D155" s="75"/>
      <c r="E155" s="87" t="s">
        <v>83</v>
      </c>
      <c r="CD155" s="75"/>
    </row>
    <row r="156">
      <c r="A156" s="75"/>
      <c r="B156" s="75"/>
      <c r="C156" s="75"/>
      <c r="D156" s="75"/>
      <c r="E156" s="87" t="s">
        <v>84</v>
      </c>
      <c r="CC156" s="75"/>
      <c r="CD156" s="75"/>
    </row>
    <row r="157">
      <c r="A157" s="75"/>
      <c r="B157" s="75"/>
      <c r="C157" s="75"/>
      <c r="D157" s="75"/>
      <c r="E157" s="87" t="s">
        <v>85</v>
      </c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</row>
    <row r="159">
      <c r="A159" s="75"/>
      <c r="B159" s="75"/>
      <c r="C159" s="75"/>
      <c r="D159" s="75"/>
      <c r="E159" s="75"/>
      <c r="F159" s="75"/>
      <c r="G159" s="75"/>
      <c r="H159" s="87" t="s">
        <v>86</v>
      </c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</row>
    <row r="161">
      <c r="A161" s="75"/>
      <c r="B161" s="75"/>
      <c r="C161" s="75"/>
      <c r="D161" s="75"/>
      <c r="E161" s="87" t="s">
        <v>87</v>
      </c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</row>
    <row r="169">
      <c r="A169" s="75"/>
      <c r="B169" s="87" t="s">
        <v>37</v>
      </c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CA173" s="75"/>
      <c r="CB173" s="75"/>
      <c r="CC173" s="75"/>
      <c r="CD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75"/>
      <c r="BY174" s="75"/>
      <c r="BZ174" s="75"/>
      <c r="CA174" s="75"/>
      <c r="CB174" s="75"/>
      <c r="CC174" s="75"/>
      <c r="CD174" s="75"/>
    </row>
    <row r="175">
      <c r="A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75"/>
      <c r="BY175" s="75"/>
      <c r="BZ175" s="75"/>
      <c r="CA175" s="75"/>
      <c r="CB175" s="75"/>
      <c r="CC175" s="75"/>
      <c r="CD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</row>
    <row r="177">
      <c r="A177" s="75"/>
      <c r="B177" s="75"/>
      <c r="C177" s="75"/>
      <c r="D177" s="75"/>
      <c r="E177" s="75"/>
      <c r="F177" s="75"/>
      <c r="G177" s="75"/>
      <c r="H177" s="87" t="s">
        <v>88</v>
      </c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  <c r="BV178" s="75"/>
      <c r="BW178" s="75"/>
      <c r="BX178" s="75"/>
      <c r="BY178" s="75"/>
      <c r="BZ178" s="75"/>
      <c r="CA178" s="75"/>
      <c r="CB178" s="75"/>
      <c r="CC178" s="75"/>
      <c r="CD178" s="75"/>
    </row>
    <row r="179">
      <c r="A179" s="75"/>
      <c r="B179" s="75"/>
      <c r="C179" s="75"/>
      <c r="D179" s="75"/>
      <c r="E179" s="87" t="s">
        <v>89</v>
      </c>
      <c r="CC179" s="75"/>
      <c r="CD179" s="75"/>
    </row>
    <row r="180">
      <c r="A180" s="75"/>
      <c r="B180" s="75"/>
      <c r="C180" s="75"/>
      <c r="D180" s="75"/>
      <c r="E180" s="87" t="s">
        <v>90</v>
      </c>
      <c r="BZ180" s="75"/>
      <c r="CA180" s="75"/>
      <c r="CB180" s="75"/>
      <c r="CC180" s="75"/>
      <c r="CD180" s="75"/>
    </row>
    <row r="181">
      <c r="A181" s="75"/>
      <c r="B181" s="75"/>
      <c r="C181" s="75"/>
      <c r="D181" s="75"/>
      <c r="E181" s="87" t="s">
        <v>91</v>
      </c>
    </row>
    <row r="182">
      <c r="A182" s="75"/>
      <c r="B182" s="75"/>
      <c r="C182" s="75"/>
      <c r="D182" s="75"/>
      <c r="E182" s="87" t="s">
        <v>92</v>
      </c>
    </row>
    <row r="183">
      <c r="A183" s="75"/>
      <c r="B183" s="75"/>
      <c r="C183" s="75"/>
      <c r="D183" s="75"/>
      <c r="E183" s="87" t="s">
        <v>93</v>
      </c>
      <c r="CA183" s="75"/>
      <c r="CB183" s="75"/>
      <c r="CC183" s="75"/>
      <c r="CD183" s="75"/>
    </row>
    <row r="184">
      <c r="A184" s="75"/>
      <c r="B184" s="75"/>
      <c r="C184" s="75"/>
      <c r="D184" s="75"/>
      <c r="E184" s="87" t="s">
        <v>94</v>
      </c>
      <c r="CB184" s="75"/>
      <c r="CC184" s="75"/>
      <c r="CD184" s="75"/>
    </row>
    <row r="185">
      <c r="A185" s="75"/>
      <c r="B185" s="75"/>
      <c r="C185" s="75"/>
      <c r="D185" s="75"/>
      <c r="E185" s="87" t="s">
        <v>95</v>
      </c>
      <c r="BW185" s="75"/>
      <c r="BX185" s="75"/>
      <c r="BY185" s="75"/>
      <c r="BZ185" s="75"/>
      <c r="CA185" s="75"/>
      <c r="CB185" s="75"/>
      <c r="CC185" s="75"/>
      <c r="CD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</row>
    <row r="187">
      <c r="A187" s="75"/>
      <c r="B187" s="75"/>
      <c r="C187" s="75"/>
      <c r="D187" s="75"/>
      <c r="E187" s="75"/>
      <c r="F187" s="75"/>
      <c r="G187" s="75"/>
      <c r="H187" s="87" t="s">
        <v>96</v>
      </c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  <c r="BV187" s="75"/>
      <c r="BW187" s="75"/>
      <c r="BX187" s="75"/>
      <c r="BY187" s="75"/>
      <c r="BZ187" s="75"/>
      <c r="CA187" s="75"/>
      <c r="CB187" s="75"/>
      <c r="CC187" s="75"/>
      <c r="CD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  <c r="BV188" s="75"/>
      <c r="BW188" s="75"/>
      <c r="BX188" s="75"/>
      <c r="BY188" s="75"/>
      <c r="BZ188" s="75"/>
      <c r="CA188" s="75"/>
      <c r="CB188" s="75"/>
      <c r="CC188" s="75"/>
      <c r="CD188" s="75"/>
    </row>
    <row r="189">
      <c r="A189" s="75"/>
      <c r="B189" s="75"/>
      <c r="C189" s="75"/>
      <c r="D189" s="75"/>
      <c r="E189" s="87" t="s">
        <v>97</v>
      </c>
      <c r="CA189" s="75"/>
      <c r="CB189" s="75"/>
      <c r="CC189" s="75"/>
      <c r="CD189" s="75"/>
    </row>
    <row r="190">
      <c r="A190" s="75"/>
      <c r="B190" s="75"/>
      <c r="C190" s="75"/>
      <c r="D190" s="75"/>
      <c r="E190" s="87" t="s">
        <v>98</v>
      </c>
      <c r="BY190" s="75"/>
      <c r="BZ190" s="75"/>
      <c r="CA190" s="75"/>
      <c r="CB190" s="75"/>
      <c r="CC190" s="75"/>
      <c r="CD190" s="75"/>
    </row>
    <row r="191">
      <c r="A191" s="75"/>
      <c r="B191" s="75"/>
      <c r="C191" s="75"/>
      <c r="D191" s="75"/>
      <c r="E191" s="87" t="s">
        <v>99</v>
      </c>
      <c r="CA191" s="75"/>
      <c r="CB191" s="75"/>
      <c r="CC191" s="75"/>
      <c r="CD191" s="75"/>
    </row>
    <row r="192">
      <c r="A192" s="75"/>
      <c r="B192" s="75"/>
      <c r="C192" s="75"/>
      <c r="D192" s="75"/>
      <c r="E192" s="87" t="s">
        <v>100</v>
      </c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</row>
    <row r="193">
      <c r="A193" s="75"/>
      <c r="B193" s="75"/>
      <c r="C193" s="75"/>
      <c r="D193" s="75"/>
      <c r="E193" s="87" t="s">
        <v>101</v>
      </c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/>
      <c r="CA193" s="75"/>
      <c r="CB193" s="75"/>
      <c r="CC193" s="75"/>
      <c r="CD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/>
      <c r="CA194" s="75"/>
      <c r="CB194" s="75"/>
      <c r="CC194" s="75"/>
      <c r="CD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/>
      <c r="CB195" s="75"/>
      <c r="CC195" s="75"/>
      <c r="CD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/>
      <c r="CA196" s="75"/>
      <c r="CB196" s="75"/>
      <c r="CC196" s="75"/>
      <c r="CD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/>
      <c r="CA197" s="75"/>
      <c r="CB197" s="75"/>
      <c r="CC197" s="75"/>
      <c r="CD197" s="75"/>
    </row>
    <row r="198">
      <c r="A198" s="75"/>
      <c r="B198" s="75"/>
      <c r="C198" s="75"/>
      <c r="D198" s="75"/>
      <c r="E198" s="87" t="s">
        <v>102</v>
      </c>
      <c r="CA198" s="75"/>
      <c r="CB198" s="75"/>
      <c r="CC198" s="75"/>
      <c r="CD198" s="75"/>
    </row>
    <row r="199">
      <c r="A199" s="75"/>
      <c r="B199" s="75"/>
      <c r="C199" s="75"/>
      <c r="D199" s="75"/>
      <c r="E199" s="87" t="s">
        <v>103</v>
      </c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/>
      <c r="CB199" s="75"/>
      <c r="CC199" s="75"/>
      <c r="CD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/>
      <c r="CA201" s="75"/>
      <c r="CB201" s="75"/>
      <c r="CC201" s="75"/>
      <c r="CD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/>
      <c r="CB203" s="75"/>
      <c r="CC203" s="75"/>
      <c r="CD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10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80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/>
      <c r="CA204" s="75"/>
      <c r="CB204" s="75"/>
      <c r="CC204" s="75"/>
      <c r="CD204" s="75"/>
    </row>
    <row r="205">
      <c r="A205" s="75"/>
      <c r="B205" s="75"/>
      <c r="C205" s="75"/>
      <c r="D205" s="75"/>
      <c r="E205" s="87" t="s">
        <v>104</v>
      </c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81"/>
      <c r="BL205" s="82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/>
      <c r="CB205" s="75"/>
      <c r="CC205" s="75"/>
      <c r="CD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81"/>
      <c r="BL206" s="82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/>
      <c r="CA206" s="75"/>
      <c r="CB206" s="75"/>
      <c r="CC206" s="75"/>
      <c r="CD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83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/>
      <c r="CA207" s="75"/>
      <c r="CB207" s="75"/>
      <c r="CC207" s="75"/>
      <c r="CD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/>
      <c r="CB208" s="75"/>
      <c r="CC208" s="75"/>
      <c r="CD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/>
      <c r="CA209" s="75"/>
      <c r="CB209" s="75"/>
      <c r="CC209" s="75"/>
      <c r="CD209" s="75"/>
    </row>
    <row r="210">
      <c r="A210" s="75"/>
      <c r="B210" s="75"/>
      <c r="C210" s="75"/>
      <c r="D210" s="75"/>
      <c r="E210" s="87" t="s">
        <v>105</v>
      </c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10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80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/>
      <c r="CB210" s="75"/>
      <c r="CC210" s="75"/>
      <c r="CD210" s="75"/>
    </row>
    <row r="211">
      <c r="A211" s="75"/>
      <c r="B211" s="75"/>
      <c r="C211" s="75"/>
      <c r="D211" s="75"/>
      <c r="E211" s="87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81"/>
      <c r="BL211" s="82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/>
      <c r="CB211" s="75"/>
      <c r="CC211" s="75"/>
      <c r="CD211" s="75"/>
    </row>
    <row r="212">
      <c r="A212" s="75"/>
      <c r="B212" s="75"/>
      <c r="C212" s="75"/>
      <c r="D212" s="7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75"/>
      <c r="AC212" s="75"/>
      <c r="AD212" s="81"/>
      <c r="BL212" s="82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/>
      <c r="CA212" s="75"/>
      <c r="CB212" s="75"/>
      <c r="CC212" s="75"/>
      <c r="CD212" s="75"/>
    </row>
    <row r="213">
      <c r="A213" s="75"/>
      <c r="B213" s="75"/>
      <c r="C213" s="75"/>
      <c r="D213" s="7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75"/>
      <c r="AC213" s="75"/>
      <c r="AD213" s="83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/>
      <c r="CA213" s="75"/>
      <c r="CB213" s="75"/>
      <c r="CC213" s="75"/>
      <c r="CD213" s="75"/>
    </row>
  </sheetData>
  <mergeCells count="140">
    <mergeCell ref="AW78:BG78"/>
    <mergeCell ref="BH78:BQ78"/>
    <mergeCell ref="AW79:BG79"/>
    <mergeCell ref="BH79:BQ79"/>
    <mergeCell ref="BR79:CD79"/>
    <mergeCell ref="BR80:CD80"/>
    <mergeCell ref="D78:AN78"/>
    <mergeCell ref="D79:AN79"/>
    <mergeCell ref="AO79:AV79"/>
    <mergeCell ref="D80:AN80"/>
    <mergeCell ref="AO80:AV80"/>
    <mergeCell ref="AW80:BG80"/>
    <mergeCell ref="BH80:BQ80"/>
    <mergeCell ref="AW82:BG82"/>
    <mergeCell ref="BH82:BQ82"/>
    <mergeCell ref="D81:AN81"/>
    <mergeCell ref="AO81:AV81"/>
    <mergeCell ref="AW81:BG81"/>
    <mergeCell ref="BH81:BQ81"/>
    <mergeCell ref="BR81:CD81"/>
    <mergeCell ref="AO82:AV82"/>
    <mergeCell ref="BR82:CD82"/>
    <mergeCell ref="AO73:AV74"/>
    <mergeCell ref="AW73:BG74"/>
    <mergeCell ref="BR73:CD74"/>
    <mergeCell ref="Q3:BO6"/>
    <mergeCell ref="AO53:CA53"/>
    <mergeCell ref="B59:R59"/>
    <mergeCell ref="AY64:BG64"/>
    <mergeCell ref="N69:AW69"/>
    <mergeCell ref="H72:T72"/>
    <mergeCell ref="BH73:BQ74"/>
    <mergeCell ref="AO76:AV76"/>
    <mergeCell ref="AW76:BG76"/>
    <mergeCell ref="BH76:BQ76"/>
    <mergeCell ref="BR76:CD76"/>
    <mergeCell ref="D73:AN74"/>
    <mergeCell ref="D75:AN75"/>
    <mergeCell ref="AO75:AV75"/>
    <mergeCell ref="AW75:BG75"/>
    <mergeCell ref="BH75:BQ75"/>
    <mergeCell ref="BR75:CD75"/>
    <mergeCell ref="D76:AN76"/>
    <mergeCell ref="D77:AN77"/>
    <mergeCell ref="AO77:AV77"/>
    <mergeCell ref="AW77:BG77"/>
    <mergeCell ref="BH77:BQ77"/>
    <mergeCell ref="BR77:CD77"/>
    <mergeCell ref="AO78:AV78"/>
    <mergeCell ref="BR78:CD78"/>
    <mergeCell ref="AO84:AV84"/>
    <mergeCell ref="AW84:BG84"/>
    <mergeCell ref="AK99:AR99"/>
    <mergeCell ref="AR100:AV100"/>
    <mergeCell ref="BF100:BM100"/>
    <mergeCell ref="H103:AG103"/>
    <mergeCell ref="B113:R113"/>
    <mergeCell ref="H123:AG123"/>
    <mergeCell ref="E124:BZ124"/>
    <mergeCell ref="E125:BV125"/>
    <mergeCell ref="E126:AA126"/>
    <mergeCell ref="H130:AC130"/>
    <mergeCell ref="BI131:BP131"/>
    <mergeCell ref="E132:BT132"/>
    <mergeCell ref="E133:BY133"/>
    <mergeCell ref="E134:AV134"/>
    <mergeCell ref="H137:U137"/>
    <mergeCell ref="N139:O139"/>
    <mergeCell ref="U139:V139"/>
    <mergeCell ref="E140:BL140"/>
    <mergeCell ref="U141:BX141"/>
    <mergeCell ref="E143:X143"/>
    <mergeCell ref="H146:AA146"/>
    <mergeCell ref="E148:BX148"/>
    <mergeCell ref="E149:AU149"/>
    <mergeCell ref="H152:AZ152"/>
    <mergeCell ref="E154:BY154"/>
    <mergeCell ref="E155:CC155"/>
    <mergeCell ref="E156:CB156"/>
    <mergeCell ref="E157:BH157"/>
    <mergeCell ref="E182:CD182"/>
    <mergeCell ref="E183:BZ183"/>
    <mergeCell ref="E184:CA184"/>
    <mergeCell ref="E185:BV185"/>
    <mergeCell ref="H187:AH187"/>
    <mergeCell ref="E189:BZ189"/>
    <mergeCell ref="E190:BX190"/>
    <mergeCell ref="AD204:BL207"/>
    <mergeCell ref="AD210:BL213"/>
    <mergeCell ref="E191:BZ191"/>
    <mergeCell ref="E192:BQ192"/>
    <mergeCell ref="E193:BI193"/>
    <mergeCell ref="E198:BZ198"/>
    <mergeCell ref="E199:N199"/>
    <mergeCell ref="E205:R205"/>
    <mergeCell ref="E210:Q210"/>
    <mergeCell ref="E211:M211"/>
    <mergeCell ref="BH84:BQ84"/>
    <mergeCell ref="BR84:CD84"/>
    <mergeCell ref="D82:AN82"/>
    <mergeCell ref="D83:AN83"/>
    <mergeCell ref="AO83:AV83"/>
    <mergeCell ref="AW83:BG83"/>
    <mergeCell ref="BH83:BQ83"/>
    <mergeCell ref="BR83:CD83"/>
    <mergeCell ref="D84:AN84"/>
    <mergeCell ref="AW86:BG86"/>
    <mergeCell ref="BH86:BQ86"/>
    <mergeCell ref="AW87:BG87"/>
    <mergeCell ref="BH87:BQ87"/>
    <mergeCell ref="BR87:CD87"/>
    <mergeCell ref="BR88:CD88"/>
    <mergeCell ref="D85:AN85"/>
    <mergeCell ref="AO85:AV85"/>
    <mergeCell ref="AW85:BG85"/>
    <mergeCell ref="BH85:BQ85"/>
    <mergeCell ref="BR85:CD85"/>
    <mergeCell ref="AO86:AV86"/>
    <mergeCell ref="BR86:CD86"/>
    <mergeCell ref="D86:AN86"/>
    <mergeCell ref="D87:AN87"/>
    <mergeCell ref="AO87:AV87"/>
    <mergeCell ref="D88:AN88"/>
    <mergeCell ref="AO88:AV88"/>
    <mergeCell ref="AW88:BG88"/>
    <mergeCell ref="BH88:BQ88"/>
    <mergeCell ref="D89:AN89"/>
    <mergeCell ref="AO89:BQ89"/>
    <mergeCell ref="BR89:CD89"/>
    <mergeCell ref="H94:AF94"/>
    <mergeCell ref="AG95:AP95"/>
    <mergeCell ref="BD95:BN95"/>
    <mergeCell ref="H98:AH98"/>
    <mergeCell ref="H159:V159"/>
    <mergeCell ref="E161:BF161"/>
    <mergeCell ref="B169:R169"/>
    <mergeCell ref="H177:Z177"/>
    <mergeCell ref="E179:CB179"/>
    <mergeCell ref="E180:BY180"/>
    <mergeCell ref="E181:CD18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/>
      <c r="B1" s="111"/>
      <c r="C1" s="110"/>
      <c r="D1" s="110"/>
    </row>
    <row r="2">
      <c r="A2" s="110"/>
      <c r="B2" s="112"/>
      <c r="C2" s="110"/>
      <c r="D2" s="110"/>
    </row>
    <row r="3">
      <c r="A3" s="75"/>
      <c r="B3" s="113"/>
      <c r="C3" s="110"/>
      <c r="D3" s="110"/>
    </row>
    <row r="4">
      <c r="A4" s="110"/>
      <c r="B4" s="112"/>
      <c r="C4" s="112"/>
      <c r="D4" s="110"/>
    </row>
    <row r="5">
      <c r="A5" s="110"/>
      <c r="B5" s="114"/>
      <c r="C5" s="115"/>
      <c r="D5" s="110"/>
    </row>
    <row r="6">
      <c r="A6" s="110"/>
      <c r="B6" s="114"/>
      <c r="C6" s="110"/>
      <c r="D6" s="110"/>
    </row>
    <row r="7">
      <c r="A7" s="110"/>
      <c r="B7" s="114"/>
      <c r="C7" s="110"/>
      <c r="D7" s="110"/>
    </row>
    <row r="8">
      <c r="A8" s="110"/>
      <c r="B8" s="114"/>
      <c r="C8" s="110"/>
      <c r="D8" s="110"/>
    </row>
    <row r="9">
      <c r="A9" s="110"/>
      <c r="B9" s="114"/>
      <c r="C9" s="110"/>
      <c r="D9" s="110"/>
    </row>
    <row r="10">
      <c r="A10" s="110"/>
      <c r="B10" s="114"/>
      <c r="C10" s="110"/>
      <c r="D10" s="110"/>
    </row>
    <row r="11">
      <c r="A11" s="110"/>
      <c r="B11" s="114"/>
      <c r="C11" s="110"/>
      <c r="D11" s="110"/>
    </row>
    <row r="12">
      <c r="A12" s="110"/>
      <c r="B12" s="114"/>
      <c r="C12" s="110"/>
      <c r="D12" s="110"/>
    </row>
    <row r="13">
      <c r="A13" s="110"/>
      <c r="B13" s="114"/>
      <c r="C13" s="110"/>
      <c r="D13" s="110"/>
    </row>
    <row r="14">
      <c r="A14" s="110"/>
      <c r="B14" s="114"/>
      <c r="C14" s="110"/>
      <c r="D14" s="110"/>
    </row>
    <row r="15">
      <c r="A15" s="110"/>
      <c r="B15" s="114"/>
      <c r="C15" s="110"/>
      <c r="D15" s="110"/>
    </row>
    <row r="16">
      <c r="A16" s="110"/>
      <c r="B16" s="114"/>
      <c r="C16" s="110"/>
      <c r="D16" s="110"/>
    </row>
    <row r="17">
      <c r="A17" s="110"/>
      <c r="B17" s="114"/>
      <c r="C17" s="110"/>
      <c r="D17" s="110"/>
    </row>
    <row r="18">
      <c r="A18" s="110"/>
      <c r="B18" s="114"/>
      <c r="C18" s="110"/>
      <c r="D18" s="110"/>
    </row>
    <row r="19">
      <c r="A19" s="110"/>
      <c r="B19" s="114"/>
      <c r="C19" s="110"/>
      <c r="D19" s="110"/>
    </row>
    <row r="20">
      <c r="A20" s="110"/>
      <c r="B20" s="114"/>
      <c r="C20" s="110"/>
      <c r="D20" s="110"/>
    </row>
    <row r="21">
      <c r="A21" s="110"/>
      <c r="B21" s="114"/>
      <c r="C21" s="110"/>
      <c r="D21" s="1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16" t="s">
        <v>106</v>
      </c>
      <c r="B1" s="116" t="s">
        <v>107</v>
      </c>
      <c r="C1" s="116" t="s">
        <v>108</v>
      </c>
    </row>
    <row r="2">
      <c r="A2" s="116" t="s">
        <v>109</v>
      </c>
      <c r="B2" s="116">
        <v>11.0</v>
      </c>
      <c r="C2" s="116">
        <v>70.0</v>
      </c>
    </row>
    <row r="3">
      <c r="A3" s="116" t="s">
        <v>110</v>
      </c>
      <c r="B3" s="116">
        <v>11.0</v>
      </c>
      <c r="C3" s="116">
        <v>50.0</v>
      </c>
    </row>
    <row r="4">
      <c r="A4" s="116" t="s">
        <v>111</v>
      </c>
      <c r="B4" s="116">
        <v>0.3</v>
      </c>
      <c r="C4" s="116">
        <v>0.5</v>
      </c>
    </row>
    <row r="5">
      <c r="A5" s="116" t="s">
        <v>112</v>
      </c>
      <c r="B5" s="116">
        <v>0.75</v>
      </c>
      <c r="C5" s="116">
        <v>0.5</v>
      </c>
    </row>
    <row r="6">
      <c r="A6" s="116" t="s">
        <v>113</v>
      </c>
      <c r="B6" s="116">
        <v>0.75</v>
      </c>
    </row>
    <row r="7">
      <c r="A7" s="116" t="s">
        <v>114</v>
      </c>
      <c r="B7" s="116">
        <v>0.75</v>
      </c>
    </row>
    <row r="8">
      <c r="A8" s="116" t="s">
        <v>115</v>
      </c>
      <c r="B8" s="116">
        <v>0.75</v>
      </c>
    </row>
    <row r="9">
      <c r="A9" s="116" t="s">
        <v>116</v>
      </c>
      <c r="B9" s="116">
        <v>1.0</v>
      </c>
    </row>
    <row r="10">
      <c r="A10" s="116" t="s">
        <v>117</v>
      </c>
      <c r="B10" s="116">
        <v>1.0</v>
      </c>
    </row>
    <row r="11">
      <c r="A11" s="116" t="s">
        <v>118</v>
      </c>
      <c r="B11" s="116">
        <v>3.0</v>
      </c>
    </row>
    <row r="12">
      <c r="A12" s="116" t="s">
        <v>119</v>
      </c>
      <c r="B12" s="116">
        <v>1.75</v>
      </c>
    </row>
    <row r="13">
      <c r="A13" s="116" t="s">
        <v>120</v>
      </c>
      <c r="B13" s="116">
        <v>1.0</v>
      </c>
    </row>
    <row r="14">
      <c r="A14" s="116" t="s">
        <v>121</v>
      </c>
      <c r="B14" s="116">
        <v>8.0</v>
      </c>
    </row>
    <row r="15">
      <c r="A15" s="116" t="s">
        <v>122</v>
      </c>
      <c r="B15" s="116">
        <v>8.0</v>
      </c>
    </row>
    <row r="16">
      <c r="A16" s="116" t="s">
        <v>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7.5"/>
    <col customWidth="1" min="12" max="12" width="37.0"/>
  </cols>
  <sheetData>
    <row r="1">
      <c r="A1" s="117"/>
      <c r="B1" s="118"/>
      <c r="C1" s="119"/>
      <c r="D1" s="120"/>
      <c r="E1" s="120"/>
      <c r="F1" s="120"/>
      <c r="G1" s="120"/>
      <c r="H1" s="120"/>
      <c r="I1" s="121"/>
      <c r="J1" s="121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17"/>
      <c r="B2" s="118"/>
      <c r="C2" s="119"/>
      <c r="D2" s="120"/>
      <c r="E2" s="120"/>
      <c r="F2" s="120"/>
      <c r="G2" s="120"/>
      <c r="H2" s="120"/>
      <c r="I2" s="121"/>
      <c r="J2" s="121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17"/>
      <c r="B3" s="118"/>
      <c r="C3" s="119"/>
      <c r="D3" s="120"/>
      <c r="E3" s="120"/>
      <c r="F3" s="120"/>
      <c r="G3" s="120"/>
      <c r="H3" s="120"/>
      <c r="I3" s="121"/>
      <c r="J3" s="121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17"/>
      <c r="B4" s="118"/>
      <c r="C4" s="119"/>
      <c r="D4" s="120"/>
      <c r="E4" s="120"/>
      <c r="F4" s="120"/>
      <c r="G4" s="120"/>
      <c r="H4" s="120"/>
      <c r="I4" s="121"/>
      <c r="J4" s="121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22" t="s">
        <v>124</v>
      </c>
      <c r="B5" s="123" t="s">
        <v>7</v>
      </c>
      <c r="C5" s="124" t="s">
        <v>125</v>
      </c>
      <c r="D5" s="124" t="s">
        <v>126</v>
      </c>
      <c r="E5" s="123" t="s">
        <v>127</v>
      </c>
      <c r="F5" s="123" t="s">
        <v>128</v>
      </c>
      <c r="G5" s="123" t="s">
        <v>129</v>
      </c>
      <c r="H5" s="125" t="s">
        <v>130</v>
      </c>
      <c r="I5" s="125" t="s">
        <v>131</v>
      </c>
      <c r="J5" s="125" t="s">
        <v>132</v>
      </c>
      <c r="K5" s="126" t="s">
        <v>24</v>
      </c>
      <c r="L5" s="123" t="s">
        <v>133</v>
      </c>
      <c r="M5" s="123" t="s">
        <v>134</v>
      </c>
      <c r="N5" s="123" t="s">
        <v>135</v>
      </c>
      <c r="O5" s="123" t="s">
        <v>136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27" t="s">
        <v>137</v>
      </c>
      <c r="B6" s="128" t="s">
        <v>138</v>
      </c>
      <c r="C6" s="129">
        <v>44755.0</v>
      </c>
      <c r="D6" s="130">
        <v>44757.0</v>
      </c>
      <c r="E6" s="131" t="s">
        <v>139</v>
      </c>
      <c r="F6" s="120"/>
      <c r="G6" s="120"/>
      <c r="H6" s="132">
        <v>68.0</v>
      </c>
      <c r="I6" s="132">
        <v>0.0</v>
      </c>
      <c r="J6" s="132">
        <v>68.0</v>
      </c>
      <c r="K6" s="120"/>
      <c r="L6" s="133"/>
      <c r="M6" s="134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27" t="s">
        <v>140</v>
      </c>
      <c r="B7" s="135" t="s">
        <v>141</v>
      </c>
      <c r="C7" s="129">
        <v>44820.0</v>
      </c>
      <c r="D7" s="136">
        <v>44822.0</v>
      </c>
      <c r="E7" s="131" t="s">
        <v>142</v>
      </c>
      <c r="F7" s="120"/>
      <c r="G7" s="120"/>
      <c r="H7" s="132">
        <v>32.0</v>
      </c>
      <c r="I7" s="132">
        <v>0.0</v>
      </c>
      <c r="J7" s="132">
        <v>32.0</v>
      </c>
      <c r="K7" s="120"/>
      <c r="L7" s="133"/>
      <c r="M7" s="134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27" t="s">
        <v>143</v>
      </c>
      <c r="B8" s="135" t="s">
        <v>144</v>
      </c>
      <c r="C8" s="129">
        <v>44820.0</v>
      </c>
      <c r="D8" s="136">
        <v>44822.0</v>
      </c>
      <c r="E8" s="131" t="s">
        <v>145</v>
      </c>
      <c r="F8" s="120"/>
      <c r="G8" s="120"/>
      <c r="H8" s="132">
        <v>240.0</v>
      </c>
      <c r="I8" s="132">
        <v>0.0</v>
      </c>
      <c r="J8" s="132">
        <v>240.0</v>
      </c>
      <c r="K8" s="120"/>
      <c r="L8" s="133"/>
      <c r="M8" s="13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>
      <c r="A9" s="137"/>
      <c r="B9" s="135" t="s">
        <v>146</v>
      </c>
      <c r="C9" s="129">
        <v>44841.0</v>
      </c>
      <c r="D9" s="138">
        <v>44843.0</v>
      </c>
      <c r="E9" s="131" t="s">
        <v>147</v>
      </c>
      <c r="F9" s="139">
        <f>SUM(H9:H14)</f>
        <v>584</v>
      </c>
      <c r="G9" s="135">
        <v>36.0</v>
      </c>
      <c r="H9" s="132">
        <v>68.0</v>
      </c>
      <c r="I9" s="132">
        <v>0.0</v>
      </c>
      <c r="J9" s="132">
        <v>68.0</v>
      </c>
      <c r="K9" s="120"/>
      <c r="L9" s="133"/>
      <c r="M9" s="134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37"/>
      <c r="B10" s="135" t="s">
        <v>148</v>
      </c>
      <c r="C10" s="129">
        <v>44847.0</v>
      </c>
      <c r="D10" s="138">
        <v>44849.0</v>
      </c>
      <c r="E10" s="131" t="s">
        <v>149</v>
      </c>
      <c r="F10" s="139">
        <f>SUM(H15:H18)</f>
        <v>279</v>
      </c>
      <c r="G10" s="120"/>
      <c r="H10" s="132">
        <v>84.0</v>
      </c>
      <c r="I10" s="132">
        <v>0.0</v>
      </c>
      <c r="J10" s="132">
        <v>84.0</v>
      </c>
      <c r="K10" s="120"/>
      <c r="L10" s="134"/>
      <c r="M10" s="134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37"/>
      <c r="B11" s="135" t="s">
        <v>150</v>
      </c>
      <c r="C11" s="129">
        <v>44848.0</v>
      </c>
      <c r="D11" s="138">
        <v>44850.0</v>
      </c>
      <c r="E11" s="131" t="s">
        <v>151</v>
      </c>
      <c r="F11" s="120"/>
      <c r="G11" s="120"/>
      <c r="H11" s="132">
        <v>96.0</v>
      </c>
      <c r="I11" s="132">
        <v>0.0</v>
      </c>
      <c r="J11" s="132">
        <v>96.0</v>
      </c>
      <c r="K11" s="120"/>
      <c r="L11" s="133"/>
      <c r="M11" s="134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37"/>
      <c r="B12" s="120"/>
      <c r="C12" s="140">
        <v>44848.0</v>
      </c>
      <c r="D12" s="138">
        <v>44850.0</v>
      </c>
      <c r="E12" s="131" t="s">
        <v>152</v>
      </c>
      <c r="F12" s="120"/>
      <c r="G12" s="120"/>
      <c r="H12" s="132">
        <v>30.0</v>
      </c>
      <c r="I12" s="132">
        <v>0.0</v>
      </c>
      <c r="J12" s="132">
        <v>30.0</v>
      </c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37"/>
      <c r="B13" s="135" t="s">
        <v>153</v>
      </c>
      <c r="C13" s="129">
        <v>44856.0</v>
      </c>
      <c r="D13" s="138">
        <v>44859.0</v>
      </c>
      <c r="E13" s="131" t="s">
        <v>154</v>
      </c>
      <c r="F13" s="120"/>
      <c r="G13" s="120"/>
      <c r="H13" s="132">
        <v>170.0</v>
      </c>
      <c r="I13" s="132">
        <v>60.0</v>
      </c>
      <c r="J13" s="132">
        <v>110.0</v>
      </c>
      <c r="K13" s="120"/>
      <c r="L13" s="133"/>
      <c r="M13" s="134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37"/>
      <c r="B14" s="135" t="s">
        <v>155</v>
      </c>
      <c r="C14" s="129">
        <v>44856.0</v>
      </c>
      <c r="D14" s="138">
        <v>44859.0</v>
      </c>
      <c r="E14" s="131" t="s">
        <v>156</v>
      </c>
      <c r="F14" s="120"/>
      <c r="G14" s="135">
        <v>80.0</v>
      </c>
      <c r="H14" s="132">
        <v>136.0</v>
      </c>
      <c r="I14" s="132">
        <v>34.61</v>
      </c>
      <c r="J14" s="132">
        <v>0.0</v>
      </c>
      <c r="K14" s="120"/>
      <c r="L14" s="133"/>
      <c r="M14" s="133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37"/>
      <c r="B15" s="135" t="s">
        <v>157</v>
      </c>
      <c r="C15" s="129">
        <v>44863.0</v>
      </c>
      <c r="D15" s="141">
        <v>44866.0</v>
      </c>
      <c r="E15" s="131" t="s">
        <v>158</v>
      </c>
      <c r="F15" s="120"/>
      <c r="G15" s="120"/>
      <c r="H15" s="132">
        <v>25.0</v>
      </c>
      <c r="I15" s="132">
        <v>0.0</v>
      </c>
      <c r="J15" s="132">
        <v>25.0</v>
      </c>
      <c r="K15" s="120"/>
      <c r="L15" s="133"/>
      <c r="M15" s="134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37"/>
      <c r="B16" s="120"/>
      <c r="C16" s="129">
        <v>44876.0</v>
      </c>
      <c r="D16" s="141">
        <v>44878.0</v>
      </c>
      <c r="E16" s="131" t="s">
        <v>159</v>
      </c>
      <c r="F16" s="120"/>
      <c r="G16" s="120"/>
      <c r="H16" s="132">
        <v>150.0</v>
      </c>
      <c r="I16" s="132">
        <v>50.0</v>
      </c>
      <c r="J16" s="132">
        <v>100.0</v>
      </c>
      <c r="K16" s="120"/>
      <c r="L16" s="133"/>
      <c r="M16" s="134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37"/>
      <c r="B17" s="135" t="s">
        <v>160</v>
      </c>
      <c r="C17" s="129">
        <v>44876.0</v>
      </c>
      <c r="D17" s="141">
        <v>44878.0</v>
      </c>
      <c r="E17" s="131" t="s">
        <v>161</v>
      </c>
      <c r="F17" s="120"/>
      <c r="G17" s="120"/>
      <c r="H17" s="132">
        <v>24.0</v>
      </c>
      <c r="I17" s="132">
        <v>0.0</v>
      </c>
      <c r="J17" s="132">
        <v>24.0</v>
      </c>
      <c r="K17" s="120"/>
      <c r="L17" s="133"/>
      <c r="M17" s="134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37"/>
      <c r="B18" s="135" t="s">
        <v>162</v>
      </c>
      <c r="C18" s="140">
        <v>44892.0</v>
      </c>
      <c r="D18" s="141">
        <v>44894.0</v>
      </c>
      <c r="E18" s="131" t="s">
        <v>163</v>
      </c>
      <c r="F18" s="120"/>
      <c r="G18" s="120"/>
      <c r="H18" s="132">
        <v>80.0</v>
      </c>
      <c r="I18" s="132">
        <v>0.0</v>
      </c>
      <c r="J18" s="132">
        <v>80.0</v>
      </c>
      <c r="K18" s="120"/>
      <c r="L18" s="133"/>
      <c r="M18" s="133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27" t="s">
        <v>164</v>
      </c>
      <c r="B19" s="135" t="s">
        <v>164</v>
      </c>
      <c r="C19" s="140">
        <v>44897.0</v>
      </c>
      <c r="D19" s="136">
        <v>44899.0</v>
      </c>
      <c r="E19" s="131" t="s">
        <v>165</v>
      </c>
      <c r="F19" s="142">
        <f>SUM(H19:H20)</f>
        <v>215</v>
      </c>
      <c r="G19" s="135">
        <v>38.0</v>
      </c>
      <c r="H19" s="132">
        <v>150.0</v>
      </c>
      <c r="I19" s="132">
        <v>50.0</v>
      </c>
      <c r="J19" s="143"/>
      <c r="K19" s="120"/>
      <c r="L19" s="133"/>
      <c r="M19" s="133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27" t="s">
        <v>166</v>
      </c>
      <c r="B20" s="135" t="s">
        <v>167</v>
      </c>
      <c r="C20" s="129">
        <v>44905.0</v>
      </c>
      <c r="D20" s="136">
        <v>44905.0</v>
      </c>
      <c r="E20" s="131" t="s">
        <v>168</v>
      </c>
      <c r="F20" s="120"/>
      <c r="G20" s="135">
        <v>33.0</v>
      </c>
      <c r="H20" s="132">
        <v>65.0</v>
      </c>
      <c r="I20" s="132">
        <v>0.0</v>
      </c>
      <c r="J20" s="132">
        <v>65.0</v>
      </c>
      <c r="K20" s="120"/>
      <c r="L20" s="133"/>
      <c r="M20" s="134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37"/>
      <c r="B21" s="135" t="s">
        <v>169</v>
      </c>
      <c r="C21" s="140">
        <v>44944.0</v>
      </c>
      <c r="D21" s="138">
        <v>44946.0</v>
      </c>
      <c r="E21" s="131" t="s">
        <v>170</v>
      </c>
      <c r="F21" s="144">
        <f>SUM(H21:Z24)</f>
        <v>640</v>
      </c>
      <c r="G21" s="120"/>
      <c r="H21" s="145">
        <v>80.0</v>
      </c>
      <c r="I21" s="132">
        <v>0.0</v>
      </c>
      <c r="J21" s="132">
        <v>80.0</v>
      </c>
      <c r="K21" s="120"/>
      <c r="L21" s="133"/>
      <c r="M21" s="133"/>
      <c r="N21" s="146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37"/>
      <c r="B22" s="135" t="s">
        <v>171</v>
      </c>
      <c r="C22" s="129">
        <v>44953.0</v>
      </c>
      <c r="D22" s="138">
        <v>44946.0</v>
      </c>
      <c r="E22" s="131" t="s">
        <v>172</v>
      </c>
      <c r="F22" s="120"/>
      <c r="G22" s="135">
        <v>28.0</v>
      </c>
      <c r="H22" s="132">
        <v>80.0</v>
      </c>
      <c r="I22" s="132">
        <v>0.0</v>
      </c>
      <c r="J22" s="132">
        <v>80.0</v>
      </c>
      <c r="K22" s="120"/>
      <c r="L22" s="133"/>
      <c r="M22" s="134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27" t="s">
        <v>166</v>
      </c>
      <c r="B23" s="147" t="s">
        <v>173</v>
      </c>
      <c r="C23" s="129">
        <v>44953.0</v>
      </c>
      <c r="D23" s="138">
        <v>44955.0</v>
      </c>
      <c r="E23" s="131" t="s">
        <v>174</v>
      </c>
      <c r="F23" s="117"/>
      <c r="G23" s="147">
        <v>16.0</v>
      </c>
      <c r="H23" s="132">
        <v>80.0</v>
      </c>
      <c r="I23" s="132">
        <v>0.0</v>
      </c>
      <c r="J23" s="132">
        <v>80.0</v>
      </c>
      <c r="K23" s="117"/>
      <c r="L23" s="133"/>
      <c r="M23" s="133"/>
      <c r="N23" s="117"/>
      <c r="O23" s="117"/>
      <c r="P23" s="117"/>
      <c r="Q23" s="117"/>
      <c r="R23" s="117"/>
      <c r="S23" s="117"/>
      <c r="T23" s="120"/>
      <c r="U23" s="120"/>
      <c r="V23" s="120"/>
      <c r="W23" s="120"/>
      <c r="X23" s="120"/>
      <c r="Y23" s="120"/>
      <c r="Z23" s="120"/>
    </row>
    <row r="24">
      <c r="A24" s="127" t="s">
        <v>175</v>
      </c>
      <c r="B24" s="120"/>
      <c r="C24" s="140">
        <v>44953.0</v>
      </c>
      <c r="D24" s="138">
        <v>44955.0</v>
      </c>
      <c r="E24" s="131" t="s">
        <v>176</v>
      </c>
      <c r="F24" s="120"/>
      <c r="G24" s="135">
        <v>40.0</v>
      </c>
      <c r="H24" s="132">
        <v>80.0</v>
      </c>
      <c r="I24" s="132">
        <v>25.0</v>
      </c>
      <c r="J24" s="132">
        <v>55.0</v>
      </c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27" t="s">
        <v>177</v>
      </c>
      <c r="B25" s="120"/>
      <c r="C25" s="140">
        <v>44960.0</v>
      </c>
      <c r="D25" s="141">
        <v>44962.0</v>
      </c>
      <c r="E25" s="131" t="s">
        <v>178</v>
      </c>
      <c r="F25" s="144">
        <f>SUM(H25:H34)</f>
        <v>636.96</v>
      </c>
      <c r="G25" s="135">
        <v>29.98</v>
      </c>
      <c r="H25" s="132">
        <v>74.98</v>
      </c>
      <c r="I25" s="132">
        <v>0.0</v>
      </c>
      <c r="J25" s="132">
        <v>75.0</v>
      </c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27" t="s">
        <v>177</v>
      </c>
      <c r="B26" s="135" t="s">
        <v>171</v>
      </c>
      <c r="C26" s="129">
        <v>44961.0</v>
      </c>
      <c r="D26" s="141">
        <v>44963.0</v>
      </c>
      <c r="E26" s="131" t="s">
        <v>179</v>
      </c>
      <c r="F26" s="120"/>
      <c r="G26" s="135">
        <f>65-35-8</f>
        <v>22</v>
      </c>
      <c r="H26" s="132">
        <v>64.98</v>
      </c>
      <c r="I26" s="132">
        <v>0.0</v>
      </c>
      <c r="J26" s="132">
        <v>65.0</v>
      </c>
      <c r="K26" s="120"/>
      <c r="L26" s="133"/>
      <c r="M26" s="134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48" t="s">
        <v>180</v>
      </c>
      <c r="B27" s="120"/>
      <c r="C27" s="140">
        <v>44968.0</v>
      </c>
      <c r="D27" s="141">
        <v>44970.0</v>
      </c>
      <c r="E27" s="131" t="s">
        <v>170</v>
      </c>
      <c r="F27" s="120"/>
      <c r="G27" s="120"/>
      <c r="H27" s="132">
        <v>80.0</v>
      </c>
      <c r="I27" s="132">
        <v>25.0</v>
      </c>
      <c r="J27" s="132">
        <v>55.0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>
      <c r="A28" s="127" t="s">
        <v>166</v>
      </c>
      <c r="B28" s="120"/>
      <c r="C28" s="140">
        <v>44969.0</v>
      </c>
      <c r="D28" s="141">
        <v>44971.0</v>
      </c>
      <c r="E28" s="131" t="s">
        <v>181</v>
      </c>
      <c r="F28" s="120"/>
      <c r="G28" s="120"/>
      <c r="H28" s="132">
        <v>0.0</v>
      </c>
      <c r="I28" s="143"/>
      <c r="J28" s="143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>
      <c r="A29" s="148" t="s">
        <v>182</v>
      </c>
      <c r="B29" s="120"/>
      <c r="C29" s="129">
        <v>44974.0</v>
      </c>
      <c r="D29" s="149">
        <v>44975.0</v>
      </c>
      <c r="E29" s="150" t="s">
        <v>183</v>
      </c>
      <c r="F29" s="117"/>
      <c r="G29" s="120"/>
      <c r="H29" s="145">
        <v>72.0</v>
      </c>
      <c r="I29" s="145">
        <v>27.0</v>
      </c>
      <c r="J29" s="145">
        <v>45.0</v>
      </c>
      <c r="K29" s="118" t="s">
        <v>184</v>
      </c>
      <c r="L29" s="151" t="s">
        <v>185</v>
      </c>
      <c r="M29" s="152" t="s">
        <v>186</v>
      </c>
      <c r="N29" s="153">
        <v>200.0</v>
      </c>
      <c r="O29" s="118" t="s">
        <v>187</v>
      </c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>
      <c r="A30" s="154" t="s">
        <v>188</v>
      </c>
      <c r="B30" s="120"/>
      <c r="C30" s="129">
        <v>44974.0</v>
      </c>
      <c r="D30" s="149">
        <v>44976.0</v>
      </c>
      <c r="E30" s="150" t="s">
        <v>189</v>
      </c>
      <c r="F30" s="117"/>
      <c r="G30" s="118">
        <v>39.99</v>
      </c>
      <c r="H30" s="145" t="s">
        <v>190</v>
      </c>
      <c r="I30" s="145" t="s">
        <v>191</v>
      </c>
      <c r="J30" s="145">
        <v>45.0</v>
      </c>
      <c r="K30" s="118" t="s">
        <v>192</v>
      </c>
      <c r="L30" s="151" t="s">
        <v>193</v>
      </c>
      <c r="M30" s="152" t="s">
        <v>194</v>
      </c>
      <c r="N30" s="153">
        <v>100.0</v>
      </c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>
      <c r="A31" s="148" t="s">
        <v>177</v>
      </c>
      <c r="B31" s="120"/>
      <c r="C31" s="129">
        <v>44974.0</v>
      </c>
      <c r="D31" s="149">
        <v>44977.0</v>
      </c>
      <c r="E31" s="150" t="s">
        <v>195</v>
      </c>
      <c r="F31" s="117"/>
      <c r="G31" s="118">
        <v>39.99</v>
      </c>
      <c r="H31" s="145" t="s">
        <v>190</v>
      </c>
      <c r="I31" s="145" t="s">
        <v>191</v>
      </c>
      <c r="J31" s="145">
        <v>45.0</v>
      </c>
      <c r="K31" s="118" t="s">
        <v>196</v>
      </c>
      <c r="L31" s="151" t="s">
        <v>197</v>
      </c>
      <c r="M31" s="152" t="s">
        <v>198</v>
      </c>
      <c r="N31" s="153">
        <v>100.0</v>
      </c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>
      <c r="A32" s="148" t="s">
        <v>177</v>
      </c>
      <c r="B32" s="120"/>
      <c r="C32" s="129">
        <v>44975.0</v>
      </c>
      <c r="D32" s="141">
        <v>44975.0</v>
      </c>
      <c r="E32" s="150" t="s">
        <v>199</v>
      </c>
      <c r="F32" s="117"/>
      <c r="G32" s="135">
        <v>30.0</v>
      </c>
      <c r="H32" s="145">
        <v>140.0</v>
      </c>
      <c r="I32" s="145">
        <v>0.0</v>
      </c>
      <c r="J32" s="145">
        <v>140.0</v>
      </c>
      <c r="K32" s="135" t="s">
        <v>200</v>
      </c>
      <c r="L32" s="151" t="s">
        <v>201</v>
      </c>
      <c r="M32" s="134"/>
      <c r="N32" s="155">
        <v>400.0</v>
      </c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48" t="s">
        <v>202</v>
      </c>
      <c r="B33" s="120"/>
      <c r="C33" s="129">
        <v>44978.0</v>
      </c>
      <c r="D33" s="141">
        <v>44979.0</v>
      </c>
      <c r="E33" s="150" t="s">
        <v>203</v>
      </c>
      <c r="F33" s="117"/>
      <c r="G33" s="120"/>
      <c r="H33" s="145">
        <v>25.0</v>
      </c>
      <c r="I33" s="145">
        <v>0.0</v>
      </c>
      <c r="J33" s="145">
        <v>25.0</v>
      </c>
      <c r="K33" s="135" t="s">
        <v>184</v>
      </c>
      <c r="L33" s="151" t="s">
        <v>204</v>
      </c>
      <c r="M33" s="134"/>
      <c r="N33" s="155">
        <v>100.0</v>
      </c>
      <c r="O33" s="118" t="s">
        <v>205</v>
      </c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>
      <c r="A34" s="148" t="s">
        <v>206</v>
      </c>
      <c r="B34" s="118" t="s">
        <v>207</v>
      </c>
      <c r="C34" s="129">
        <v>44981.0</v>
      </c>
      <c r="D34" s="149">
        <v>44982.0</v>
      </c>
      <c r="E34" s="150" t="s">
        <v>208</v>
      </c>
      <c r="F34" s="117"/>
      <c r="G34" s="120"/>
      <c r="H34" s="145">
        <v>180.0</v>
      </c>
      <c r="I34" s="145">
        <v>180.0</v>
      </c>
      <c r="J34" s="145">
        <v>0.0</v>
      </c>
      <c r="K34" s="120"/>
      <c r="L34" s="151" t="s">
        <v>209</v>
      </c>
      <c r="M34" s="134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>
      <c r="A35" s="148" t="s">
        <v>210</v>
      </c>
      <c r="B35" s="135" t="s">
        <v>211</v>
      </c>
      <c r="C35" s="140">
        <v>44988.0</v>
      </c>
      <c r="D35" s="136">
        <v>44989.0</v>
      </c>
      <c r="E35" s="131" t="s">
        <v>212</v>
      </c>
      <c r="F35" s="144">
        <f>SUM(H35:H40)</f>
        <v>283.8</v>
      </c>
      <c r="G35" s="120"/>
      <c r="H35" s="132">
        <v>100.0</v>
      </c>
      <c r="I35" s="132">
        <v>30.0</v>
      </c>
      <c r="J35" s="132">
        <v>70.0</v>
      </c>
      <c r="K35" s="135" t="s">
        <v>184</v>
      </c>
      <c r="L35" s="133" t="s">
        <v>213</v>
      </c>
      <c r="M35" s="133"/>
      <c r="N35" s="155">
        <v>250.0</v>
      </c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>
      <c r="A36" s="148" t="s">
        <v>177</v>
      </c>
      <c r="B36" s="135" t="s">
        <v>214</v>
      </c>
      <c r="C36" s="140">
        <v>44988.0</v>
      </c>
      <c r="D36" s="136">
        <v>44989.0</v>
      </c>
      <c r="E36" s="131" t="s">
        <v>215</v>
      </c>
      <c r="F36" s="120"/>
      <c r="G36" s="135">
        <v>25.0</v>
      </c>
      <c r="H36" s="132">
        <v>85.0</v>
      </c>
      <c r="I36" s="132">
        <v>25.0</v>
      </c>
      <c r="J36" s="132">
        <v>60.0</v>
      </c>
      <c r="K36" s="135" t="s">
        <v>216</v>
      </c>
      <c r="L36" s="133" t="s">
        <v>217</v>
      </c>
      <c r="M36" s="133" t="s">
        <v>218</v>
      </c>
      <c r="N36" s="155">
        <v>200.0</v>
      </c>
      <c r="O36" s="120" t="s">
        <v>219</v>
      </c>
      <c r="P36" s="120" t="s">
        <v>220</v>
      </c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>
      <c r="A37" s="137"/>
      <c r="B37" s="135" t="s">
        <v>221</v>
      </c>
      <c r="C37" s="140">
        <v>44993.0</v>
      </c>
      <c r="D37" s="136">
        <v>44998.0</v>
      </c>
      <c r="E37" s="131" t="s">
        <v>222</v>
      </c>
      <c r="F37" s="120"/>
      <c r="G37" s="135">
        <v>39.98</v>
      </c>
      <c r="H37" s="145" t="s">
        <v>223</v>
      </c>
      <c r="I37" s="132" t="s">
        <v>224</v>
      </c>
      <c r="J37" s="132">
        <v>175.0</v>
      </c>
      <c r="K37" s="135" t="s">
        <v>225</v>
      </c>
      <c r="L37" s="133" t="s">
        <v>226</v>
      </c>
      <c r="M37" s="133" t="s">
        <v>227</v>
      </c>
      <c r="N37" s="155">
        <v>500.0</v>
      </c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>
      <c r="A38" s="148" t="s">
        <v>166</v>
      </c>
      <c r="B38" s="120"/>
      <c r="C38" s="129">
        <v>45002.0</v>
      </c>
      <c r="D38" s="156">
        <v>45003.0</v>
      </c>
      <c r="E38" s="150" t="s">
        <v>228</v>
      </c>
      <c r="F38" s="117"/>
      <c r="G38" s="120"/>
      <c r="H38" s="145">
        <v>50.0</v>
      </c>
      <c r="I38" s="145">
        <v>15.0</v>
      </c>
      <c r="J38" s="145">
        <v>35.0</v>
      </c>
      <c r="K38" s="118" t="s">
        <v>184</v>
      </c>
      <c r="L38" s="151" t="s">
        <v>229</v>
      </c>
      <c r="M38" s="152" t="s">
        <v>230</v>
      </c>
      <c r="N38" s="153">
        <v>100.0</v>
      </c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>
      <c r="A39" s="148" t="s">
        <v>231</v>
      </c>
      <c r="B39" s="135" t="s">
        <v>232</v>
      </c>
      <c r="C39" s="140">
        <v>45002.0</v>
      </c>
      <c r="D39" s="136">
        <v>45004.0</v>
      </c>
      <c r="E39" s="131" t="s">
        <v>233</v>
      </c>
      <c r="F39" s="120"/>
      <c r="G39" s="135">
        <v>38.38</v>
      </c>
      <c r="H39" s="145" t="s">
        <v>234</v>
      </c>
      <c r="I39" s="132">
        <v>0.0</v>
      </c>
      <c r="J39" s="132">
        <v>59.98</v>
      </c>
      <c r="K39" s="135" t="s">
        <v>235</v>
      </c>
      <c r="L39" s="133" t="s">
        <v>236</v>
      </c>
      <c r="M39" s="133"/>
      <c r="N39" s="146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>
      <c r="A40" s="148" t="s">
        <v>177</v>
      </c>
      <c r="B40" s="120"/>
      <c r="C40" s="140">
        <v>45003.0</v>
      </c>
      <c r="D40" s="136">
        <v>45005.0</v>
      </c>
      <c r="E40" s="131" t="s">
        <v>237</v>
      </c>
      <c r="F40" s="120"/>
      <c r="G40" s="120"/>
      <c r="H40" s="145">
        <v>48.8</v>
      </c>
      <c r="I40" s="132">
        <v>18.8</v>
      </c>
      <c r="J40" s="132">
        <v>30.0</v>
      </c>
      <c r="K40" s="120"/>
      <c r="L40" s="133"/>
      <c r="M40" s="133"/>
      <c r="N40" s="146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>
      <c r="A41" s="127" t="s">
        <v>177</v>
      </c>
      <c r="B41" s="120"/>
      <c r="C41" s="140">
        <v>45024.0</v>
      </c>
      <c r="D41" s="138">
        <v>45026.0</v>
      </c>
      <c r="E41" s="131" t="s">
        <v>238</v>
      </c>
      <c r="F41" s="144">
        <f>SUM(H41:H45)</f>
        <v>473</v>
      </c>
      <c r="G41" s="120"/>
      <c r="H41" s="132">
        <v>30.0</v>
      </c>
      <c r="I41" s="132">
        <v>0.0</v>
      </c>
      <c r="J41" s="132">
        <v>30.0</v>
      </c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>
      <c r="A42" s="127" t="s">
        <v>166</v>
      </c>
      <c r="B42" s="120"/>
      <c r="C42" s="140">
        <v>45036.0</v>
      </c>
      <c r="D42" s="138">
        <v>45038.0</v>
      </c>
      <c r="E42" s="131" t="s">
        <v>239</v>
      </c>
      <c r="F42" s="120"/>
      <c r="G42" s="120"/>
      <c r="H42" s="132">
        <v>20.0</v>
      </c>
      <c r="I42" s="132">
        <v>0.0</v>
      </c>
      <c r="J42" s="132">
        <v>20.0</v>
      </c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>
      <c r="A43" s="148" t="s">
        <v>240</v>
      </c>
      <c r="B43" s="135" t="s">
        <v>241</v>
      </c>
      <c r="C43" s="140">
        <v>45037.0</v>
      </c>
      <c r="D43" s="138">
        <v>45038.0</v>
      </c>
      <c r="E43" s="131" t="s">
        <v>242</v>
      </c>
      <c r="F43" s="120"/>
      <c r="G43" s="135">
        <v>39.0</v>
      </c>
      <c r="H43" s="132">
        <v>323.0</v>
      </c>
      <c r="I43" s="132">
        <v>113.0</v>
      </c>
      <c r="J43" s="132">
        <v>210.0</v>
      </c>
      <c r="K43" s="135" t="s">
        <v>243</v>
      </c>
      <c r="L43" s="133" t="s">
        <v>244</v>
      </c>
      <c r="M43" s="133" t="s">
        <v>245</v>
      </c>
      <c r="N43" s="155">
        <v>450.0</v>
      </c>
      <c r="O43" s="120"/>
      <c r="P43" s="120" t="s">
        <v>246</v>
      </c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>
      <c r="A44" s="148" t="s">
        <v>247</v>
      </c>
      <c r="B44" s="135" t="s">
        <v>248</v>
      </c>
      <c r="C44" s="140">
        <v>45044.0</v>
      </c>
      <c r="D44" s="138">
        <v>45046.0</v>
      </c>
      <c r="E44" s="131" t="s">
        <v>249</v>
      </c>
      <c r="F44" s="120"/>
      <c r="G44" s="120"/>
      <c r="H44" s="132">
        <v>30.0</v>
      </c>
      <c r="I44" s="132">
        <v>30.0</v>
      </c>
      <c r="J44" s="132">
        <v>0.0</v>
      </c>
      <c r="K44" s="135" t="s">
        <v>184</v>
      </c>
      <c r="L44" s="133" t="s">
        <v>250</v>
      </c>
      <c r="M44" s="133" t="s">
        <v>251</v>
      </c>
      <c r="N44" s="155">
        <v>150.0</v>
      </c>
      <c r="O44" s="120" t="s">
        <v>252</v>
      </c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>
      <c r="A45" s="148" t="s">
        <v>253</v>
      </c>
      <c r="B45" s="135" t="s">
        <v>254</v>
      </c>
      <c r="C45" s="140">
        <v>45045.0</v>
      </c>
      <c r="D45" s="138">
        <v>45046.0</v>
      </c>
      <c r="E45" s="131" t="s">
        <v>255</v>
      </c>
      <c r="F45" s="120"/>
      <c r="G45" s="120"/>
      <c r="H45" s="132">
        <v>70.0</v>
      </c>
      <c r="I45" s="132">
        <v>25.0</v>
      </c>
      <c r="J45" s="132">
        <v>45.0</v>
      </c>
      <c r="K45" s="135" t="s">
        <v>184</v>
      </c>
      <c r="L45" s="133" t="s">
        <v>256</v>
      </c>
      <c r="M45" s="133"/>
      <c r="N45" s="155">
        <v>450.0</v>
      </c>
      <c r="O45" s="120" t="s">
        <v>257</v>
      </c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>
      <c r="A46" s="148" t="s">
        <v>258</v>
      </c>
      <c r="B46" s="135" t="s">
        <v>259</v>
      </c>
      <c r="C46" s="140">
        <v>45046.0</v>
      </c>
      <c r="D46" s="141">
        <v>45048.0</v>
      </c>
      <c r="E46" s="131" t="s">
        <v>260</v>
      </c>
      <c r="F46" s="144">
        <f>SUM(H46:H63)</f>
        <v>2043.98</v>
      </c>
      <c r="G46" s="120"/>
      <c r="H46" s="132">
        <v>279.0</v>
      </c>
      <c r="I46" s="132">
        <v>99.0</v>
      </c>
      <c r="J46" s="132">
        <v>180.0</v>
      </c>
      <c r="K46" s="120"/>
      <c r="L46" s="133" t="s">
        <v>261</v>
      </c>
      <c r="M46" s="133" t="s">
        <v>262</v>
      </c>
      <c r="N46" s="155">
        <v>250.0</v>
      </c>
      <c r="O46" s="120" t="s">
        <v>263</v>
      </c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>
      <c r="A47" s="148" t="s">
        <v>177</v>
      </c>
      <c r="B47" s="118" t="s">
        <v>264</v>
      </c>
      <c r="C47" s="129">
        <v>45051.0</v>
      </c>
      <c r="D47" s="149">
        <v>45052.0</v>
      </c>
      <c r="E47" s="150" t="s">
        <v>265</v>
      </c>
      <c r="F47" s="117"/>
      <c r="G47" s="120"/>
      <c r="H47" s="145">
        <v>375.0</v>
      </c>
      <c r="I47" s="145">
        <v>125.0</v>
      </c>
      <c r="J47" s="145">
        <v>250.0</v>
      </c>
      <c r="K47" s="118" t="s">
        <v>266</v>
      </c>
      <c r="L47" s="151" t="s">
        <v>267</v>
      </c>
      <c r="M47" s="152" t="s">
        <v>268</v>
      </c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>
      <c r="A48" s="148" t="s">
        <v>269</v>
      </c>
      <c r="B48" s="120"/>
      <c r="C48" s="140">
        <v>45052.0</v>
      </c>
      <c r="D48" s="141">
        <v>45054.0</v>
      </c>
      <c r="E48" s="131" t="s">
        <v>270</v>
      </c>
      <c r="F48" s="120"/>
      <c r="G48" s="120"/>
      <c r="H48" s="132">
        <v>25.0</v>
      </c>
      <c r="I48" s="132">
        <v>10.0</v>
      </c>
      <c r="J48" s="132">
        <v>15.0</v>
      </c>
      <c r="K48" s="135" t="s">
        <v>184</v>
      </c>
      <c r="L48" s="133" t="s">
        <v>271</v>
      </c>
      <c r="M48" s="133" t="s">
        <v>272</v>
      </c>
      <c r="N48" s="155">
        <v>150.0</v>
      </c>
      <c r="O48" s="120" t="s">
        <v>273</v>
      </c>
      <c r="P48" s="120" t="s">
        <v>184</v>
      </c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>
      <c r="A49" s="127" t="s">
        <v>166</v>
      </c>
      <c r="B49" s="120"/>
      <c r="C49" s="140">
        <v>45052.0</v>
      </c>
      <c r="D49" s="141">
        <v>45054.0</v>
      </c>
      <c r="E49" s="131" t="s">
        <v>274</v>
      </c>
      <c r="F49" s="120"/>
      <c r="G49" s="120"/>
      <c r="H49" s="132">
        <v>60.0</v>
      </c>
      <c r="I49" s="132">
        <v>0.0</v>
      </c>
      <c r="J49" s="132">
        <v>60.0</v>
      </c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>
      <c r="A50" s="148" t="s">
        <v>166</v>
      </c>
      <c r="B50" s="135" t="s">
        <v>275</v>
      </c>
      <c r="C50" s="140">
        <v>45058.0</v>
      </c>
      <c r="D50" s="141">
        <v>45060.0</v>
      </c>
      <c r="E50" s="131" t="s">
        <v>276</v>
      </c>
      <c r="F50" s="120"/>
      <c r="G50" s="135">
        <f>66-25</f>
        <v>41</v>
      </c>
      <c r="H50" s="145" t="s">
        <v>277</v>
      </c>
      <c r="I50" s="132" t="s">
        <v>278</v>
      </c>
      <c r="J50" s="132">
        <v>40.0</v>
      </c>
      <c r="K50" s="135" t="s">
        <v>279</v>
      </c>
      <c r="L50" s="133" t="s">
        <v>280</v>
      </c>
      <c r="M50" s="133" t="s">
        <v>281</v>
      </c>
      <c r="N50" s="155">
        <v>150.0</v>
      </c>
      <c r="O50" s="120"/>
      <c r="P50" s="120" t="s">
        <v>282</v>
      </c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48" t="s">
        <v>283</v>
      </c>
      <c r="B51" s="120"/>
      <c r="C51" s="140">
        <v>45058.0</v>
      </c>
      <c r="D51" s="141">
        <v>45060.0</v>
      </c>
      <c r="E51" s="131" t="s">
        <v>284</v>
      </c>
      <c r="F51" s="120"/>
      <c r="G51" s="120"/>
      <c r="H51" s="132">
        <v>32.0</v>
      </c>
      <c r="I51" s="132">
        <v>0.0</v>
      </c>
      <c r="J51" s="132">
        <v>0.0</v>
      </c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48" t="s">
        <v>285</v>
      </c>
      <c r="B52" s="120"/>
      <c r="C52" s="129">
        <v>45059.0</v>
      </c>
      <c r="D52" s="141">
        <v>45060.0</v>
      </c>
      <c r="E52" s="150" t="s">
        <v>286</v>
      </c>
      <c r="F52" s="117"/>
      <c r="G52" s="135">
        <v>50.0</v>
      </c>
      <c r="H52" s="145">
        <v>265.0</v>
      </c>
      <c r="I52" s="145">
        <v>85.0</v>
      </c>
      <c r="J52" s="145">
        <f>265-85</f>
        <v>180</v>
      </c>
      <c r="K52" s="135" t="s">
        <v>279</v>
      </c>
      <c r="L52" s="151" t="s">
        <v>287</v>
      </c>
      <c r="M52" s="152" t="s">
        <v>288</v>
      </c>
      <c r="N52" s="155">
        <v>400.0</v>
      </c>
      <c r="O52" s="135" t="s">
        <v>289</v>
      </c>
      <c r="P52" s="135" t="s">
        <v>290</v>
      </c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48" t="s">
        <v>291</v>
      </c>
      <c r="B53" s="120"/>
      <c r="C53" s="140">
        <v>45059.0</v>
      </c>
      <c r="D53" s="141">
        <v>45060.0</v>
      </c>
      <c r="E53" s="131" t="s">
        <v>292</v>
      </c>
      <c r="F53" s="120"/>
      <c r="G53" s="120"/>
      <c r="H53" s="132">
        <v>6.0</v>
      </c>
      <c r="I53" s="132">
        <v>0.0</v>
      </c>
      <c r="J53" s="132">
        <v>0.0</v>
      </c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48" t="s">
        <v>293</v>
      </c>
      <c r="B54" s="120"/>
      <c r="C54" s="140">
        <v>45059.0</v>
      </c>
      <c r="D54" s="141">
        <v>45060.0</v>
      </c>
      <c r="E54" s="131" t="s">
        <v>294</v>
      </c>
      <c r="F54" s="120"/>
      <c r="G54" s="135">
        <v>50.0</v>
      </c>
      <c r="H54" s="132">
        <v>100.0</v>
      </c>
      <c r="I54" s="132">
        <v>0.0</v>
      </c>
      <c r="J54" s="132">
        <v>0.0</v>
      </c>
      <c r="K54" s="135" t="s">
        <v>295</v>
      </c>
      <c r="L54" s="120" t="s">
        <v>296</v>
      </c>
      <c r="M54" s="120" t="s">
        <v>297</v>
      </c>
      <c r="N54" s="157">
        <v>350.0</v>
      </c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48" t="s">
        <v>298</v>
      </c>
      <c r="B55" s="128" t="s">
        <v>299</v>
      </c>
      <c r="C55" s="140">
        <v>45065.0</v>
      </c>
      <c r="D55" s="141">
        <v>45067.0</v>
      </c>
      <c r="E55" s="131" t="s">
        <v>300</v>
      </c>
      <c r="F55" s="120"/>
      <c r="G55" s="120"/>
      <c r="H55" s="145">
        <v>92.0</v>
      </c>
      <c r="I55" s="132">
        <v>32.0</v>
      </c>
      <c r="J55" s="132">
        <v>60.0</v>
      </c>
      <c r="K55" s="120"/>
      <c r="L55" s="133"/>
      <c r="M55" s="133"/>
      <c r="N55" s="146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48" t="s">
        <v>301</v>
      </c>
      <c r="B56" s="135" t="s">
        <v>302</v>
      </c>
      <c r="C56" s="140">
        <v>45065.0</v>
      </c>
      <c r="D56" s="141">
        <v>45067.0</v>
      </c>
      <c r="E56" s="131" t="s">
        <v>303</v>
      </c>
      <c r="F56" s="120"/>
      <c r="G56" s="120"/>
      <c r="H56" s="145">
        <v>200.0</v>
      </c>
      <c r="I56" s="132">
        <v>100.0</v>
      </c>
      <c r="J56" s="132">
        <v>100.0</v>
      </c>
      <c r="K56" s="135" t="s">
        <v>184</v>
      </c>
      <c r="L56" s="133" t="s">
        <v>304</v>
      </c>
      <c r="M56" s="133"/>
      <c r="N56" s="155" t="s">
        <v>305</v>
      </c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27" t="s">
        <v>166</v>
      </c>
      <c r="B57" s="120"/>
      <c r="C57" s="140">
        <v>45065.0</v>
      </c>
      <c r="D57" s="141">
        <v>45067.0</v>
      </c>
      <c r="E57" s="131" t="s">
        <v>239</v>
      </c>
      <c r="F57" s="120"/>
      <c r="G57" s="120"/>
      <c r="H57" s="132">
        <v>20.0</v>
      </c>
      <c r="I57" s="132">
        <v>0.0</v>
      </c>
      <c r="J57" s="132">
        <v>20.0</v>
      </c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>
      <c r="A58" s="127" t="s">
        <v>166</v>
      </c>
      <c r="B58" s="120"/>
      <c r="C58" s="140">
        <v>45066.0</v>
      </c>
      <c r="D58" s="141">
        <v>45068.0</v>
      </c>
      <c r="E58" s="131" t="s">
        <v>306</v>
      </c>
      <c r="F58" s="120"/>
      <c r="G58" s="135">
        <v>49.98</v>
      </c>
      <c r="H58" s="132">
        <v>89.98</v>
      </c>
      <c r="I58" s="132">
        <v>0.0</v>
      </c>
      <c r="J58" s="132">
        <v>90.0</v>
      </c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>
      <c r="A59" s="148" t="s">
        <v>307</v>
      </c>
      <c r="B59" s="120" t="s">
        <v>248</v>
      </c>
      <c r="C59" s="140">
        <v>45070.0</v>
      </c>
      <c r="D59" s="141">
        <v>45072.0</v>
      </c>
      <c r="E59" s="131" t="s">
        <v>176</v>
      </c>
      <c r="F59" s="120"/>
      <c r="G59" s="135">
        <v>40.0</v>
      </c>
      <c r="H59" s="132">
        <v>80.0</v>
      </c>
      <c r="I59" s="132">
        <v>30.0</v>
      </c>
      <c r="J59" s="132">
        <v>50.0</v>
      </c>
      <c r="K59" s="135" t="s">
        <v>192</v>
      </c>
      <c r="L59" s="120" t="s">
        <v>308</v>
      </c>
      <c r="M59" s="120" t="s">
        <v>309</v>
      </c>
      <c r="N59" s="155">
        <v>300.0</v>
      </c>
      <c r="O59" s="120" t="s">
        <v>310</v>
      </c>
      <c r="P59" s="120" t="s">
        <v>311</v>
      </c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>
      <c r="A60" s="148" t="s">
        <v>312</v>
      </c>
      <c r="B60" s="135" t="s">
        <v>313</v>
      </c>
      <c r="C60" s="129">
        <v>45072.0</v>
      </c>
      <c r="D60" s="141">
        <v>45073.0</v>
      </c>
      <c r="E60" s="150" t="s">
        <v>314</v>
      </c>
      <c r="F60" s="117"/>
      <c r="G60" s="135">
        <v>40.0</v>
      </c>
      <c r="H60" s="145">
        <v>183.0</v>
      </c>
      <c r="I60" s="145">
        <v>63.0</v>
      </c>
      <c r="J60" s="145">
        <f>183-63</f>
        <v>120</v>
      </c>
      <c r="K60" s="120"/>
      <c r="L60" s="151" t="s">
        <v>315</v>
      </c>
      <c r="M60" s="134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>
      <c r="A61" s="137"/>
      <c r="B61" s="120" t="s">
        <v>248</v>
      </c>
      <c r="C61" s="140">
        <v>45072.0</v>
      </c>
      <c r="D61" s="141">
        <v>45073.0</v>
      </c>
      <c r="E61" s="131" t="s">
        <v>316</v>
      </c>
      <c r="F61" s="120"/>
      <c r="G61" s="135">
        <v>50.0</v>
      </c>
      <c r="H61" s="132" t="s">
        <v>317</v>
      </c>
      <c r="I61" s="132">
        <v>0.0</v>
      </c>
      <c r="J61" s="132" t="s">
        <v>317</v>
      </c>
      <c r="K61" s="135" t="s">
        <v>318</v>
      </c>
      <c r="L61" s="120" t="s">
        <v>296</v>
      </c>
      <c r="M61" s="120" t="s">
        <v>297</v>
      </c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>
      <c r="A62" s="148" t="s">
        <v>319</v>
      </c>
      <c r="B62" s="135" t="s">
        <v>320</v>
      </c>
      <c r="C62" s="140">
        <v>45072.0</v>
      </c>
      <c r="D62" s="141">
        <v>45074.0</v>
      </c>
      <c r="E62" s="131" t="s">
        <v>321</v>
      </c>
      <c r="F62" s="120"/>
      <c r="G62" s="120"/>
      <c r="H62" s="145">
        <v>177.0</v>
      </c>
      <c r="I62" s="132">
        <v>77.0</v>
      </c>
      <c r="J62" s="132">
        <v>100.0</v>
      </c>
      <c r="K62" s="120"/>
      <c r="L62" s="133" t="s">
        <v>322</v>
      </c>
      <c r="M62" s="133" t="s">
        <v>323</v>
      </c>
      <c r="N62" s="155">
        <v>400.0</v>
      </c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>
      <c r="A63" s="148" t="s">
        <v>166</v>
      </c>
      <c r="B63" s="120" t="s">
        <v>248</v>
      </c>
      <c r="C63" s="140">
        <v>45072.0</v>
      </c>
      <c r="D63" s="141">
        <v>45074.0</v>
      </c>
      <c r="E63" s="131" t="s">
        <v>324</v>
      </c>
      <c r="F63" s="120"/>
      <c r="G63" s="120"/>
      <c r="H63" s="132">
        <v>60.0</v>
      </c>
      <c r="I63" s="132">
        <v>0.0</v>
      </c>
      <c r="J63" s="132">
        <v>60.0</v>
      </c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>
      <c r="A64" s="148" t="s">
        <v>325</v>
      </c>
      <c r="B64" s="120"/>
      <c r="C64" s="140">
        <v>45080.0</v>
      </c>
      <c r="D64" s="136">
        <v>45082.0</v>
      </c>
      <c r="E64" s="131" t="s">
        <v>326</v>
      </c>
      <c r="F64" s="144">
        <f>SUM(H64:H71)</f>
        <v>674.6</v>
      </c>
      <c r="G64" s="120"/>
      <c r="H64" s="132">
        <v>70.0</v>
      </c>
      <c r="I64" s="132">
        <v>40.0</v>
      </c>
      <c r="J64" s="132">
        <v>30.0</v>
      </c>
      <c r="K64" s="135" t="s">
        <v>184</v>
      </c>
      <c r="L64" s="133" t="s">
        <v>327</v>
      </c>
      <c r="M64" s="133" t="s">
        <v>328</v>
      </c>
      <c r="N64" s="155">
        <v>150.0</v>
      </c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>
      <c r="A65" s="148" t="s">
        <v>177</v>
      </c>
      <c r="B65" s="158" t="s">
        <v>329</v>
      </c>
      <c r="C65" s="140">
        <v>45086.0</v>
      </c>
      <c r="D65" s="136">
        <v>45088.0</v>
      </c>
      <c r="E65" s="131" t="s">
        <v>330</v>
      </c>
      <c r="F65" s="120"/>
      <c r="G65" s="120"/>
      <c r="H65" s="132">
        <v>249.0</v>
      </c>
      <c r="I65" s="132">
        <v>100.0</v>
      </c>
      <c r="J65" s="132">
        <v>149.0</v>
      </c>
      <c r="K65" s="135" t="s">
        <v>331</v>
      </c>
      <c r="L65" s="120" t="s">
        <v>332</v>
      </c>
      <c r="M65" s="120" t="s">
        <v>333</v>
      </c>
      <c r="N65" s="155">
        <v>550.0</v>
      </c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>
      <c r="A66" s="159" t="s">
        <v>334</v>
      </c>
      <c r="B66" s="160" t="s">
        <v>335</v>
      </c>
      <c r="C66" s="140">
        <v>45086.0</v>
      </c>
      <c r="D66" s="136">
        <v>45088.0</v>
      </c>
      <c r="E66" s="131" t="s">
        <v>336</v>
      </c>
      <c r="F66" s="120"/>
      <c r="G66" s="120"/>
      <c r="H66" s="132">
        <v>0.0</v>
      </c>
      <c r="I66" s="132">
        <v>0.0</v>
      </c>
      <c r="J66" s="132">
        <v>0.0</v>
      </c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>
      <c r="A67" s="148" t="s">
        <v>177</v>
      </c>
      <c r="B67" s="135" t="s">
        <v>337</v>
      </c>
      <c r="C67" s="140">
        <v>45093.0</v>
      </c>
      <c r="D67" s="136">
        <v>45095.0</v>
      </c>
      <c r="E67" s="131" t="s">
        <v>338</v>
      </c>
      <c r="F67" s="120"/>
      <c r="G67" s="120"/>
      <c r="H67" s="145">
        <v>233.6</v>
      </c>
      <c r="I67" s="132">
        <v>74.0</v>
      </c>
      <c r="J67" s="132">
        <v>160.0</v>
      </c>
      <c r="K67" s="120"/>
      <c r="L67" s="133" t="s">
        <v>339</v>
      </c>
      <c r="M67" s="133" t="s">
        <v>340</v>
      </c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>
      <c r="A68" s="137"/>
      <c r="B68" s="120" t="s">
        <v>248</v>
      </c>
      <c r="C68" s="140">
        <v>45093.0</v>
      </c>
      <c r="D68" s="136">
        <v>45095.0</v>
      </c>
      <c r="E68" s="131" t="s">
        <v>341</v>
      </c>
      <c r="F68" s="120"/>
      <c r="G68" s="120"/>
      <c r="H68" s="132">
        <v>32.0</v>
      </c>
      <c r="I68" s="132">
        <v>10.0</v>
      </c>
      <c r="J68" s="132">
        <v>22.0</v>
      </c>
      <c r="K68" s="135" t="s">
        <v>184</v>
      </c>
      <c r="L68" s="120" t="s">
        <v>342</v>
      </c>
      <c r="M68" s="120" t="s">
        <v>343</v>
      </c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>
      <c r="A69" s="137"/>
      <c r="B69" s="120"/>
      <c r="C69" s="140">
        <v>45093.0</v>
      </c>
      <c r="D69" s="136">
        <v>45095.0</v>
      </c>
      <c r="E69" s="131" t="s">
        <v>344</v>
      </c>
      <c r="F69" s="120"/>
      <c r="G69" s="120"/>
      <c r="H69" s="132">
        <v>10.0</v>
      </c>
      <c r="I69" s="132">
        <v>0.0</v>
      </c>
      <c r="J69" s="132">
        <v>10.0</v>
      </c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>
      <c r="A70" s="137"/>
      <c r="B70" s="120" t="s">
        <v>345</v>
      </c>
      <c r="C70" s="161">
        <v>45100.0</v>
      </c>
      <c r="D70" s="136">
        <v>45102.0</v>
      </c>
      <c r="E70" s="131" t="s">
        <v>346</v>
      </c>
      <c r="F70" s="120"/>
      <c r="G70" s="120"/>
      <c r="H70" s="132">
        <v>40.0</v>
      </c>
      <c r="I70" s="132">
        <v>15.0</v>
      </c>
      <c r="J70" s="132">
        <v>25.0</v>
      </c>
      <c r="K70" s="135" t="s">
        <v>184</v>
      </c>
      <c r="L70" s="120" t="s">
        <v>347</v>
      </c>
      <c r="M70" s="120" t="s">
        <v>348</v>
      </c>
      <c r="N70" s="157">
        <v>250.0</v>
      </c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>
      <c r="A71" s="137"/>
      <c r="B71" s="120" t="s">
        <v>349</v>
      </c>
      <c r="C71" s="140">
        <v>45100.0</v>
      </c>
      <c r="D71" s="136">
        <v>45102.0</v>
      </c>
      <c r="E71" s="131" t="s">
        <v>346</v>
      </c>
      <c r="F71" s="120"/>
      <c r="G71" s="120"/>
      <c r="H71" s="132">
        <v>40.0</v>
      </c>
      <c r="I71" s="132">
        <v>0.0</v>
      </c>
      <c r="J71" s="132">
        <v>40.0</v>
      </c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>
      <c r="A72" s="137"/>
      <c r="B72" s="120" t="s">
        <v>248</v>
      </c>
      <c r="C72" s="140">
        <v>45113.0</v>
      </c>
      <c r="D72" s="138">
        <v>45115.0</v>
      </c>
      <c r="E72" s="135" t="s">
        <v>350</v>
      </c>
      <c r="F72" s="144">
        <f>SUM(H72:H75)</f>
        <v>171</v>
      </c>
      <c r="G72" s="120"/>
      <c r="H72" s="132">
        <v>40.0</v>
      </c>
      <c r="I72" s="132">
        <v>10.0</v>
      </c>
      <c r="J72" s="132">
        <v>30.0</v>
      </c>
      <c r="K72" s="135" t="s">
        <v>184</v>
      </c>
      <c r="L72" s="120" t="s">
        <v>351</v>
      </c>
      <c r="M72" s="120" t="s">
        <v>352</v>
      </c>
      <c r="N72" s="157">
        <v>350.0</v>
      </c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>
      <c r="A73" s="137"/>
      <c r="B73" s="120"/>
      <c r="C73" s="140">
        <v>45121.0</v>
      </c>
      <c r="D73" s="138">
        <v>45123.0</v>
      </c>
      <c r="E73" s="135" t="s">
        <v>353</v>
      </c>
      <c r="F73" s="120"/>
      <c r="G73" s="120"/>
      <c r="H73" s="132">
        <v>111.0</v>
      </c>
      <c r="I73" s="132">
        <v>180.0</v>
      </c>
      <c r="J73" s="132" t="s">
        <v>354</v>
      </c>
      <c r="K73" s="135" t="s">
        <v>184</v>
      </c>
      <c r="L73" s="133" t="s">
        <v>355</v>
      </c>
      <c r="M73" s="133" t="s">
        <v>356</v>
      </c>
      <c r="N73" s="155">
        <v>350.0</v>
      </c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>
      <c r="A74" s="137"/>
      <c r="B74" s="120"/>
      <c r="C74" s="161">
        <v>45121.0</v>
      </c>
      <c r="D74" s="138">
        <v>45123.0</v>
      </c>
      <c r="E74" s="135" t="s">
        <v>357</v>
      </c>
      <c r="F74" s="120"/>
      <c r="G74" s="120"/>
      <c r="H74" s="132">
        <v>20.0</v>
      </c>
      <c r="I74" s="132">
        <v>0.0</v>
      </c>
      <c r="J74" s="132">
        <v>20.0</v>
      </c>
      <c r="K74" s="135" t="s">
        <v>358</v>
      </c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>
      <c r="A75" s="162"/>
      <c r="B75" s="147" t="s">
        <v>359</v>
      </c>
      <c r="C75" s="140">
        <v>45177.0</v>
      </c>
      <c r="D75" s="138">
        <v>45179.0</v>
      </c>
      <c r="E75" s="131" t="s">
        <v>360</v>
      </c>
      <c r="F75" s="120"/>
      <c r="G75" s="120"/>
      <c r="H75" s="132" t="s">
        <v>361</v>
      </c>
      <c r="I75" s="132" t="s">
        <v>362</v>
      </c>
      <c r="J75" s="132">
        <v>30.0</v>
      </c>
      <c r="K75" s="135" t="s">
        <v>184</v>
      </c>
      <c r="L75" s="120" t="s">
        <v>363</v>
      </c>
      <c r="M75" s="120" t="s">
        <v>364</v>
      </c>
      <c r="N75" s="157">
        <v>50.0</v>
      </c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>
      <c r="A76" s="163" t="s">
        <v>248</v>
      </c>
      <c r="B76" s="120"/>
      <c r="C76" s="140">
        <v>45177.0</v>
      </c>
      <c r="D76" s="141">
        <v>45179.0</v>
      </c>
      <c r="E76" s="131" t="s">
        <v>365</v>
      </c>
      <c r="F76" s="144">
        <f>SUM(H76:H80)</f>
        <v>807</v>
      </c>
      <c r="G76" s="120"/>
      <c r="H76" s="132">
        <v>98.0</v>
      </c>
      <c r="I76" s="132">
        <v>35.0</v>
      </c>
      <c r="J76" s="132">
        <v>63.0</v>
      </c>
      <c r="K76" s="120"/>
      <c r="L76" s="120" t="s">
        <v>366</v>
      </c>
      <c r="M76" s="120" t="s">
        <v>367</v>
      </c>
      <c r="N76" s="164">
        <v>250.0</v>
      </c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>
      <c r="A77" s="163" t="s">
        <v>368</v>
      </c>
      <c r="B77" s="120"/>
      <c r="C77" s="140">
        <v>45178.0</v>
      </c>
      <c r="D77" s="141">
        <v>45181.0</v>
      </c>
      <c r="E77" s="131" t="s">
        <v>369</v>
      </c>
      <c r="F77" s="120"/>
      <c r="G77" s="135">
        <v>40.0</v>
      </c>
      <c r="H77" s="132">
        <v>280.0</v>
      </c>
      <c r="I77" s="132">
        <v>80.0</v>
      </c>
      <c r="J77" s="132">
        <v>200.0</v>
      </c>
      <c r="K77" s="135" t="s">
        <v>370</v>
      </c>
      <c r="L77" s="120" t="s">
        <v>371</v>
      </c>
      <c r="M77" s="120" t="s">
        <v>372</v>
      </c>
      <c r="N77" s="157">
        <v>400.0</v>
      </c>
      <c r="O77" s="120"/>
      <c r="P77" s="120" t="s">
        <v>373</v>
      </c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>
      <c r="A78" s="163" t="s">
        <v>374</v>
      </c>
      <c r="B78" s="120"/>
      <c r="C78" s="140">
        <v>45191.0</v>
      </c>
      <c r="D78" s="141">
        <v>45193.0</v>
      </c>
      <c r="E78" s="131" t="s">
        <v>375</v>
      </c>
      <c r="F78" s="120"/>
      <c r="G78" s="155">
        <v>20.0</v>
      </c>
      <c r="H78" s="132">
        <v>180.0</v>
      </c>
      <c r="I78" s="132">
        <v>44.0</v>
      </c>
      <c r="J78" s="132">
        <v>136.0</v>
      </c>
      <c r="K78" s="135" t="s">
        <v>376</v>
      </c>
      <c r="L78" s="120" t="s">
        <v>366</v>
      </c>
      <c r="M78" s="120" t="s">
        <v>377</v>
      </c>
      <c r="N78" s="157">
        <v>300.0</v>
      </c>
      <c r="O78" s="120"/>
      <c r="P78" s="120" t="s">
        <v>378</v>
      </c>
      <c r="Q78" s="120"/>
      <c r="R78" s="120" t="s">
        <v>379</v>
      </c>
      <c r="S78" s="120"/>
      <c r="T78" s="120"/>
      <c r="U78" s="120"/>
      <c r="V78" s="120"/>
      <c r="W78" s="120"/>
      <c r="X78" s="120"/>
      <c r="Y78" s="120"/>
      <c r="Z78" s="120"/>
    </row>
    <row r="79">
      <c r="A79" s="163" t="s">
        <v>380</v>
      </c>
      <c r="B79" s="147" t="s">
        <v>380</v>
      </c>
      <c r="C79" s="140">
        <v>45191.0</v>
      </c>
      <c r="D79" s="141">
        <v>45193.0</v>
      </c>
      <c r="E79" s="131" t="s">
        <v>381</v>
      </c>
      <c r="F79" s="120"/>
      <c r="G79" s="120"/>
      <c r="H79" s="132">
        <v>210.0</v>
      </c>
      <c r="I79" s="132">
        <v>70.0</v>
      </c>
      <c r="J79" s="132">
        <v>140.0</v>
      </c>
      <c r="K79" s="135" t="s">
        <v>358</v>
      </c>
      <c r="L79" s="120" t="s">
        <v>382</v>
      </c>
      <c r="M79" s="120" t="s">
        <v>383</v>
      </c>
      <c r="N79" s="157">
        <v>250.0</v>
      </c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>
      <c r="A80" s="163" t="s">
        <v>384</v>
      </c>
      <c r="B80" s="120" t="s">
        <v>384</v>
      </c>
      <c r="C80" s="140">
        <v>45192.0</v>
      </c>
      <c r="D80" s="141">
        <v>45194.0</v>
      </c>
      <c r="E80" s="131" t="s">
        <v>385</v>
      </c>
      <c r="F80" s="120"/>
      <c r="G80" s="120"/>
      <c r="H80" s="132">
        <v>39.0</v>
      </c>
      <c r="I80" s="132">
        <v>27.0</v>
      </c>
      <c r="J80" s="132">
        <v>12.0</v>
      </c>
      <c r="K80" s="135" t="s">
        <v>358</v>
      </c>
      <c r="L80" s="120" t="s">
        <v>386</v>
      </c>
      <c r="M80" s="120" t="s">
        <v>387</v>
      </c>
      <c r="N80" s="157">
        <v>150.0</v>
      </c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>
      <c r="A81" s="163" t="s">
        <v>388</v>
      </c>
      <c r="B81" s="135" t="s">
        <v>389</v>
      </c>
      <c r="C81" s="140">
        <v>45198.0</v>
      </c>
      <c r="D81" s="136">
        <v>45200.0</v>
      </c>
      <c r="E81" s="131" t="s">
        <v>390</v>
      </c>
      <c r="F81" s="144">
        <f>SUM(H81:H83)</f>
        <v>98</v>
      </c>
      <c r="G81" s="120"/>
      <c r="H81" s="132">
        <v>98.0</v>
      </c>
      <c r="I81" s="132">
        <v>38.0</v>
      </c>
      <c r="J81" s="132">
        <v>60.0</v>
      </c>
      <c r="K81" s="135" t="s">
        <v>358</v>
      </c>
      <c r="L81" s="120" t="s">
        <v>391</v>
      </c>
      <c r="M81" s="120" t="s">
        <v>392</v>
      </c>
      <c r="N81" s="157">
        <v>200.0</v>
      </c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>
      <c r="A82" s="163" t="s">
        <v>389</v>
      </c>
      <c r="B82" s="135" t="s">
        <v>393</v>
      </c>
      <c r="C82" s="140">
        <v>45198.0</v>
      </c>
      <c r="D82" s="136">
        <v>45200.0</v>
      </c>
      <c r="E82" s="131" t="s">
        <v>394</v>
      </c>
      <c r="F82" s="120"/>
      <c r="G82" s="135">
        <v>20.0</v>
      </c>
      <c r="H82" s="132" t="s">
        <v>395</v>
      </c>
      <c r="I82" s="132" t="s">
        <v>396</v>
      </c>
      <c r="J82" s="132">
        <v>50.0</v>
      </c>
      <c r="K82" s="135" t="s">
        <v>397</v>
      </c>
      <c r="L82" s="120" t="s">
        <v>398</v>
      </c>
      <c r="M82" s="117" t="s">
        <v>399</v>
      </c>
      <c r="N82" s="157">
        <v>250.0</v>
      </c>
      <c r="O82" s="120"/>
      <c r="P82" s="120" t="s">
        <v>400</v>
      </c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>
      <c r="A83" s="163" t="s">
        <v>401</v>
      </c>
      <c r="B83" s="135" t="s">
        <v>401</v>
      </c>
      <c r="C83" s="140">
        <v>45198.0</v>
      </c>
      <c r="D83" s="136">
        <v>45200.0</v>
      </c>
      <c r="E83" s="131" t="s">
        <v>402</v>
      </c>
      <c r="F83" s="120"/>
      <c r="G83" s="135">
        <v>57.5</v>
      </c>
      <c r="H83" s="132" t="s">
        <v>403</v>
      </c>
      <c r="I83" s="132" t="s">
        <v>404</v>
      </c>
      <c r="J83" s="132" t="s">
        <v>405</v>
      </c>
      <c r="K83" s="135" t="s">
        <v>406</v>
      </c>
      <c r="L83" s="120" t="s">
        <v>407</v>
      </c>
      <c r="M83" s="120" t="s">
        <v>408</v>
      </c>
      <c r="N83" s="157">
        <v>450.0</v>
      </c>
      <c r="O83" s="120"/>
      <c r="P83" s="120" t="s">
        <v>409</v>
      </c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>
      <c r="A84" s="163" t="s">
        <v>410</v>
      </c>
      <c r="B84" s="120"/>
      <c r="C84" s="140">
        <v>45235.0</v>
      </c>
      <c r="D84" s="138">
        <v>45236.0</v>
      </c>
      <c r="E84" s="131" t="s">
        <v>411</v>
      </c>
      <c r="F84" s="165">
        <f>SUM(H84:H86)</f>
        <v>77</v>
      </c>
      <c r="G84" s="135">
        <v>40.0</v>
      </c>
      <c r="H84" s="132">
        <v>77.0</v>
      </c>
      <c r="I84" s="132">
        <v>27.0</v>
      </c>
      <c r="J84" s="132">
        <v>50.0</v>
      </c>
      <c r="K84" s="135" t="s">
        <v>412</v>
      </c>
      <c r="L84" s="120" t="s">
        <v>413</v>
      </c>
      <c r="M84" s="120" t="s">
        <v>414</v>
      </c>
      <c r="N84" s="157">
        <v>200.0</v>
      </c>
      <c r="O84" s="120" t="s">
        <v>205</v>
      </c>
      <c r="P84" s="120" t="s">
        <v>415</v>
      </c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>
      <c r="A85" s="163" t="s">
        <v>416</v>
      </c>
      <c r="B85" s="120"/>
      <c r="C85" s="140">
        <v>45247.0</v>
      </c>
      <c r="D85" s="138">
        <v>45249.0</v>
      </c>
      <c r="E85" s="131" t="s">
        <v>417</v>
      </c>
      <c r="F85" s="120"/>
      <c r="G85" s="120"/>
      <c r="H85" s="132" t="s">
        <v>418</v>
      </c>
      <c r="I85" s="132" t="s">
        <v>419</v>
      </c>
      <c r="J85" s="132">
        <v>20.0</v>
      </c>
      <c r="K85" s="135" t="s">
        <v>184</v>
      </c>
      <c r="L85" s="120" t="s">
        <v>420</v>
      </c>
      <c r="M85" s="120" t="s">
        <v>421</v>
      </c>
      <c r="N85" s="157">
        <v>250.0</v>
      </c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>
      <c r="A86" s="163" t="s">
        <v>422</v>
      </c>
      <c r="B86" s="120"/>
      <c r="C86" s="140">
        <v>45247.0</v>
      </c>
      <c r="D86" s="138">
        <v>45249.0</v>
      </c>
      <c r="E86" s="166"/>
      <c r="F86" s="120"/>
      <c r="G86" s="120"/>
      <c r="H86" s="143"/>
      <c r="I86" s="143"/>
      <c r="J86" s="143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>
      <c r="A87" s="162"/>
      <c r="B87" s="120"/>
      <c r="C87" s="140">
        <v>45269.0</v>
      </c>
      <c r="D87" s="141">
        <v>45271.0</v>
      </c>
      <c r="E87" s="131" t="s">
        <v>423</v>
      </c>
      <c r="F87" s="164">
        <v>77.0</v>
      </c>
      <c r="G87" s="120"/>
      <c r="H87" s="132">
        <v>77.0</v>
      </c>
      <c r="I87" s="132">
        <v>0.0</v>
      </c>
      <c r="J87" s="132">
        <v>77.0</v>
      </c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>
      <c r="A88" s="162"/>
      <c r="B88" s="120"/>
      <c r="C88" s="140">
        <v>45311.0</v>
      </c>
      <c r="D88" s="136">
        <v>45313.0</v>
      </c>
      <c r="E88" s="131" t="s">
        <v>294</v>
      </c>
      <c r="F88" s="144">
        <f>SUM(H88:H89)</f>
        <v>285</v>
      </c>
      <c r="G88" s="135">
        <v>40.0</v>
      </c>
      <c r="H88" s="132">
        <v>100.0</v>
      </c>
      <c r="I88" s="132">
        <v>35.0</v>
      </c>
      <c r="J88" s="132">
        <v>65.0</v>
      </c>
      <c r="K88" s="135" t="s">
        <v>424</v>
      </c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>
      <c r="A89" s="162"/>
      <c r="B89" s="120"/>
      <c r="C89" s="140">
        <v>45317.0</v>
      </c>
      <c r="D89" s="136">
        <v>45319.0</v>
      </c>
      <c r="E89" s="131" t="s">
        <v>425</v>
      </c>
      <c r="F89" s="120"/>
      <c r="G89" s="135">
        <v>80.0</v>
      </c>
      <c r="H89" s="132">
        <v>185.0</v>
      </c>
      <c r="I89" s="132">
        <v>47.0</v>
      </c>
      <c r="J89" s="132">
        <v>138.0</v>
      </c>
      <c r="K89" s="135" t="s">
        <v>426</v>
      </c>
      <c r="L89" s="120" t="s">
        <v>427</v>
      </c>
      <c r="M89" s="120"/>
      <c r="N89" s="157">
        <v>200.0</v>
      </c>
      <c r="O89" s="120"/>
      <c r="P89" s="120" t="s">
        <v>428</v>
      </c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>
      <c r="A90" s="162"/>
      <c r="B90" s="120"/>
      <c r="C90" s="140">
        <v>45347.0</v>
      </c>
      <c r="D90" s="138">
        <v>45347.0</v>
      </c>
      <c r="E90" s="131" t="s">
        <v>429</v>
      </c>
      <c r="F90" s="164">
        <v>43.0</v>
      </c>
      <c r="G90" s="135">
        <v>30.0</v>
      </c>
      <c r="H90" s="132">
        <v>42.5</v>
      </c>
      <c r="I90" s="132">
        <v>12.5</v>
      </c>
      <c r="J90" s="132">
        <v>30.0</v>
      </c>
      <c r="K90" s="135" t="s">
        <v>430</v>
      </c>
      <c r="L90" s="120"/>
      <c r="M90" s="120"/>
      <c r="N90" s="164">
        <v>50.0</v>
      </c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>
      <c r="A91" s="162"/>
      <c r="B91" s="120"/>
      <c r="C91" s="140">
        <v>45358.0</v>
      </c>
      <c r="D91" s="141">
        <v>45360.0</v>
      </c>
      <c r="E91" s="131" t="s">
        <v>431</v>
      </c>
      <c r="F91" s="167">
        <v>125.0</v>
      </c>
      <c r="G91" s="120"/>
      <c r="H91" s="132">
        <v>125.0</v>
      </c>
      <c r="I91" s="132">
        <v>45.0</v>
      </c>
      <c r="J91" s="132">
        <v>80.0</v>
      </c>
      <c r="K91" s="135" t="s">
        <v>432</v>
      </c>
      <c r="L91" s="120" t="s">
        <v>433</v>
      </c>
      <c r="M91" s="120" t="s">
        <v>434</v>
      </c>
      <c r="N91" s="157">
        <v>300.0</v>
      </c>
      <c r="O91" s="120" t="s">
        <v>435</v>
      </c>
      <c r="P91" s="120" t="s">
        <v>436</v>
      </c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>
      <c r="A92" s="162"/>
      <c r="B92" s="120"/>
      <c r="C92" s="140">
        <v>45388.0</v>
      </c>
      <c r="D92" s="136">
        <v>45388.0</v>
      </c>
      <c r="E92" s="131" t="s">
        <v>437</v>
      </c>
      <c r="F92" s="144">
        <f>SUM(H92:H97)</f>
        <v>595.75</v>
      </c>
      <c r="G92" s="120"/>
      <c r="H92" s="132" t="s">
        <v>438</v>
      </c>
      <c r="I92" s="132" t="s">
        <v>439</v>
      </c>
      <c r="J92" s="132">
        <v>70.0</v>
      </c>
      <c r="K92" s="135" t="s">
        <v>440</v>
      </c>
      <c r="L92" s="120" t="s">
        <v>441</v>
      </c>
      <c r="M92" s="120" t="s">
        <v>442</v>
      </c>
      <c r="N92" s="157">
        <v>150.0</v>
      </c>
      <c r="O92" s="120" t="s">
        <v>443</v>
      </c>
      <c r="P92" s="120" t="s">
        <v>444</v>
      </c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>
      <c r="A93" s="162"/>
      <c r="B93" s="120"/>
      <c r="C93" s="140">
        <v>45393.0</v>
      </c>
      <c r="D93" s="136">
        <v>45394.0</v>
      </c>
      <c r="E93" s="131" t="s">
        <v>274</v>
      </c>
      <c r="F93" s="120"/>
      <c r="G93" s="135">
        <v>50.0</v>
      </c>
      <c r="H93" s="132">
        <v>125.0</v>
      </c>
      <c r="I93" s="132">
        <v>45.0</v>
      </c>
      <c r="J93" s="132">
        <v>80.0</v>
      </c>
      <c r="K93" s="135" t="s">
        <v>445</v>
      </c>
      <c r="L93" s="120" t="s">
        <v>446</v>
      </c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>
      <c r="A94" s="162"/>
      <c r="B94" s="120"/>
      <c r="C94" s="140">
        <v>45401.0</v>
      </c>
      <c r="D94" s="136">
        <v>45403.0</v>
      </c>
      <c r="E94" s="131" t="s">
        <v>447</v>
      </c>
      <c r="F94" s="120"/>
      <c r="G94" s="120"/>
      <c r="H94" s="132">
        <v>47.5</v>
      </c>
      <c r="I94" s="132">
        <v>17.5</v>
      </c>
      <c r="J94" s="132">
        <v>30.0</v>
      </c>
      <c r="K94" s="120"/>
      <c r="L94" s="120"/>
      <c r="M94" s="120" t="s">
        <v>448</v>
      </c>
      <c r="N94" s="157">
        <v>150.0</v>
      </c>
      <c r="O94" s="120" t="s">
        <v>449</v>
      </c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>
      <c r="A95" s="162"/>
      <c r="B95" s="120"/>
      <c r="C95" s="130">
        <v>45402.0</v>
      </c>
      <c r="D95" s="136">
        <v>45403.0</v>
      </c>
      <c r="E95" s="135" t="s">
        <v>450</v>
      </c>
      <c r="F95" s="120"/>
      <c r="G95" s="120"/>
      <c r="H95" s="142">
        <v>51.25</v>
      </c>
      <c r="I95" s="142">
        <v>20.0</v>
      </c>
      <c r="J95" s="142">
        <v>31.25</v>
      </c>
      <c r="K95" s="120"/>
      <c r="L95" s="120"/>
      <c r="M95" s="120" t="s">
        <v>451</v>
      </c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>
      <c r="A96" s="162"/>
      <c r="B96" s="120"/>
      <c r="C96" s="140">
        <v>45406.0</v>
      </c>
      <c r="D96" s="136">
        <v>45408.0</v>
      </c>
      <c r="E96" s="131" t="s">
        <v>452</v>
      </c>
      <c r="F96" s="120"/>
      <c r="G96" s="155">
        <v>38.0</v>
      </c>
      <c r="H96" s="132">
        <f>240+76</f>
        <v>316</v>
      </c>
      <c r="I96" s="132">
        <v>116.0</v>
      </c>
      <c r="J96" s="132">
        <v>200.0</v>
      </c>
      <c r="K96" s="135" t="s">
        <v>453</v>
      </c>
      <c r="L96" s="120" t="s">
        <v>454</v>
      </c>
      <c r="M96" s="168" t="s">
        <v>455</v>
      </c>
      <c r="N96" s="157">
        <v>300.0</v>
      </c>
      <c r="O96" s="120" t="s">
        <v>456</v>
      </c>
      <c r="P96" s="120" t="s">
        <v>457</v>
      </c>
      <c r="Q96" s="120"/>
      <c r="R96" s="169" t="s">
        <v>458</v>
      </c>
      <c r="S96" s="120"/>
      <c r="T96" s="120"/>
      <c r="U96" s="120"/>
      <c r="V96" s="120"/>
      <c r="W96" s="120"/>
      <c r="X96" s="120"/>
      <c r="Y96" s="120"/>
      <c r="Z96" s="120"/>
    </row>
    <row r="97">
      <c r="A97" s="162"/>
      <c r="B97" s="120"/>
      <c r="C97" s="140">
        <v>45407.0</v>
      </c>
      <c r="D97" s="136">
        <v>45409.0</v>
      </c>
      <c r="E97" s="131" t="s">
        <v>459</v>
      </c>
      <c r="F97" s="120"/>
      <c r="G97" s="120"/>
      <c r="H97" s="132">
        <v>56.0</v>
      </c>
      <c r="I97" s="132">
        <v>16.0</v>
      </c>
      <c r="J97" s="132">
        <v>40.0</v>
      </c>
      <c r="K97" s="120"/>
      <c r="L97" s="117" t="s">
        <v>454</v>
      </c>
      <c r="M97" s="168" t="s">
        <v>455</v>
      </c>
      <c r="N97" s="157">
        <v>100.0</v>
      </c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>
      <c r="A98" s="162"/>
      <c r="B98" s="120"/>
      <c r="C98" s="130">
        <v>45417.0</v>
      </c>
      <c r="D98" s="138">
        <v>45418.0</v>
      </c>
      <c r="E98" s="135" t="s">
        <v>460</v>
      </c>
      <c r="F98" s="144">
        <f>SUM(H98:H106)</f>
        <v>661.47</v>
      </c>
      <c r="G98" s="135">
        <v>80.0</v>
      </c>
      <c r="H98" s="142">
        <v>190.0</v>
      </c>
      <c r="I98" s="142">
        <v>0.0</v>
      </c>
      <c r="J98" s="142">
        <v>190.0</v>
      </c>
      <c r="K98" s="135" t="s">
        <v>446</v>
      </c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>
      <c r="A99" s="162"/>
      <c r="B99" s="120"/>
      <c r="C99" s="130">
        <v>45419.0</v>
      </c>
      <c r="D99" s="138">
        <v>45421.0</v>
      </c>
      <c r="E99" s="135" t="s">
        <v>461</v>
      </c>
      <c r="F99" s="120"/>
      <c r="G99" s="120"/>
      <c r="H99" s="142">
        <v>56.0</v>
      </c>
      <c r="I99" s="142">
        <v>0.0</v>
      </c>
      <c r="J99" s="142">
        <v>56.0</v>
      </c>
      <c r="K99" s="120"/>
      <c r="L99" s="120" t="s">
        <v>462</v>
      </c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>
      <c r="A100" s="162"/>
      <c r="B100" s="120"/>
      <c r="C100" s="130">
        <v>45422.0</v>
      </c>
      <c r="D100" s="138">
        <v>45424.0</v>
      </c>
      <c r="E100" s="135" t="s">
        <v>463</v>
      </c>
      <c r="F100" s="120"/>
      <c r="G100" s="120"/>
      <c r="H100" s="142">
        <v>20.0</v>
      </c>
      <c r="I100" s="142">
        <v>0.0</v>
      </c>
      <c r="J100" s="142">
        <v>20.0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>
      <c r="A101" s="162"/>
      <c r="B101" s="120"/>
      <c r="C101" s="170">
        <v>45422.0</v>
      </c>
      <c r="D101" s="138">
        <v>45424.0</v>
      </c>
      <c r="E101" s="135" t="s">
        <v>464</v>
      </c>
      <c r="F101" s="120"/>
      <c r="G101" s="135">
        <v>60.0</v>
      </c>
      <c r="H101" s="142">
        <f>154</f>
        <v>154</v>
      </c>
      <c r="I101" s="142">
        <v>50.0</v>
      </c>
      <c r="J101" s="142">
        <f>104</f>
        <v>104</v>
      </c>
      <c r="K101" s="120"/>
      <c r="L101" s="120" t="s">
        <v>465</v>
      </c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>
      <c r="A102" s="162"/>
      <c r="B102" s="120"/>
      <c r="C102" s="130">
        <v>45430.0</v>
      </c>
      <c r="D102" s="138">
        <v>45431.0</v>
      </c>
      <c r="E102" s="135" t="s">
        <v>228</v>
      </c>
      <c r="F102" s="120"/>
      <c r="G102" s="120"/>
      <c r="H102" s="142">
        <v>62.5</v>
      </c>
      <c r="I102" s="142">
        <v>0.0</v>
      </c>
      <c r="J102" s="142">
        <v>62.5</v>
      </c>
      <c r="K102" s="120"/>
      <c r="L102" s="120" t="s">
        <v>466</v>
      </c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>
      <c r="A103" s="162"/>
      <c r="B103" s="120"/>
      <c r="C103" s="130">
        <v>45430.0</v>
      </c>
      <c r="D103" s="138">
        <v>45431.0</v>
      </c>
      <c r="E103" s="135" t="s">
        <v>467</v>
      </c>
      <c r="F103" s="120"/>
      <c r="G103" s="120"/>
      <c r="H103" s="142">
        <v>40.5</v>
      </c>
      <c r="I103" s="142">
        <v>0.0</v>
      </c>
      <c r="J103" s="142">
        <v>40.5</v>
      </c>
      <c r="K103" s="135" t="s">
        <v>468</v>
      </c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>
      <c r="A104" s="171"/>
      <c r="B104" s="120"/>
      <c r="C104" s="140">
        <v>45430.0</v>
      </c>
      <c r="D104" s="138">
        <v>45432.0</v>
      </c>
      <c r="E104" s="131" t="s">
        <v>469</v>
      </c>
      <c r="F104" s="120"/>
      <c r="G104" s="120"/>
      <c r="H104" s="132">
        <v>20.0</v>
      </c>
      <c r="I104" s="132">
        <v>10.0</v>
      </c>
      <c r="J104" s="132">
        <v>10.0</v>
      </c>
      <c r="K104" s="120"/>
      <c r="L104" s="120" t="s">
        <v>470</v>
      </c>
      <c r="M104" s="120"/>
      <c r="N104" s="157">
        <v>200.0</v>
      </c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>
      <c r="A105" s="162"/>
      <c r="B105" s="120"/>
      <c r="C105" s="130">
        <v>45436.0</v>
      </c>
      <c r="D105" s="138">
        <v>45438.0</v>
      </c>
      <c r="E105" s="135" t="s">
        <v>471</v>
      </c>
      <c r="F105" s="120"/>
      <c r="G105" s="155">
        <v>20.0</v>
      </c>
      <c r="H105" s="142">
        <v>60.5</v>
      </c>
      <c r="I105" s="142">
        <v>20.5</v>
      </c>
      <c r="J105" s="142">
        <v>40.0</v>
      </c>
      <c r="K105" s="135" t="s">
        <v>472</v>
      </c>
      <c r="L105" s="120" t="s">
        <v>473</v>
      </c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>
      <c r="A106" s="162"/>
      <c r="B106" s="120"/>
      <c r="C106" s="130">
        <v>45436.0</v>
      </c>
      <c r="D106" s="138">
        <v>45438.0</v>
      </c>
      <c r="E106" s="135" t="s">
        <v>474</v>
      </c>
      <c r="F106" s="120"/>
      <c r="G106" s="120"/>
      <c r="H106" s="142">
        <v>57.97</v>
      </c>
      <c r="I106" s="142">
        <v>19.97</v>
      </c>
      <c r="J106" s="142">
        <v>38.0</v>
      </c>
      <c r="K106" s="135" t="s">
        <v>475</v>
      </c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>
      <c r="A107" s="162"/>
      <c r="B107" s="120"/>
      <c r="C107" s="172">
        <v>45443.0</v>
      </c>
      <c r="D107" s="141">
        <v>45445.0</v>
      </c>
      <c r="E107" s="135" t="s">
        <v>476</v>
      </c>
      <c r="F107" s="144">
        <f>SUM(H107:H119)</f>
        <v>1714.49</v>
      </c>
      <c r="G107" s="120"/>
      <c r="H107" s="142">
        <v>364.0</v>
      </c>
      <c r="I107" s="142">
        <v>124.0</v>
      </c>
      <c r="J107" s="142">
        <v>240.0</v>
      </c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>
      <c r="A108" s="162"/>
      <c r="B108" s="120"/>
      <c r="C108" s="172">
        <v>45449.0</v>
      </c>
      <c r="D108" s="141">
        <v>45451.0</v>
      </c>
      <c r="E108" s="135" t="s">
        <v>477</v>
      </c>
      <c r="F108" s="120"/>
      <c r="G108" s="120"/>
      <c r="H108" s="142">
        <v>12.5</v>
      </c>
      <c r="I108" s="142">
        <v>0.0</v>
      </c>
      <c r="J108" s="142">
        <v>12.5</v>
      </c>
      <c r="K108" s="135" t="s">
        <v>478</v>
      </c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>
      <c r="A109" s="162"/>
      <c r="B109" s="120"/>
      <c r="C109" s="130">
        <v>45451.0</v>
      </c>
      <c r="D109" s="141">
        <v>45453.0</v>
      </c>
      <c r="E109" s="135" t="s">
        <v>479</v>
      </c>
      <c r="F109" s="120"/>
      <c r="G109" s="120"/>
      <c r="H109" s="142">
        <v>147.0</v>
      </c>
      <c r="I109" s="142">
        <v>47.0</v>
      </c>
      <c r="J109" s="142">
        <v>100.0</v>
      </c>
      <c r="K109" s="135" t="s">
        <v>243</v>
      </c>
      <c r="L109" s="120" t="s">
        <v>480</v>
      </c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>
      <c r="A110" s="171"/>
      <c r="B110" s="120"/>
      <c r="C110" s="130">
        <v>45452.0</v>
      </c>
      <c r="D110" s="141">
        <v>45454.0</v>
      </c>
      <c r="E110" s="135" t="s">
        <v>481</v>
      </c>
      <c r="F110" s="120"/>
      <c r="G110" s="120"/>
      <c r="H110" s="142">
        <v>10.0</v>
      </c>
      <c r="I110" s="142">
        <v>10.0</v>
      </c>
      <c r="J110" s="142">
        <v>0.0</v>
      </c>
      <c r="K110" s="120"/>
      <c r="L110" s="120" t="s">
        <v>482</v>
      </c>
      <c r="M110" s="120" t="s">
        <v>483</v>
      </c>
      <c r="N110" s="157">
        <v>200.0</v>
      </c>
      <c r="O110" s="120" t="s">
        <v>484</v>
      </c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>
      <c r="A111" s="162"/>
      <c r="B111" s="120"/>
      <c r="C111" s="172">
        <v>45457.0</v>
      </c>
      <c r="D111" s="141">
        <v>45459.0</v>
      </c>
      <c r="E111" s="135" t="s">
        <v>485</v>
      </c>
      <c r="F111" s="120"/>
      <c r="G111" s="155">
        <v>120.0</v>
      </c>
      <c r="H111" s="142">
        <v>270.0</v>
      </c>
      <c r="I111" s="142">
        <v>50.0</v>
      </c>
      <c r="J111" s="142">
        <v>220.0</v>
      </c>
      <c r="K111" s="120"/>
      <c r="L111" s="120" t="s">
        <v>486</v>
      </c>
      <c r="M111" s="120" t="s">
        <v>487</v>
      </c>
      <c r="N111" s="164">
        <v>500.0</v>
      </c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>
      <c r="A112" s="162"/>
      <c r="B112" s="120"/>
      <c r="C112" s="130">
        <v>45458.0</v>
      </c>
      <c r="D112" s="141">
        <v>45460.0</v>
      </c>
      <c r="E112" s="135" t="s">
        <v>488</v>
      </c>
      <c r="F112" s="120"/>
      <c r="G112" s="155">
        <v>40.0</v>
      </c>
      <c r="H112" s="142">
        <v>202.0</v>
      </c>
      <c r="I112" s="142">
        <v>62.0</v>
      </c>
      <c r="J112" s="142">
        <v>140.0</v>
      </c>
      <c r="K112" s="135" t="s">
        <v>489</v>
      </c>
      <c r="L112" s="120" t="s">
        <v>490</v>
      </c>
      <c r="M112" s="120" t="s">
        <v>491</v>
      </c>
      <c r="N112" s="157">
        <v>300.0</v>
      </c>
      <c r="O112" s="120" t="s">
        <v>492</v>
      </c>
      <c r="P112" s="120" t="s">
        <v>493</v>
      </c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>
      <c r="A113" s="162"/>
      <c r="B113" s="120"/>
      <c r="C113" s="130">
        <v>45465.0</v>
      </c>
      <c r="D113" s="141">
        <v>45465.0</v>
      </c>
      <c r="E113" s="135" t="s">
        <v>494</v>
      </c>
      <c r="F113" s="120"/>
      <c r="G113" s="155">
        <v>40.0</v>
      </c>
      <c r="H113" s="142">
        <v>106.24</v>
      </c>
      <c r="I113" s="155">
        <v>36.24</v>
      </c>
      <c r="J113" s="142">
        <v>70.0</v>
      </c>
      <c r="K113" s="135" t="s">
        <v>235</v>
      </c>
      <c r="L113" s="120" t="s">
        <v>495</v>
      </c>
      <c r="M113" s="120" t="s">
        <v>496</v>
      </c>
      <c r="N113" s="157">
        <v>300.0</v>
      </c>
      <c r="O113" s="120" t="s">
        <v>497</v>
      </c>
      <c r="P113" s="120" t="s">
        <v>498</v>
      </c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>
      <c r="A114" s="162"/>
      <c r="B114" s="120"/>
      <c r="C114" s="140">
        <v>45466.0</v>
      </c>
      <c r="D114" s="141">
        <v>45467.0</v>
      </c>
      <c r="E114" s="131" t="s">
        <v>499</v>
      </c>
      <c r="F114" s="120"/>
      <c r="G114" s="135">
        <v>50.0</v>
      </c>
      <c r="H114" s="132">
        <v>155.0</v>
      </c>
      <c r="I114" s="132">
        <v>55.0</v>
      </c>
      <c r="J114" s="132">
        <v>100.0</v>
      </c>
      <c r="K114" s="135" t="s">
        <v>500</v>
      </c>
      <c r="L114" s="117" t="s">
        <v>454</v>
      </c>
      <c r="M114" s="168" t="s">
        <v>455</v>
      </c>
      <c r="N114" s="157">
        <v>200.0</v>
      </c>
      <c r="O114" s="120"/>
      <c r="P114" s="120" t="s">
        <v>501</v>
      </c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>
      <c r="A115" s="162"/>
      <c r="B115" s="120"/>
      <c r="C115" s="130">
        <v>45466.0</v>
      </c>
      <c r="D115" s="141">
        <v>45467.0</v>
      </c>
      <c r="E115" s="135" t="s">
        <v>502</v>
      </c>
      <c r="F115" s="120"/>
      <c r="G115" s="155">
        <v>50.0</v>
      </c>
      <c r="H115" s="142">
        <v>125.0</v>
      </c>
      <c r="I115" s="142">
        <v>40.0</v>
      </c>
      <c r="J115" s="142">
        <v>85.0</v>
      </c>
      <c r="K115" s="135" t="s">
        <v>503</v>
      </c>
      <c r="L115" s="120" t="s">
        <v>504</v>
      </c>
      <c r="M115" s="120"/>
      <c r="N115" s="164">
        <v>300.0</v>
      </c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>
      <c r="A116" s="162"/>
      <c r="B116" s="120"/>
      <c r="C116" s="130">
        <v>45469.0</v>
      </c>
      <c r="D116" s="141">
        <v>45473.0</v>
      </c>
      <c r="E116" s="135" t="s">
        <v>505</v>
      </c>
      <c r="F116" s="120"/>
      <c r="G116" s="120"/>
      <c r="H116" s="142">
        <v>56.0</v>
      </c>
      <c r="I116" s="142">
        <v>0.0</v>
      </c>
      <c r="J116" s="142">
        <v>56.0</v>
      </c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>
      <c r="A117" s="162"/>
      <c r="B117" s="120"/>
      <c r="C117" s="130">
        <v>45471.0</v>
      </c>
      <c r="D117" s="141">
        <v>45473.0</v>
      </c>
      <c r="E117" s="135" t="s">
        <v>506</v>
      </c>
      <c r="F117" s="120"/>
      <c r="G117" s="155">
        <v>56.0</v>
      </c>
      <c r="H117" s="142">
        <f>127.5+8</f>
        <v>135.5</v>
      </c>
      <c r="I117" s="142">
        <v>42.5</v>
      </c>
      <c r="J117" s="142">
        <f>85+8</f>
        <v>93</v>
      </c>
      <c r="K117" s="135" t="s">
        <v>507</v>
      </c>
      <c r="L117" s="120" t="s">
        <v>508</v>
      </c>
      <c r="M117" s="120" t="s">
        <v>509</v>
      </c>
      <c r="N117" s="157">
        <v>150.0</v>
      </c>
      <c r="O117" s="120" t="s">
        <v>510</v>
      </c>
      <c r="P117" s="120" t="s">
        <v>511</v>
      </c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>
      <c r="A118" s="162"/>
      <c r="B118" s="120"/>
      <c r="C118" s="130">
        <v>45472.0</v>
      </c>
      <c r="D118" s="141">
        <v>45473.0</v>
      </c>
      <c r="E118" s="135" t="s">
        <v>512</v>
      </c>
      <c r="F118" s="120"/>
      <c r="G118" s="120"/>
      <c r="H118" s="142">
        <v>31.25</v>
      </c>
      <c r="I118" s="173"/>
      <c r="J118" s="173"/>
      <c r="K118" s="120"/>
      <c r="L118" s="120" t="s">
        <v>513</v>
      </c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>
      <c r="A119" s="162"/>
      <c r="B119" s="120"/>
      <c r="C119" s="130">
        <v>45472.0</v>
      </c>
      <c r="D119" s="141">
        <v>45473.0</v>
      </c>
      <c r="E119" s="135" t="s">
        <v>514</v>
      </c>
      <c r="F119" s="120"/>
      <c r="G119" s="135">
        <v>40.0</v>
      </c>
      <c r="H119" s="142">
        <v>100.0</v>
      </c>
      <c r="I119" s="142">
        <v>30.0</v>
      </c>
      <c r="J119" s="142">
        <v>70.0</v>
      </c>
      <c r="K119" s="135" t="s">
        <v>515</v>
      </c>
      <c r="L119" s="120"/>
      <c r="M119" s="120"/>
      <c r="N119" s="157">
        <v>200.0</v>
      </c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>
      <c r="A120" s="162"/>
      <c r="B120" s="120"/>
      <c r="C120" s="130">
        <v>45477.0</v>
      </c>
      <c r="D120" s="136">
        <v>45479.0</v>
      </c>
      <c r="E120" s="135" t="s">
        <v>516</v>
      </c>
      <c r="F120" s="174">
        <f>SUM(H120:H137)</f>
        <v>2212.49</v>
      </c>
      <c r="G120" s="120"/>
      <c r="H120" s="142">
        <v>28.0</v>
      </c>
      <c r="I120" s="142">
        <v>0.0</v>
      </c>
      <c r="J120" s="142">
        <v>20.0</v>
      </c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>
      <c r="A121" s="162"/>
      <c r="B121" s="120"/>
      <c r="C121" s="130">
        <v>45477.0</v>
      </c>
      <c r="D121" s="136">
        <v>45479.0</v>
      </c>
      <c r="E121" s="135" t="s">
        <v>517</v>
      </c>
      <c r="F121" s="120"/>
      <c r="G121" s="120"/>
      <c r="H121" s="142">
        <v>30.0</v>
      </c>
      <c r="I121" s="173"/>
      <c r="J121" s="173"/>
      <c r="K121" s="120"/>
      <c r="L121" s="120" t="s">
        <v>518</v>
      </c>
      <c r="M121" s="120" t="s">
        <v>519</v>
      </c>
      <c r="N121" s="157">
        <v>150.0</v>
      </c>
      <c r="O121" s="120" t="s">
        <v>520</v>
      </c>
      <c r="P121" s="120"/>
      <c r="Q121" s="120"/>
      <c r="R121" s="120"/>
      <c r="S121" s="120"/>
      <c r="T121" s="120"/>
      <c r="U121" s="162"/>
      <c r="V121" s="162"/>
      <c r="W121" s="162"/>
      <c r="X121" s="162"/>
      <c r="Y121" s="162"/>
      <c r="Z121" s="162"/>
    </row>
    <row r="122">
      <c r="A122" s="162"/>
      <c r="B122" s="120"/>
      <c r="C122" s="130">
        <v>45478.0</v>
      </c>
      <c r="D122" s="136">
        <v>45480.0</v>
      </c>
      <c r="E122" s="135" t="s">
        <v>521</v>
      </c>
      <c r="F122" s="120"/>
      <c r="G122" s="155">
        <v>40.0</v>
      </c>
      <c r="H122" s="142">
        <v>122.01</v>
      </c>
      <c r="I122" s="142">
        <v>42.0</v>
      </c>
      <c r="J122" s="142">
        <v>80.0</v>
      </c>
      <c r="K122" s="135" t="s">
        <v>522</v>
      </c>
      <c r="L122" s="120" t="s">
        <v>523</v>
      </c>
      <c r="M122" s="120"/>
      <c r="N122" s="157">
        <v>300.0</v>
      </c>
      <c r="O122" s="120" t="s">
        <v>524</v>
      </c>
      <c r="P122" s="120" t="s">
        <v>525</v>
      </c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>
      <c r="A123" s="162"/>
      <c r="B123" s="120"/>
      <c r="C123" s="130">
        <v>45478.0</v>
      </c>
      <c r="D123" s="175">
        <v>45480.0</v>
      </c>
      <c r="E123" s="135" t="s">
        <v>526</v>
      </c>
      <c r="F123" s="120"/>
      <c r="G123" s="120"/>
      <c r="H123" s="142">
        <v>150.01</v>
      </c>
      <c r="I123" s="142">
        <v>50.0</v>
      </c>
      <c r="J123" s="142">
        <v>100.0</v>
      </c>
      <c r="K123" s="120"/>
      <c r="L123" s="120" t="s">
        <v>527</v>
      </c>
      <c r="M123" s="120" t="s">
        <v>528</v>
      </c>
      <c r="N123" s="157">
        <v>400.0</v>
      </c>
      <c r="O123" s="120" t="s">
        <v>529</v>
      </c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>
      <c r="A124" s="162"/>
      <c r="B124" s="120"/>
      <c r="C124" s="130">
        <v>45478.0</v>
      </c>
      <c r="D124" s="136">
        <v>45480.0</v>
      </c>
      <c r="E124" s="135" t="s">
        <v>530</v>
      </c>
      <c r="F124" s="120"/>
      <c r="G124" s="120"/>
      <c r="H124" s="142">
        <v>178.0</v>
      </c>
      <c r="I124" s="142">
        <v>58.0</v>
      </c>
      <c r="J124" s="142">
        <v>120.0</v>
      </c>
      <c r="K124" s="120"/>
      <c r="L124" s="120" t="s">
        <v>531</v>
      </c>
      <c r="M124" s="120" t="s">
        <v>532</v>
      </c>
      <c r="N124" s="157">
        <v>200.0</v>
      </c>
      <c r="O124" s="120" t="s">
        <v>529</v>
      </c>
      <c r="P124" s="120"/>
      <c r="Q124" s="120"/>
      <c r="R124" s="120"/>
      <c r="S124" s="120"/>
      <c r="T124" s="120"/>
      <c r="U124" s="162"/>
      <c r="V124" s="162"/>
      <c r="W124" s="162"/>
      <c r="X124" s="162"/>
      <c r="Y124" s="162"/>
      <c r="Z124" s="162"/>
    </row>
    <row r="125">
      <c r="A125" s="162"/>
      <c r="B125" s="120"/>
      <c r="C125" s="130">
        <v>45479.0</v>
      </c>
      <c r="D125" s="175">
        <v>45481.0</v>
      </c>
      <c r="E125" s="135" t="s">
        <v>533</v>
      </c>
      <c r="F125" s="120"/>
      <c r="G125" s="155">
        <v>50.0</v>
      </c>
      <c r="H125" s="142">
        <v>104.0</v>
      </c>
      <c r="I125" s="142">
        <v>35.0</v>
      </c>
      <c r="J125" s="142">
        <v>69.0</v>
      </c>
      <c r="K125" s="135" t="s">
        <v>534</v>
      </c>
      <c r="L125" s="120" t="s">
        <v>535</v>
      </c>
      <c r="M125" s="120" t="s">
        <v>536</v>
      </c>
      <c r="N125" s="157">
        <v>200.0</v>
      </c>
      <c r="O125" s="120" t="s">
        <v>537</v>
      </c>
      <c r="P125" s="120" t="s">
        <v>538</v>
      </c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>
      <c r="A126" s="162"/>
      <c r="B126" s="120"/>
      <c r="C126" s="130">
        <v>45479.0</v>
      </c>
      <c r="D126" s="136">
        <v>45481.0</v>
      </c>
      <c r="E126" s="135" t="s">
        <v>539</v>
      </c>
      <c r="F126" s="120"/>
      <c r="G126" s="135">
        <v>59.34</v>
      </c>
      <c r="H126" s="142">
        <v>195.96</v>
      </c>
      <c r="I126" s="142">
        <v>65.96</v>
      </c>
      <c r="J126" s="142">
        <v>130.0</v>
      </c>
      <c r="K126" s="135" t="s">
        <v>540</v>
      </c>
      <c r="L126" s="120" t="s">
        <v>541</v>
      </c>
      <c r="M126" s="120" t="s">
        <v>542</v>
      </c>
      <c r="N126" s="164">
        <v>400.0</v>
      </c>
      <c r="O126" s="120" t="s">
        <v>543</v>
      </c>
      <c r="P126" s="135" t="s">
        <v>544</v>
      </c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>
      <c r="A127" s="162"/>
      <c r="B127" s="120"/>
      <c r="C127" s="130">
        <v>45479.0</v>
      </c>
      <c r="D127" s="136">
        <v>45481.0</v>
      </c>
      <c r="E127" s="135" t="s">
        <v>545</v>
      </c>
      <c r="F127" s="120"/>
      <c r="G127" s="120"/>
      <c r="H127" s="142">
        <f>123.01+24</f>
        <v>147.01</v>
      </c>
      <c r="I127" s="142">
        <v>43.0</v>
      </c>
      <c r="J127" s="142">
        <f>80+24</f>
        <v>104</v>
      </c>
      <c r="K127" s="120"/>
      <c r="L127" s="120" t="s">
        <v>546</v>
      </c>
      <c r="M127" s="120" t="s">
        <v>547</v>
      </c>
      <c r="N127" s="157">
        <v>250.0</v>
      </c>
      <c r="O127" s="120" t="s">
        <v>548</v>
      </c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>
      <c r="A128" s="162"/>
      <c r="B128" s="120"/>
      <c r="C128" s="130">
        <v>45486.0</v>
      </c>
      <c r="D128" s="136">
        <v>45486.0</v>
      </c>
      <c r="E128" s="135" t="s">
        <v>549</v>
      </c>
      <c r="F128" s="120"/>
      <c r="G128" s="120"/>
      <c r="H128" s="142">
        <v>70.0</v>
      </c>
      <c r="I128" s="173"/>
      <c r="J128" s="173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>
      <c r="A129" s="162"/>
      <c r="B129" s="120"/>
      <c r="C129" s="130">
        <v>45486.0</v>
      </c>
      <c r="D129" s="136">
        <v>45487.0</v>
      </c>
      <c r="E129" s="135" t="s">
        <v>550</v>
      </c>
      <c r="F129" s="120"/>
      <c r="G129" s="120"/>
      <c r="H129" s="142">
        <v>38.0</v>
      </c>
      <c r="I129" s="142">
        <v>30.0</v>
      </c>
      <c r="J129" s="142">
        <v>8.0</v>
      </c>
      <c r="K129" s="120"/>
      <c r="L129" s="120" t="s">
        <v>551</v>
      </c>
      <c r="M129" s="120" t="s">
        <v>552</v>
      </c>
      <c r="N129" s="157">
        <v>150.0</v>
      </c>
      <c r="O129" s="120" t="s">
        <v>553</v>
      </c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>
      <c r="A130" s="120"/>
      <c r="B130" s="120"/>
      <c r="C130" s="130">
        <v>45491.0</v>
      </c>
      <c r="D130" s="136">
        <v>45493.0</v>
      </c>
      <c r="E130" s="135" t="s">
        <v>554</v>
      </c>
      <c r="F130" s="120"/>
      <c r="G130" s="120"/>
      <c r="H130" s="142">
        <v>60.0</v>
      </c>
      <c r="I130" s="173"/>
      <c r="J130" s="142">
        <v>60.0</v>
      </c>
      <c r="K130" s="120"/>
      <c r="L130" s="120" t="s">
        <v>555</v>
      </c>
      <c r="M130" s="120" t="s">
        <v>556</v>
      </c>
      <c r="N130" s="157">
        <v>100.0</v>
      </c>
      <c r="O130" s="120" t="s">
        <v>557</v>
      </c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>
      <c r="A131" s="120"/>
      <c r="B131" s="120"/>
      <c r="C131" s="130">
        <v>45492.0</v>
      </c>
      <c r="D131" s="136">
        <v>45494.0</v>
      </c>
      <c r="E131" s="135" t="s">
        <v>502</v>
      </c>
      <c r="F131" s="120"/>
      <c r="G131" s="120"/>
      <c r="H131" s="142">
        <v>130.0</v>
      </c>
      <c r="I131" s="142">
        <v>30.0</v>
      </c>
      <c r="J131" s="142">
        <v>100.0</v>
      </c>
      <c r="K131" s="120"/>
      <c r="L131" s="120" t="s">
        <v>558</v>
      </c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>
      <c r="A132" s="120"/>
      <c r="B132" s="120"/>
      <c r="C132" s="130">
        <v>45492.0</v>
      </c>
      <c r="D132" s="136">
        <v>45494.0</v>
      </c>
      <c r="E132" s="135" t="s">
        <v>559</v>
      </c>
      <c r="F132" s="120"/>
      <c r="G132" s="155">
        <v>35.0</v>
      </c>
      <c r="H132" s="142">
        <v>452.0</v>
      </c>
      <c r="I132" s="142">
        <v>120.0</v>
      </c>
      <c r="J132" s="142">
        <v>297.0</v>
      </c>
      <c r="K132" s="135" t="s">
        <v>560</v>
      </c>
      <c r="L132" s="120" t="s">
        <v>561</v>
      </c>
      <c r="M132" s="120" t="s">
        <v>562</v>
      </c>
      <c r="N132" s="157">
        <v>500.0</v>
      </c>
      <c r="O132" s="120" t="s">
        <v>563</v>
      </c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>
      <c r="A133" s="120"/>
      <c r="B133" s="120"/>
      <c r="C133" s="130">
        <v>45492.0</v>
      </c>
      <c r="D133" s="136">
        <v>45494.0</v>
      </c>
      <c r="E133" s="135" t="s">
        <v>564</v>
      </c>
      <c r="F133" s="120"/>
      <c r="G133" s="120"/>
      <c r="H133" s="142">
        <v>60.0</v>
      </c>
      <c r="I133" s="142">
        <v>20.0</v>
      </c>
      <c r="J133" s="142">
        <v>40.0</v>
      </c>
      <c r="K133" s="120"/>
      <c r="L133" s="120" t="s">
        <v>565</v>
      </c>
      <c r="M133" s="120" t="s">
        <v>566</v>
      </c>
      <c r="N133" s="157">
        <v>150.0</v>
      </c>
      <c r="O133" s="120" t="s">
        <v>567</v>
      </c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>
      <c r="A134" s="120"/>
      <c r="B134" s="120"/>
      <c r="C134" s="170">
        <v>45492.0</v>
      </c>
      <c r="D134" s="176" t="s">
        <v>568</v>
      </c>
      <c r="E134" s="135" t="s">
        <v>569</v>
      </c>
      <c r="F134" s="120"/>
      <c r="G134" s="155">
        <v>40.0</v>
      </c>
      <c r="H134" s="142">
        <v>223.75</v>
      </c>
      <c r="I134" s="142">
        <v>46.0</v>
      </c>
      <c r="J134" s="142">
        <v>177.75</v>
      </c>
      <c r="K134" s="135" t="s">
        <v>570</v>
      </c>
      <c r="L134" s="120" t="s">
        <v>571</v>
      </c>
      <c r="M134" s="120" t="s">
        <v>572</v>
      </c>
      <c r="N134" s="157">
        <v>250.0</v>
      </c>
      <c r="O134" s="120" t="s">
        <v>573</v>
      </c>
      <c r="P134" s="120" t="s">
        <v>574</v>
      </c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>
      <c r="A135" s="120"/>
      <c r="B135" s="120"/>
      <c r="C135" s="130">
        <v>45493.0</v>
      </c>
      <c r="D135" s="136">
        <v>45493.0</v>
      </c>
      <c r="E135" s="135" t="s">
        <v>575</v>
      </c>
      <c r="F135" s="120"/>
      <c r="G135" s="155">
        <v>50.0</v>
      </c>
      <c r="H135" s="142">
        <v>115.0</v>
      </c>
      <c r="I135" s="173"/>
      <c r="J135" s="142">
        <v>115.0</v>
      </c>
      <c r="K135" s="135" t="s">
        <v>235</v>
      </c>
      <c r="L135" s="120" t="s">
        <v>576</v>
      </c>
      <c r="M135" s="120"/>
      <c r="N135" s="157">
        <v>250.0</v>
      </c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>
      <c r="A136" s="120"/>
      <c r="B136" s="120"/>
      <c r="C136" s="130">
        <v>45493.0</v>
      </c>
      <c r="D136" s="136">
        <v>45495.0</v>
      </c>
      <c r="E136" s="135" t="s">
        <v>577</v>
      </c>
      <c r="F136" s="120"/>
      <c r="G136" s="155">
        <v>40.0</v>
      </c>
      <c r="H136" s="142">
        <v>77.5</v>
      </c>
      <c r="I136" s="173"/>
      <c r="J136" s="142">
        <v>77.5</v>
      </c>
      <c r="K136" s="135" t="s">
        <v>331</v>
      </c>
      <c r="L136" s="120" t="s">
        <v>578</v>
      </c>
      <c r="M136" s="120"/>
      <c r="N136" s="157">
        <v>150.0</v>
      </c>
      <c r="O136" s="120" t="s">
        <v>579</v>
      </c>
      <c r="P136" s="120" t="s">
        <v>580</v>
      </c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>
      <c r="A137" s="120"/>
      <c r="B137" s="120"/>
      <c r="C137" s="130">
        <v>45493.0</v>
      </c>
      <c r="D137" s="136">
        <v>45495.0</v>
      </c>
      <c r="E137" s="135" t="s">
        <v>581</v>
      </c>
      <c r="F137" s="120"/>
      <c r="G137" s="120"/>
      <c r="H137" s="142">
        <v>31.25</v>
      </c>
      <c r="I137" s="173"/>
      <c r="J137" s="142">
        <v>31.25</v>
      </c>
      <c r="K137" s="120"/>
      <c r="L137" s="120" t="s">
        <v>582</v>
      </c>
      <c r="M137" s="120"/>
      <c r="N137" s="157">
        <v>150.0</v>
      </c>
      <c r="O137" s="120" t="s">
        <v>583</v>
      </c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>
      <c r="A138" s="120"/>
      <c r="B138" s="120"/>
      <c r="C138" s="130">
        <v>45494.0</v>
      </c>
      <c r="D138" s="136">
        <v>45494.0</v>
      </c>
      <c r="E138" s="135" t="s">
        <v>584</v>
      </c>
      <c r="F138" s="120"/>
      <c r="G138" s="120"/>
      <c r="H138" s="142">
        <v>48.5</v>
      </c>
      <c r="I138" s="142">
        <v>15.5</v>
      </c>
      <c r="J138" s="142">
        <v>33.0</v>
      </c>
      <c r="K138" s="120"/>
      <c r="L138" s="120" t="s">
        <v>585</v>
      </c>
      <c r="M138" s="120" t="s">
        <v>586</v>
      </c>
      <c r="N138" s="157">
        <v>100.0</v>
      </c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>
      <c r="A139" s="120"/>
      <c r="B139" s="120" t="s">
        <v>587</v>
      </c>
      <c r="C139" s="130">
        <v>45548.0</v>
      </c>
      <c r="D139" s="141">
        <v>45550.0</v>
      </c>
      <c r="E139" s="135" t="s">
        <v>588</v>
      </c>
      <c r="F139" s="120"/>
      <c r="G139" s="155">
        <v>120.0</v>
      </c>
      <c r="H139" s="142">
        <v>213.54</v>
      </c>
      <c r="I139" s="142">
        <v>63.54</v>
      </c>
      <c r="J139" s="142">
        <v>150.0</v>
      </c>
      <c r="K139" s="135" t="s">
        <v>589</v>
      </c>
      <c r="L139" s="120" t="s">
        <v>590</v>
      </c>
      <c r="M139" s="120" t="s">
        <v>591</v>
      </c>
      <c r="N139" s="157">
        <v>250.0</v>
      </c>
      <c r="O139" s="120" t="s">
        <v>592</v>
      </c>
      <c r="P139" s="120" t="s">
        <v>593</v>
      </c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>
      <c r="A140" s="120"/>
      <c r="B140" s="120"/>
      <c r="C140" s="130">
        <v>45555.0</v>
      </c>
      <c r="D140" s="141">
        <v>45557.0</v>
      </c>
      <c r="E140" s="135" t="s">
        <v>594</v>
      </c>
      <c r="F140" s="120"/>
      <c r="G140" s="120"/>
      <c r="H140" s="142">
        <v>100.0</v>
      </c>
      <c r="I140" s="142">
        <v>35.0</v>
      </c>
      <c r="J140" s="142">
        <v>65.0</v>
      </c>
      <c r="K140" s="120"/>
      <c r="L140" s="120" t="s">
        <v>595</v>
      </c>
      <c r="M140" s="120"/>
      <c r="N140" s="157">
        <v>200.0</v>
      </c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>
      <c r="A141" s="120"/>
      <c r="B141" s="120"/>
      <c r="C141" s="177"/>
      <c r="D141" s="177"/>
      <c r="E141" s="120"/>
      <c r="F141" s="120"/>
      <c r="G141" s="120"/>
      <c r="H141" s="173"/>
      <c r="I141" s="173"/>
      <c r="J141" s="173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>
      <c r="A142" s="120"/>
      <c r="B142" s="120"/>
      <c r="C142" s="177"/>
      <c r="D142" s="177"/>
      <c r="E142" s="120"/>
      <c r="F142" s="120"/>
      <c r="G142" s="120"/>
      <c r="H142" s="142">
        <f>SUM(H130:H133,H136:H140)</f>
        <v>1172.79</v>
      </c>
      <c r="I142" s="173"/>
      <c r="J142" s="173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>
      <c r="A143" s="120"/>
      <c r="B143" s="120"/>
      <c r="C143" s="177"/>
      <c r="D143" s="177"/>
      <c r="E143" s="120"/>
      <c r="F143" s="120"/>
      <c r="G143" s="120"/>
      <c r="H143" s="173"/>
      <c r="I143" s="173"/>
      <c r="J143" s="173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>
      <c r="A144" s="120"/>
      <c r="B144" s="120"/>
      <c r="C144" s="177"/>
      <c r="D144" s="177"/>
      <c r="E144" s="120"/>
      <c r="F144" s="120"/>
      <c r="G144" s="120"/>
      <c r="H144" s="173"/>
      <c r="I144" s="173"/>
      <c r="J144" s="173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>
      <c r="A145" s="120"/>
      <c r="B145" s="120"/>
      <c r="C145" s="177"/>
      <c r="D145" s="177"/>
      <c r="E145" s="120"/>
      <c r="F145" s="120"/>
      <c r="G145" s="120"/>
      <c r="H145" s="173"/>
      <c r="I145" s="173"/>
      <c r="J145" s="173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>
      <c r="A146" s="120"/>
      <c r="B146" s="120"/>
      <c r="C146" s="177"/>
      <c r="D146" s="177"/>
      <c r="E146" s="120"/>
      <c r="F146" s="120"/>
      <c r="G146" s="120"/>
      <c r="H146" s="173"/>
      <c r="I146" s="173"/>
      <c r="J146" s="173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>
      <c r="A147" s="120"/>
      <c r="B147" s="120"/>
      <c r="C147" s="177"/>
      <c r="D147" s="177"/>
      <c r="E147" s="120"/>
      <c r="F147" s="120"/>
      <c r="G147" s="120"/>
      <c r="H147" s="173"/>
      <c r="I147" s="173"/>
      <c r="J147" s="173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>
      <c r="A148" s="120"/>
      <c r="B148" s="120"/>
      <c r="C148" s="177"/>
      <c r="D148" s="177"/>
      <c r="E148" s="120"/>
      <c r="F148" s="120"/>
      <c r="G148" s="120"/>
      <c r="H148" s="173"/>
      <c r="I148" s="173"/>
      <c r="J148" s="173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>
      <c r="A149" s="120"/>
      <c r="B149" s="120"/>
      <c r="C149" s="177"/>
      <c r="D149" s="177"/>
      <c r="E149" s="120"/>
      <c r="F149" s="120"/>
      <c r="G149" s="120"/>
      <c r="H149" s="173"/>
      <c r="I149" s="173"/>
      <c r="J149" s="173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>
      <c r="A150" s="120"/>
      <c r="B150" s="120"/>
      <c r="C150" s="177"/>
      <c r="D150" s="177"/>
      <c r="E150" s="120"/>
      <c r="F150" s="120"/>
      <c r="G150" s="120"/>
      <c r="H150" s="173"/>
      <c r="I150" s="173"/>
      <c r="J150" s="173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>
      <c r="A151" s="120"/>
      <c r="B151" s="120"/>
      <c r="C151" s="177"/>
      <c r="D151" s="177"/>
      <c r="E151" s="120"/>
      <c r="F151" s="120"/>
      <c r="G151" s="120"/>
      <c r="H151" s="173"/>
      <c r="I151" s="173"/>
      <c r="J151" s="173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>
      <c r="A152" s="120"/>
      <c r="B152" s="120"/>
      <c r="C152" s="177"/>
      <c r="D152" s="177"/>
      <c r="E152" s="120"/>
      <c r="F152" s="120"/>
      <c r="G152" s="120"/>
      <c r="H152" s="173"/>
      <c r="I152" s="173"/>
      <c r="J152" s="173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>
      <c r="A153" s="120"/>
      <c r="B153" s="120"/>
      <c r="C153" s="177"/>
      <c r="D153" s="177"/>
      <c r="E153" s="120"/>
      <c r="F153" s="120"/>
      <c r="G153" s="120"/>
      <c r="H153" s="173"/>
      <c r="I153" s="173"/>
      <c r="J153" s="173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>
      <c r="A154" s="120"/>
      <c r="B154" s="120"/>
      <c r="C154" s="177"/>
      <c r="D154" s="177"/>
      <c r="E154" s="120"/>
      <c r="F154" s="120"/>
      <c r="G154" s="120"/>
      <c r="H154" s="173"/>
      <c r="I154" s="173"/>
      <c r="J154" s="173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>
      <c r="A155" s="120"/>
      <c r="B155" s="120"/>
      <c r="C155" s="177"/>
      <c r="D155" s="177"/>
      <c r="E155" s="120"/>
      <c r="F155" s="120"/>
      <c r="G155" s="120"/>
      <c r="H155" s="173"/>
      <c r="I155" s="173"/>
      <c r="J155" s="173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>
      <c r="A156" s="120"/>
      <c r="B156" s="120"/>
      <c r="C156" s="177"/>
      <c r="D156" s="177"/>
      <c r="E156" s="120"/>
      <c r="F156" s="120"/>
      <c r="G156" s="120"/>
      <c r="H156" s="173"/>
      <c r="I156" s="173"/>
      <c r="J156" s="173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>
      <c r="A157" s="120"/>
      <c r="B157" s="120"/>
      <c r="C157" s="177"/>
      <c r="D157" s="177"/>
      <c r="E157" s="120"/>
      <c r="F157" s="120"/>
      <c r="G157" s="120"/>
      <c r="H157" s="173"/>
      <c r="I157" s="173"/>
      <c r="J157" s="173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>
      <c r="A158" s="120"/>
      <c r="B158" s="120"/>
      <c r="C158" s="177"/>
      <c r="D158" s="177"/>
      <c r="E158" s="120"/>
      <c r="F158" s="120"/>
      <c r="G158" s="120"/>
      <c r="H158" s="173"/>
      <c r="I158" s="173"/>
      <c r="J158" s="173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>
      <c r="A159" s="120"/>
      <c r="B159" s="120"/>
      <c r="C159" s="177"/>
      <c r="D159" s="177"/>
      <c r="E159" s="120"/>
      <c r="F159" s="120"/>
      <c r="G159" s="120"/>
      <c r="H159" s="173"/>
      <c r="I159" s="173"/>
      <c r="J159" s="173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>
      <c r="A160" s="120"/>
      <c r="B160" s="120"/>
      <c r="C160" s="177"/>
      <c r="D160" s="177"/>
      <c r="E160" s="120"/>
      <c r="F160" s="120"/>
      <c r="G160" s="120"/>
      <c r="H160" s="173"/>
      <c r="I160" s="173"/>
      <c r="J160" s="173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>
      <c r="A161" s="120"/>
      <c r="B161" s="120"/>
      <c r="C161" s="177"/>
      <c r="D161" s="177"/>
      <c r="E161" s="120"/>
      <c r="F161" s="120"/>
      <c r="G161" s="120"/>
      <c r="H161" s="173"/>
      <c r="I161" s="173"/>
      <c r="J161" s="173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>
      <c r="A162" s="120"/>
      <c r="B162" s="120"/>
      <c r="C162" s="177"/>
      <c r="D162" s="177"/>
      <c r="E162" s="120"/>
      <c r="F162" s="120"/>
      <c r="G162" s="120"/>
      <c r="H162" s="173"/>
      <c r="I162" s="173"/>
      <c r="J162" s="173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>
      <c r="A163" s="120"/>
      <c r="B163" s="120"/>
      <c r="C163" s="177"/>
      <c r="D163" s="177"/>
      <c r="E163" s="120"/>
      <c r="F163" s="120"/>
      <c r="G163" s="120"/>
      <c r="H163" s="173"/>
      <c r="I163" s="173"/>
      <c r="J163" s="173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>
      <c r="A164" s="120"/>
      <c r="B164" s="120"/>
      <c r="C164" s="177"/>
      <c r="D164" s="177"/>
      <c r="E164" s="120"/>
      <c r="F164" s="120"/>
      <c r="G164" s="120"/>
      <c r="H164" s="173"/>
      <c r="I164" s="173"/>
      <c r="J164" s="173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>
      <c r="A165" s="120"/>
      <c r="B165" s="120"/>
      <c r="C165" s="177"/>
      <c r="D165" s="177"/>
      <c r="E165" s="120"/>
      <c r="F165" s="120"/>
      <c r="G165" s="120"/>
      <c r="H165" s="173"/>
      <c r="I165" s="173"/>
      <c r="J165" s="173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>
      <c r="A166" s="120"/>
      <c r="B166" s="120"/>
      <c r="C166" s="177"/>
      <c r="D166" s="177"/>
      <c r="E166" s="120"/>
      <c r="F166" s="120"/>
      <c r="G166" s="120"/>
      <c r="H166" s="173"/>
      <c r="I166" s="173"/>
      <c r="J166" s="173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>
      <c r="A167" s="120"/>
      <c r="B167" s="120"/>
      <c r="C167" s="177"/>
      <c r="D167" s="177"/>
      <c r="E167" s="120"/>
      <c r="F167" s="120"/>
      <c r="G167" s="120"/>
      <c r="H167" s="173"/>
      <c r="I167" s="173"/>
      <c r="J167" s="173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>
      <c r="A168" s="120"/>
      <c r="B168" s="120"/>
      <c r="C168" s="177"/>
      <c r="D168" s="177"/>
      <c r="E168" s="120"/>
      <c r="F168" s="120"/>
      <c r="G168" s="120"/>
      <c r="H168" s="173"/>
      <c r="I168" s="173"/>
      <c r="J168" s="173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>
      <c r="A169" s="120"/>
      <c r="B169" s="120"/>
      <c r="C169" s="177"/>
      <c r="D169" s="177"/>
      <c r="E169" s="120"/>
      <c r="F169" s="120"/>
      <c r="G169" s="120"/>
      <c r="H169" s="173"/>
      <c r="I169" s="173"/>
      <c r="J169" s="173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>
      <c r="A170" s="120"/>
      <c r="B170" s="120"/>
      <c r="C170" s="177"/>
      <c r="D170" s="177"/>
      <c r="E170" s="120"/>
      <c r="F170" s="120"/>
      <c r="G170" s="120"/>
      <c r="H170" s="173"/>
      <c r="I170" s="173"/>
      <c r="J170" s="173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>
      <c r="A171" s="120"/>
      <c r="B171" s="120"/>
      <c r="C171" s="177"/>
      <c r="D171" s="177"/>
      <c r="E171" s="120"/>
      <c r="F171" s="120"/>
      <c r="G171" s="120"/>
      <c r="H171" s="173"/>
      <c r="I171" s="173"/>
      <c r="J171" s="173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>
      <c r="A172" s="120"/>
      <c r="B172" s="120"/>
      <c r="C172" s="177"/>
      <c r="D172" s="177"/>
      <c r="E172" s="120"/>
      <c r="F172" s="120"/>
      <c r="G172" s="120"/>
      <c r="H172" s="173"/>
      <c r="I172" s="173"/>
      <c r="J172" s="173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>
      <c r="A173" s="120"/>
      <c r="B173" s="120"/>
      <c r="C173" s="177"/>
      <c r="D173" s="177"/>
      <c r="E173" s="120"/>
      <c r="F173" s="120"/>
      <c r="G173" s="120"/>
      <c r="H173" s="173"/>
      <c r="I173" s="173"/>
      <c r="J173" s="173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>
      <c r="A174" s="120"/>
      <c r="B174" s="120"/>
      <c r="C174" s="177"/>
      <c r="D174" s="177"/>
      <c r="E174" s="120"/>
      <c r="F174" s="120"/>
      <c r="G174" s="120"/>
      <c r="H174" s="173"/>
      <c r="I174" s="173"/>
      <c r="J174" s="173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>
      <c r="A175" s="120"/>
      <c r="B175" s="120"/>
      <c r="C175" s="177"/>
      <c r="D175" s="177"/>
      <c r="E175" s="120"/>
      <c r="F175" s="120"/>
      <c r="G175" s="120"/>
      <c r="H175" s="173"/>
      <c r="I175" s="173"/>
      <c r="J175" s="173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>
      <c r="A176" s="120"/>
      <c r="B176" s="120"/>
      <c r="C176" s="177"/>
      <c r="D176" s="177"/>
      <c r="E176" s="120"/>
      <c r="F176" s="120"/>
      <c r="G176" s="120"/>
      <c r="H176" s="173"/>
      <c r="I176" s="173"/>
      <c r="J176" s="173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>
      <c r="A177" s="120"/>
      <c r="B177" s="120"/>
      <c r="C177" s="177"/>
      <c r="D177" s="177"/>
      <c r="E177" s="120"/>
      <c r="F177" s="120"/>
      <c r="G177" s="120"/>
      <c r="H177" s="173"/>
      <c r="I177" s="173"/>
      <c r="J177" s="173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>
      <c r="A178" s="120"/>
      <c r="B178" s="120"/>
      <c r="C178" s="177"/>
      <c r="D178" s="177"/>
      <c r="E178" s="120"/>
      <c r="F178" s="120"/>
      <c r="G178" s="120"/>
      <c r="H178" s="173"/>
      <c r="I178" s="173"/>
      <c r="J178" s="173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>
      <c r="A179" s="120"/>
      <c r="B179" s="120"/>
      <c r="C179" s="177"/>
      <c r="D179" s="177"/>
      <c r="E179" s="120"/>
      <c r="F179" s="120"/>
      <c r="G179" s="120"/>
      <c r="H179" s="173"/>
      <c r="I179" s="173"/>
      <c r="J179" s="173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>
      <c r="A180" s="120"/>
      <c r="B180" s="120"/>
      <c r="C180" s="177"/>
      <c r="D180" s="177"/>
      <c r="E180" s="120"/>
      <c r="F180" s="120"/>
      <c r="G180" s="120"/>
      <c r="H180" s="173"/>
      <c r="I180" s="173"/>
      <c r="J180" s="173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>
      <c r="A181" s="120"/>
      <c r="B181" s="120"/>
      <c r="C181" s="177"/>
      <c r="D181" s="177"/>
      <c r="E181" s="120"/>
      <c r="F181" s="120"/>
      <c r="G181" s="120"/>
      <c r="H181" s="173"/>
      <c r="I181" s="173"/>
      <c r="J181" s="173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>
      <c r="A182" s="120"/>
      <c r="B182" s="120"/>
      <c r="C182" s="177"/>
      <c r="D182" s="177"/>
      <c r="E182" s="120"/>
      <c r="F182" s="120"/>
      <c r="G182" s="120"/>
      <c r="H182" s="173"/>
      <c r="I182" s="173"/>
      <c r="J182" s="173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>
      <c r="A183" s="120"/>
      <c r="B183" s="120"/>
      <c r="C183" s="177"/>
      <c r="D183" s="177"/>
      <c r="E183" s="120"/>
      <c r="F183" s="120"/>
      <c r="G183" s="120"/>
      <c r="H183" s="173"/>
      <c r="I183" s="173"/>
      <c r="J183" s="173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>
      <c r="A184" s="120"/>
      <c r="B184" s="120"/>
      <c r="C184" s="177"/>
      <c r="D184" s="177"/>
      <c r="E184" s="120"/>
      <c r="F184" s="120"/>
      <c r="G184" s="120"/>
      <c r="H184" s="173"/>
      <c r="I184" s="173"/>
      <c r="J184" s="173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>
      <c r="A185" s="120"/>
      <c r="B185" s="120"/>
      <c r="C185" s="177"/>
      <c r="D185" s="177"/>
      <c r="E185" s="120"/>
      <c r="F185" s="120"/>
      <c r="G185" s="120"/>
      <c r="H185" s="173"/>
      <c r="I185" s="173"/>
      <c r="J185" s="173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>
      <c r="A186" s="120"/>
      <c r="B186" s="120"/>
      <c r="C186" s="177"/>
      <c r="D186" s="177"/>
      <c r="E186" s="120"/>
      <c r="F186" s="120"/>
      <c r="G186" s="120"/>
      <c r="H186" s="173"/>
      <c r="I186" s="173"/>
      <c r="J186" s="173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>
      <c r="A187" s="120"/>
      <c r="B187" s="120"/>
      <c r="C187" s="177"/>
      <c r="D187" s="177"/>
      <c r="E187" s="120"/>
      <c r="F187" s="120"/>
      <c r="G187" s="120"/>
      <c r="H187" s="173"/>
      <c r="I187" s="173"/>
      <c r="J187" s="173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>
      <c r="A188" s="120"/>
      <c r="B188" s="120"/>
      <c r="C188" s="177"/>
      <c r="D188" s="177"/>
      <c r="E188" s="120"/>
      <c r="F188" s="120"/>
      <c r="G188" s="120"/>
      <c r="H188" s="173"/>
      <c r="I188" s="173"/>
      <c r="J188" s="173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>
      <c r="A189" s="120"/>
      <c r="B189" s="120"/>
      <c r="C189" s="177"/>
      <c r="D189" s="177"/>
      <c r="E189" s="120"/>
      <c r="F189" s="120"/>
      <c r="G189" s="120"/>
      <c r="H189" s="173"/>
      <c r="I189" s="173"/>
      <c r="J189" s="173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>
      <c r="A190" s="120"/>
      <c r="B190" s="120"/>
      <c r="C190" s="177"/>
      <c r="D190" s="177"/>
      <c r="E190" s="120"/>
      <c r="F190" s="120"/>
      <c r="G190" s="120"/>
      <c r="H190" s="173"/>
      <c r="I190" s="173"/>
      <c r="J190" s="173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>
      <c r="A191" s="120"/>
      <c r="B191" s="120"/>
      <c r="C191" s="177"/>
      <c r="D191" s="177"/>
      <c r="E191" s="120"/>
      <c r="F191" s="120"/>
      <c r="G191" s="120"/>
      <c r="H191" s="173"/>
      <c r="I191" s="173"/>
      <c r="J191" s="173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>
      <c r="A192" s="120"/>
      <c r="B192" s="120"/>
      <c r="C192" s="177"/>
      <c r="D192" s="177"/>
      <c r="E192" s="120"/>
      <c r="F192" s="120"/>
      <c r="G192" s="120"/>
      <c r="H192" s="173"/>
      <c r="I192" s="173"/>
      <c r="J192" s="173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>
      <c r="A193" s="120"/>
      <c r="B193" s="120"/>
      <c r="C193" s="177"/>
      <c r="D193" s="177"/>
      <c r="E193" s="120"/>
      <c r="F193" s="120"/>
      <c r="G193" s="120"/>
      <c r="H193" s="173"/>
      <c r="I193" s="173"/>
      <c r="J193" s="173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>
      <c r="A194" s="120"/>
      <c r="B194" s="120"/>
      <c r="C194" s="177"/>
      <c r="D194" s="177"/>
      <c r="E194" s="120"/>
      <c r="F194" s="120"/>
      <c r="G194" s="120"/>
      <c r="H194" s="173"/>
      <c r="I194" s="173"/>
      <c r="J194" s="173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>
      <c r="A195" s="120"/>
      <c r="B195" s="120"/>
      <c r="C195" s="177"/>
      <c r="D195" s="177"/>
      <c r="E195" s="120"/>
      <c r="F195" s="120"/>
      <c r="G195" s="120"/>
      <c r="H195" s="173"/>
      <c r="I195" s="173"/>
      <c r="J195" s="173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>
      <c r="A196" s="120"/>
      <c r="B196" s="120"/>
      <c r="C196" s="177"/>
      <c r="D196" s="177"/>
      <c r="E196" s="120"/>
      <c r="F196" s="120"/>
      <c r="G196" s="120"/>
      <c r="H196" s="173"/>
      <c r="I196" s="173"/>
      <c r="J196" s="173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>
      <c r="A197" s="120"/>
      <c r="B197" s="120"/>
      <c r="C197" s="177"/>
      <c r="D197" s="177"/>
      <c r="E197" s="120"/>
      <c r="F197" s="120"/>
      <c r="G197" s="120"/>
      <c r="H197" s="173"/>
      <c r="I197" s="173"/>
      <c r="J197" s="173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>
      <c r="A198" s="120"/>
      <c r="B198" s="120"/>
      <c r="C198" s="177"/>
      <c r="D198" s="177"/>
      <c r="E198" s="120"/>
      <c r="F198" s="120"/>
      <c r="G198" s="120"/>
      <c r="H198" s="173"/>
      <c r="I198" s="173"/>
      <c r="J198" s="173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>
      <c r="A199" s="120"/>
      <c r="B199" s="120"/>
      <c r="C199" s="177"/>
      <c r="D199" s="177"/>
      <c r="E199" s="120"/>
      <c r="F199" s="120"/>
      <c r="G199" s="120"/>
      <c r="H199" s="173"/>
      <c r="I199" s="173"/>
      <c r="J199" s="173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>
      <c r="A200" s="120"/>
      <c r="B200" s="120"/>
      <c r="C200" s="177"/>
      <c r="D200" s="177"/>
      <c r="E200" s="120"/>
      <c r="F200" s="120"/>
      <c r="G200" s="120"/>
      <c r="H200" s="173"/>
      <c r="I200" s="173"/>
      <c r="J200" s="173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>
      <c r="A201" s="120"/>
      <c r="B201" s="120"/>
      <c r="C201" s="177"/>
      <c r="D201" s="177"/>
      <c r="E201" s="120"/>
      <c r="F201" s="120"/>
      <c r="G201" s="120"/>
      <c r="H201" s="173"/>
      <c r="I201" s="173"/>
      <c r="J201" s="173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>
      <c r="A202" s="120"/>
      <c r="B202" s="120"/>
      <c r="C202" s="177"/>
      <c r="D202" s="177"/>
      <c r="E202" s="120"/>
      <c r="F202" s="120"/>
      <c r="G202" s="120"/>
      <c r="H202" s="173"/>
      <c r="I202" s="173"/>
      <c r="J202" s="173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>
      <c r="A203" s="120"/>
      <c r="B203" s="120"/>
      <c r="C203" s="177"/>
      <c r="D203" s="177"/>
      <c r="E203" s="120"/>
      <c r="F203" s="120"/>
      <c r="G203" s="120"/>
      <c r="H203" s="173"/>
      <c r="I203" s="173"/>
      <c r="J203" s="173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>
      <c r="A204" s="120"/>
      <c r="B204" s="120"/>
      <c r="C204" s="177"/>
      <c r="D204" s="177"/>
      <c r="E204" s="120"/>
      <c r="F204" s="120"/>
      <c r="G204" s="120"/>
      <c r="H204" s="173"/>
      <c r="I204" s="173"/>
      <c r="J204" s="173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>
      <c r="A205" s="120"/>
      <c r="B205" s="120"/>
      <c r="C205" s="177"/>
      <c r="D205" s="177"/>
      <c r="E205" s="120"/>
      <c r="F205" s="120"/>
      <c r="G205" s="120"/>
      <c r="H205" s="173"/>
      <c r="I205" s="173"/>
      <c r="J205" s="173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>
      <c r="A206" s="120"/>
      <c r="B206" s="120"/>
      <c r="C206" s="177"/>
      <c r="D206" s="177"/>
      <c r="E206" s="120"/>
      <c r="F206" s="120"/>
      <c r="G206" s="120"/>
      <c r="H206" s="173"/>
      <c r="I206" s="173"/>
      <c r="J206" s="173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>
      <c r="A207" s="120"/>
      <c r="B207" s="120"/>
      <c r="C207" s="177"/>
      <c r="D207" s="177"/>
      <c r="E207" s="120"/>
      <c r="F207" s="120"/>
      <c r="G207" s="120"/>
      <c r="H207" s="173"/>
      <c r="I207" s="173"/>
      <c r="J207" s="173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>
      <c r="A208" s="120"/>
      <c r="B208" s="120"/>
      <c r="C208" s="177"/>
      <c r="D208" s="177"/>
      <c r="E208" s="120"/>
      <c r="F208" s="120"/>
      <c r="G208" s="120"/>
      <c r="H208" s="173"/>
      <c r="I208" s="173"/>
      <c r="J208" s="173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>
      <c r="A209" s="120"/>
      <c r="B209" s="120"/>
      <c r="C209" s="177"/>
      <c r="D209" s="177"/>
      <c r="E209" s="120"/>
      <c r="F209" s="120"/>
      <c r="G209" s="120"/>
      <c r="H209" s="173"/>
      <c r="I209" s="173"/>
      <c r="J209" s="173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>
      <c r="A210" s="120"/>
      <c r="B210" s="120"/>
      <c r="C210" s="177"/>
      <c r="D210" s="177"/>
      <c r="E210" s="120"/>
      <c r="F210" s="120"/>
      <c r="G210" s="120"/>
      <c r="H210" s="173"/>
      <c r="I210" s="173"/>
      <c r="J210" s="173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>
      <c r="A211" s="120"/>
      <c r="B211" s="120"/>
      <c r="C211" s="177"/>
      <c r="D211" s="177"/>
      <c r="E211" s="120"/>
      <c r="F211" s="120"/>
      <c r="G211" s="120"/>
      <c r="H211" s="173"/>
      <c r="I211" s="173"/>
      <c r="J211" s="173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>
      <c r="A212" s="120"/>
      <c r="B212" s="120"/>
      <c r="C212" s="177"/>
      <c r="D212" s="177"/>
      <c r="E212" s="120"/>
      <c r="F212" s="120"/>
      <c r="G212" s="120"/>
      <c r="H212" s="173"/>
      <c r="I212" s="173"/>
      <c r="J212" s="173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>
      <c r="A213" s="120"/>
      <c r="B213" s="120"/>
      <c r="C213" s="177"/>
      <c r="D213" s="177"/>
      <c r="E213" s="120"/>
      <c r="F213" s="120"/>
      <c r="G213" s="120"/>
      <c r="H213" s="173"/>
      <c r="I213" s="173"/>
      <c r="J213" s="173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>
      <c r="A214" s="120"/>
      <c r="B214" s="120"/>
      <c r="C214" s="177"/>
      <c r="D214" s="177"/>
      <c r="E214" s="120"/>
      <c r="F214" s="120"/>
      <c r="G214" s="120"/>
      <c r="H214" s="173"/>
      <c r="I214" s="173"/>
      <c r="J214" s="173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>
      <c r="A215" s="120"/>
      <c r="B215" s="120"/>
      <c r="C215" s="177"/>
      <c r="D215" s="177"/>
      <c r="E215" s="120"/>
      <c r="F215" s="120"/>
      <c r="G215" s="120"/>
      <c r="H215" s="173"/>
      <c r="I215" s="173"/>
      <c r="J215" s="173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>
      <c r="A216" s="120"/>
      <c r="B216" s="120"/>
      <c r="C216" s="177"/>
      <c r="D216" s="177"/>
      <c r="E216" s="120"/>
      <c r="F216" s="120"/>
      <c r="G216" s="120"/>
      <c r="H216" s="173"/>
      <c r="I216" s="173"/>
      <c r="J216" s="173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>
      <c r="A217" s="120"/>
      <c r="B217" s="120"/>
      <c r="C217" s="177"/>
      <c r="D217" s="177"/>
      <c r="E217" s="120"/>
      <c r="F217" s="120"/>
      <c r="G217" s="120"/>
      <c r="H217" s="173"/>
      <c r="I217" s="173"/>
      <c r="J217" s="173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>
      <c r="A218" s="120"/>
      <c r="B218" s="120"/>
      <c r="C218" s="177"/>
      <c r="D218" s="177"/>
      <c r="E218" s="120"/>
      <c r="F218" s="120"/>
      <c r="G218" s="120"/>
      <c r="H218" s="173"/>
      <c r="I218" s="173"/>
      <c r="J218" s="173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>
      <c r="A219" s="120"/>
      <c r="B219" s="120"/>
      <c r="C219" s="177"/>
      <c r="D219" s="177"/>
      <c r="E219" s="120"/>
      <c r="F219" s="120"/>
      <c r="G219" s="120"/>
      <c r="H219" s="173"/>
      <c r="I219" s="173"/>
      <c r="J219" s="173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>
      <c r="A220" s="120"/>
      <c r="B220" s="120"/>
      <c r="C220" s="177"/>
      <c r="D220" s="177"/>
      <c r="E220" s="120"/>
      <c r="F220" s="120"/>
      <c r="G220" s="120"/>
      <c r="H220" s="173"/>
      <c r="I220" s="173"/>
      <c r="J220" s="173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>
      <c r="A221" s="120"/>
      <c r="B221" s="120"/>
      <c r="C221" s="177"/>
      <c r="D221" s="177"/>
      <c r="E221" s="120"/>
      <c r="F221" s="120"/>
      <c r="G221" s="120"/>
      <c r="H221" s="173"/>
      <c r="I221" s="173"/>
      <c r="J221" s="173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>
      <c r="A222" s="120"/>
      <c r="B222" s="120"/>
      <c r="C222" s="177"/>
      <c r="D222" s="177"/>
      <c r="E222" s="120"/>
      <c r="F222" s="120"/>
      <c r="G222" s="120"/>
      <c r="H222" s="173"/>
      <c r="I222" s="173"/>
      <c r="J222" s="173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>
      <c r="A223" s="120"/>
      <c r="B223" s="120"/>
      <c r="C223" s="177"/>
      <c r="D223" s="177"/>
      <c r="E223" s="120"/>
      <c r="F223" s="120"/>
      <c r="G223" s="120"/>
      <c r="H223" s="173"/>
      <c r="I223" s="173"/>
      <c r="J223" s="173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>
      <c r="A224" s="120"/>
      <c r="B224" s="120"/>
      <c r="C224" s="177"/>
      <c r="D224" s="177"/>
      <c r="E224" s="120"/>
      <c r="F224" s="120"/>
      <c r="G224" s="120"/>
      <c r="H224" s="173"/>
      <c r="I224" s="173"/>
      <c r="J224" s="173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>
      <c r="A225" s="120"/>
      <c r="B225" s="120"/>
      <c r="C225" s="177"/>
      <c r="D225" s="177"/>
      <c r="E225" s="120"/>
      <c r="F225" s="120"/>
      <c r="G225" s="120"/>
      <c r="H225" s="173"/>
      <c r="I225" s="173"/>
      <c r="J225" s="173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>
      <c r="A226" s="120"/>
      <c r="B226" s="120"/>
      <c r="C226" s="177"/>
      <c r="D226" s="177"/>
      <c r="E226" s="120"/>
      <c r="F226" s="120"/>
      <c r="G226" s="120"/>
      <c r="H226" s="173"/>
      <c r="I226" s="173"/>
      <c r="J226" s="173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>
      <c r="A227" s="120"/>
      <c r="B227" s="120"/>
      <c r="C227" s="177"/>
      <c r="D227" s="177"/>
      <c r="E227" s="120"/>
      <c r="F227" s="120"/>
      <c r="G227" s="120"/>
      <c r="H227" s="173"/>
      <c r="I227" s="173"/>
      <c r="J227" s="173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>
      <c r="A228" s="120"/>
      <c r="B228" s="120"/>
      <c r="C228" s="177"/>
      <c r="D228" s="177"/>
      <c r="E228" s="120"/>
      <c r="F228" s="120"/>
      <c r="G228" s="120"/>
      <c r="H228" s="173"/>
      <c r="I228" s="173"/>
      <c r="J228" s="173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>
      <c r="A229" s="120"/>
      <c r="B229" s="120"/>
      <c r="C229" s="177"/>
      <c r="D229" s="177"/>
      <c r="E229" s="120"/>
      <c r="F229" s="120"/>
      <c r="G229" s="120"/>
      <c r="H229" s="173"/>
      <c r="I229" s="173"/>
      <c r="J229" s="173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>
      <c r="A230" s="120"/>
      <c r="B230" s="120"/>
      <c r="C230" s="177"/>
      <c r="D230" s="177"/>
      <c r="E230" s="120"/>
      <c r="F230" s="120"/>
      <c r="G230" s="120"/>
      <c r="H230" s="173"/>
      <c r="I230" s="173"/>
      <c r="J230" s="173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>
      <c r="A231" s="120"/>
      <c r="B231" s="120"/>
      <c r="C231" s="177"/>
      <c r="D231" s="177"/>
      <c r="E231" s="120"/>
      <c r="F231" s="120"/>
      <c r="G231" s="120"/>
      <c r="H231" s="173"/>
      <c r="I231" s="173"/>
      <c r="J231" s="173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>
      <c r="A232" s="120"/>
      <c r="B232" s="120"/>
      <c r="C232" s="177"/>
      <c r="D232" s="177"/>
      <c r="E232" s="120"/>
      <c r="F232" s="120"/>
      <c r="G232" s="120"/>
      <c r="H232" s="173"/>
      <c r="I232" s="173"/>
      <c r="J232" s="173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>
      <c r="A233" s="120"/>
      <c r="B233" s="120"/>
      <c r="C233" s="177"/>
      <c r="D233" s="177"/>
      <c r="E233" s="120"/>
      <c r="F233" s="120"/>
      <c r="G233" s="120"/>
      <c r="H233" s="173"/>
      <c r="I233" s="173"/>
      <c r="J233" s="173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>
      <c r="A234" s="120"/>
      <c r="B234" s="120"/>
      <c r="C234" s="177"/>
      <c r="D234" s="177"/>
      <c r="E234" s="120"/>
      <c r="F234" s="120"/>
      <c r="G234" s="120"/>
      <c r="H234" s="173"/>
      <c r="I234" s="173"/>
      <c r="J234" s="173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>
      <c r="A235" s="120"/>
      <c r="B235" s="120"/>
      <c r="C235" s="177"/>
      <c r="D235" s="177"/>
      <c r="E235" s="120"/>
      <c r="F235" s="120"/>
      <c r="G235" s="120"/>
      <c r="H235" s="173"/>
      <c r="I235" s="173"/>
      <c r="J235" s="173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>
      <c r="A236" s="120"/>
      <c r="B236" s="120"/>
      <c r="C236" s="177"/>
      <c r="D236" s="177"/>
      <c r="E236" s="120"/>
      <c r="F236" s="120"/>
      <c r="G236" s="120"/>
      <c r="H236" s="173"/>
      <c r="I236" s="173"/>
      <c r="J236" s="173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>
      <c r="A237" s="120"/>
      <c r="B237" s="120"/>
      <c r="C237" s="177"/>
      <c r="D237" s="177"/>
      <c r="E237" s="120"/>
      <c r="F237" s="120"/>
      <c r="G237" s="120"/>
      <c r="H237" s="173"/>
      <c r="I237" s="173"/>
      <c r="J237" s="173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>
      <c r="A238" s="120"/>
      <c r="B238" s="120"/>
      <c r="C238" s="177"/>
      <c r="D238" s="177"/>
      <c r="E238" s="120"/>
      <c r="F238" s="120"/>
      <c r="G238" s="120"/>
      <c r="H238" s="173"/>
      <c r="I238" s="173"/>
      <c r="J238" s="173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>
      <c r="A239" s="120"/>
      <c r="B239" s="120"/>
      <c r="C239" s="177"/>
      <c r="D239" s="177"/>
      <c r="E239" s="120"/>
      <c r="F239" s="120"/>
      <c r="G239" s="120"/>
      <c r="H239" s="173"/>
      <c r="I239" s="173"/>
      <c r="J239" s="173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>
      <c r="A240" s="120"/>
      <c r="B240" s="120"/>
      <c r="C240" s="177"/>
      <c r="D240" s="177"/>
      <c r="E240" s="120"/>
      <c r="F240" s="120"/>
      <c r="G240" s="120"/>
      <c r="H240" s="173"/>
      <c r="I240" s="173"/>
      <c r="J240" s="173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>
      <c r="A241" s="120"/>
      <c r="B241" s="120"/>
      <c r="C241" s="177"/>
      <c r="D241" s="177"/>
      <c r="E241" s="120"/>
      <c r="F241" s="120"/>
      <c r="G241" s="120"/>
      <c r="H241" s="173"/>
      <c r="I241" s="173"/>
      <c r="J241" s="173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>
      <c r="A242" s="120"/>
      <c r="B242" s="120"/>
      <c r="C242" s="177"/>
      <c r="D242" s="177"/>
      <c r="E242" s="120"/>
      <c r="F242" s="120"/>
      <c r="G242" s="120"/>
      <c r="H242" s="173"/>
      <c r="I242" s="173"/>
      <c r="J242" s="173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>
      <c r="A243" s="120"/>
      <c r="B243" s="120"/>
      <c r="C243" s="177"/>
      <c r="D243" s="177"/>
      <c r="E243" s="120"/>
      <c r="F243" s="120"/>
      <c r="G243" s="120"/>
      <c r="H243" s="173"/>
      <c r="I243" s="173"/>
      <c r="J243" s="173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>
      <c r="A244" s="120"/>
      <c r="B244" s="120"/>
      <c r="C244" s="177"/>
      <c r="D244" s="177"/>
      <c r="E244" s="120"/>
      <c r="F244" s="120"/>
      <c r="G244" s="120"/>
      <c r="H244" s="173"/>
      <c r="I244" s="173"/>
      <c r="J244" s="173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>
      <c r="A245" s="120"/>
      <c r="B245" s="120"/>
      <c r="C245" s="177"/>
      <c r="D245" s="177"/>
      <c r="E245" s="120"/>
      <c r="F245" s="120"/>
      <c r="G245" s="120"/>
      <c r="H245" s="173"/>
      <c r="I245" s="173"/>
      <c r="J245" s="173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>
      <c r="A246" s="120"/>
      <c r="B246" s="120"/>
      <c r="C246" s="177"/>
      <c r="D246" s="177"/>
      <c r="E246" s="120"/>
      <c r="F246" s="120"/>
      <c r="G246" s="120"/>
      <c r="H246" s="173"/>
      <c r="I246" s="173"/>
      <c r="J246" s="173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>
      <c r="A247" s="120"/>
      <c r="B247" s="120"/>
      <c r="C247" s="177"/>
      <c r="D247" s="177"/>
      <c r="E247" s="120"/>
      <c r="F247" s="120"/>
      <c r="G247" s="120"/>
      <c r="H247" s="173"/>
      <c r="I247" s="173"/>
      <c r="J247" s="173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>
      <c r="A248" s="120"/>
      <c r="B248" s="120"/>
      <c r="C248" s="177"/>
      <c r="D248" s="177"/>
      <c r="E248" s="120"/>
      <c r="F248" s="120"/>
      <c r="G248" s="120"/>
      <c r="H248" s="173"/>
      <c r="I248" s="173"/>
      <c r="J248" s="173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>
      <c r="A249" s="120"/>
      <c r="B249" s="120"/>
      <c r="C249" s="177"/>
      <c r="D249" s="177"/>
      <c r="E249" s="120"/>
      <c r="F249" s="120"/>
      <c r="G249" s="120"/>
      <c r="H249" s="173"/>
      <c r="I249" s="173"/>
      <c r="J249" s="173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>
      <c r="A250" s="120"/>
      <c r="B250" s="120"/>
      <c r="C250" s="177"/>
      <c r="D250" s="177"/>
      <c r="E250" s="120"/>
      <c r="F250" s="120"/>
      <c r="G250" s="120"/>
      <c r="H250" s="173"/>
      <c r="I250" s="173"/>
      <c r="J250" s="173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>
      <c r="A251" s="120"/>
      <c r="B251" s="120"/>
      <c r="C251" s="177"/>
      <c r="D251" s="177"/>
      <c r="E251" s="120"/>
      <c r="F251" s="120"/>
      <c r="G251" s="120"/>
      <c r="H251" s="173"/>
      <c r="I251" s="173"/>
      <c r="J251" s="173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>
      <c r="A252" s="120"/>
      <c r="B252" s="120"/>
      <c r="C252" s="177"/>
      <c r="D252" s="177"/>
      <c r="E252" s="120"/>
      <c r="F252" s="120"/>
      <c r="G252" s="120"/>
      <c r="H252" s="173"/>
      <c r="I252" s="173"/>
      <c r="J252" s="173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>
      <c r="A253" s="120"/>
      <c r="B253" s="120"/>
      <c r="C253" s="177"/>
      <c r="D253" s="177"/>
      <c r="E253" s="120"/>
      <c r="F253" s="120"/>
      <c r="G253" s="120"/>
      <c r="H253" s="173"/>
      <c r="I253" s="173"/>
      <c r="J253" s="173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>
      <c r="A254" s="120"/>
      <c r="B254" s="120"/>
      <c r="C254" s="177"/>
      <c r="D254" s="177"/>
      <c r="E254" s="120"/>
      <c r="F254" s="120"/>
      <c r="G254" s="120"/>
      <c r="H254" s="173"/>
      <c r="I254" s="173"/>
      <c r="J254" s="173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>
      <c r="A255" s="120"/>
      <c r="B255" s="120"/>
      <c r="C255" s="177"/>
      <c r="D255" s="177"/>
      <c r="E255" s="120"/>
      <c r="F255" s="120"/>
      <c r="G255" s="120"/>
      <c r="H255" s="173"/>
      <c r="I255" s="173"/>
      <c r="J255" s="173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>
      <c r="A256" s="120"/>
      <c r="B256" s="120"/>
      <c r="C256" s="177"/>
      <c r="D256" s="177"/>
      <c r="E256" s="120"/>
      <c r="F256" s="120"/>
      <c r="G256" s="120"/>
      <c r="H256" s="173"/>
      <c r="I256" s="173"/>
      <c r="J256" s="173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>
      <c r="A257" s="120"/>
      <c r="B257" s="120"/>
      <c r="C257" s="177"/>
      <c r="D257" s="177"/>
      <c r="E257" s="120"/>
      <c r="F257" s="120"/>
      <c r="G257" s="120"/>
      <c r="H257" s="173"/>
      <c r="I257" s="173"/>
      <c r="J257" s="173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>
      <c r="A258" s="120"/>
      <c r="B258" s="120"/>
      <c r="C258" s="177"/>
      <c r="D258" s="177"/>
      <c r="E258" s="120"/>
      <c r="F258" s="120"/>
      <c r="G258" s="120"/>
      <c r="H258" s="173"/>
      <c r="I258" s="173"/>
      <c r="J258" s="173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>
      <c r="A259" s="120"/>
      <c r="B259" s="120"/>
      <c r="C259" s="177"/>
      <c r="D259" s="177"/>
      <c r="E259" s="120"/>
      <c r="F259" s="120"/>
      <c r="G259" s="120"/>
      <c r="H259" s="173"/>
      <c r="I259" s="173"/>
      <c r="J259" s="173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>
      <c r="A260" s="120"/>
      <c r="B260" s="120"/>
      <c r="C260" s="177"/>
      <c r="D260" s="177"/>
      <c r="E260" s="120"/>
      <c r="F260" s="120"/>
      <c r="G260" s="120"/>
      <c r="H260" s="173"/>
      <c r="I260" s="173"/>
      <c r="J260" s="173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>
      <c r="A261" s="120"/>
      <c r="B261" s="120"/>
      <c r="C261" s="177"/>
      <c r="D261" s="177"/>
      <c r="E261" s="120"/>
      <c r="F261" s="120"/>
      <c r="G261" s="120"/>
      <c r="H261" s="173"/>
      <c r="I261" s="173"/>
      <c r="J261" s="173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>
      <c r="A262" s="120"/>
      <c r="B262" s="120"/>
      <c r="C262" s="177"/>
      <c r="D262" s="177"/>
      <c r="E262" s="120"/>
      <c r="F262" s="120"/>
      <c r="G262" s="120"/>
      <c r="H262" s="173"/>
      <c r="I262" s="173"/>
      <c r="J262" s="173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>
      <c r="A263" s="120"/>
      <c r="B263" s="120"/>
      <c r="C263" s="177"/>
      <c r="D263" s="177"/>
      <c r="E263" s="120"/>
      <c r="F263" s="120"/>
      <c r="G263" s="120"/>
      <c r="H263" s="173"/>
      <c r="I263" s="173"/>
      <c r="J263" s="173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>
      <c r="A264" s="120"/>
      <c r="B264" s="120"/>
      <c r="C264" s="177"/>
      <c r="D264" s="177"/>
      <c r="E264" s="120"/>
      <c r="F264" s="120"/>
      <c r="G264" s="120"/>
      <c r="H264" s="173"/>
      <c r="I264" s="173"/>
      <c r="J264" s="173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>
      <c r="A265" s="120"/>
      <c r="B265" s="120"/>
      <c r="C265" s="177"/>
      <c r="D265" s="177"/>
      <c r="E265" s="120"/>
      <c r="F265" s="120"/>
      <c r="G265" s="120"/>
      <c r="H265" s="173"/>
      <c r="I265" s="173"/>
      <c r="J265" s="173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>
      <c r="A266" s="120"/>
      <c r="B266" s="120"/>
      <c r="C266" s="177"/>
      <c r="D266" s="177"/>
      <c r="E266" s="120"/>
      <c r="F266" s="120"/>
      <c r="G266" s="120"/>
      <c r="H266" s="173"/>
      <c r="I266" s="173"/>
      <c r="J266" s="173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>
      <c r="A267" s="120"/>
      <c r="B267" s="120"/>
      <c r="C267" s="177"/>
      <c r="D267" s="177"/>
      <c r="E267" s="120"/>
      <c r="F267" s="120"/>
      <c r="G267" s="120"/>
      <c r="H267" s="173"/>
      <c r="I267" s="173"/>
      <c r="J267" s="173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>
      <c r="A268" s="120"/>
      <c r="B268" s="120"/>
      <c r="C268" s="177"/>
      <c r="D268" s="177"/>
      <c r="E268" s="120"/>
      <c r="F268" s="120"/>
      <c r="G268" s="120"/>
      <c r="H268" s="173"/>
      <c r="I268" s="173"/>
      <c r="J268" s="173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>
      <c r="A269" s="120"/>
      <c r="B269" s="120"/>
      <c r="C269" s="177"/>
      <c r="D269" s="177"/>
      <c r="E269" s="120"/>
      <c r="F269" s="120"/>
      <c r="G269" s="120"/>
      <c r="H269" s="173"/>
      <c r="I269" s="173"/>
      <c r="J269" s="173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>
      <c r="A270" s="120"/>
      <c r="B270" s="120"/>
      <c r="C270" s="177"/>
      <c r="D270" s="177"/>
      <c r="E270" s="120"/>
      <c r="F270" s="120"/>
      <c r="G270" s="120"/>
      <c r="H270" s="173"/>
      <c r="I270" s="173"/>
      <c r="J270" s="173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>
      <c r="A271" s="120"/>
      <c r="B271" s="120"/>
      <c r="C271" s="177"/>
      <c r="D271" s="177"/>
      <c r="E271" s="120"/>
      <c r="F271" s="120"/>
      <c r="G271" s="120"/>
      <c r="H271" s="173"/>
      <c r="I271" s="173"/>
      <c r="J271" s="173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>
      <c r="A272" s="120"/>
      <c r="B272" s="120"/>
      <c r="C272" s="177"/>
      <c r="D272" s="177"/>
      <c r="E272" s="120"/>
      <c r="F272" s="120"/>
      <c r="G272" s="120"/>
      <c r="H272" s="173"/>
      <c r="I272" s="173"/>
      <c r="J272" s="173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>
      <c r="A273" s="120"/>
      <c r="B273" s="120"/>
      <c r="C273" s="177"/>
      <c r="D273" s="177"/>
      <c r="E273" s="120"/>
      <c r="F273" s="120"/>
      <c r="G273" s="120"/>
      <c r="H273" s="173"/>
      <c r="I273" s="173"/>
      <c r="J273" s="173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>
      <c r="A274" s="120"/>
      <c r="B274" s="120"/>
      <c r="C274" s="177"/>
      <c r="D274" s="177"/>
      <c r="E274" s="120"/>
      <c r="F274" s="120"/>
      <c r="G274" s="120"/>
      <c r="H274" s="173"/>
      <c r="I274" s="173"/>
      <c r="J274" s="173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>
      <c r="A275" s="120"/>
      <c r="B275" s="120"/>
      <c r="C275" s="177"/>
      <c r="D275" s="177"/>
      <c r="E275" s="120"/>
      <c r="F275" s="120"/>
      <c r="G275" s="120"/>
      <c r="H275" s="173"/>
      <c r="I275" s="173"/>
      <c r="J275" s="173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>
      <c r="A276" s="120"/>
      <c r="B276" s="120"/>
      <c r="C276" s="177"/>
      <c r="D276" s="177"/>
      <c r="E276" s="120"/>
      <c r="F276" s="120"/>
      <c r="G276" s="120"/>
      <c r="H276" s="173"/>
      <c r="I276" s="173"/>
      <c r="J276" s="173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>
      <c r="A277" s="120"/>
      <c r="B277" s="120"/>
      <c r="C277" s="177"/>
      <c r="D277" s="177"/>
      <c r="E277" s="120"/>
      <c r="F277" s="120"/>
      <c r="G277" s="120"/>
      <c r="H277" s="173"/>
      <c r="I277" s="173"/>
      <c r="J277" s="173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>
      <c r="A278" s="120"/>
      <c r="B278" s="120"/>
      <c r="C278" s="177"/>
      <c r="D278" s="177"/>
      <c r="E278" s="120"/>
      <c r="F278" s="120"/>
      <c r="G278" s="120"/>
      <c r="H278" s="173"/>
      <c r="I278" s="173"/>
      <c r="J278" s="173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>
      <c r="A279" s="120"/>
      <c r="B279" s="120"/>
      <c r="C279" s="177"/>
      <c r="D279" s="177"/>
      <c r="E279" s="120"/>
      <c r="F279" s="120"/>
      <c r="G279" s="120"/>
      <c r="H279" s="173"/>
      <c r="I279" s="173"/>
      <c r="J279" s="173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>
      <c r="A280" s="120"/>
      <c r="B280" s="120"/>
      <c r="C280" s="177"/>
      <c r="D280" s="177"/>
      <c r="E280" s="120"/>
      <c r="F280" s="120"/>
      <c r="G280" s="120"/>
      <c r="H280" s="173"/>
      <c r="I280" s="173"/>
      <c r="J280" s="173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>
      <c r="A281" s="120"/>
      <c r="B281" s="120"/>
      <c r="C281" s="177"/>
      <c r="D281" s="177"/>
      <c r="E281" s="120"/>
      <c r="F281" s="120"/>
      <c r="G281" s="120"/>
      <c r="H281" s="173"/>
      <c r="I281" s="173"/>
      <c r="J281" s="173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>
      <c r="A282" s="120"/>
      <c r="B282" s="120"/>
      <c r="C282" s="177"/>
      <c r="D282" s="177"/>
      <c r="E282" s="120"/>
      <c r="F282" s="120"/>
      <c r="G282" s="120"/>
      <c r="H282" s="173"/>
      <c r="I282" s="173"/>
      <c r="J282" s="173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>
      <c r="A283" s="120"/>
      <c r="B283" s="120"/>
      <c r="C283" s="177"/>
      <c r="D283" s="177"/>
      <c r="E283" s="120"/>
      <c r="F283" s="120"/>
      <c r="G283" s="120"/>
      <c r="H283" s="173"/>
      <c r="I283" s="173"/>
      <c r="J283" s="173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>
      <c r="A284" s="120"/>
      <c r="B284" s="120"/>
      <c r="C284" s="177"/>
      <c r="D284" s="177"/>
      <c r="E284" s="120"/>
      <c r="F284" s="120"/>
      <c r="G284" s="120"/>
      <c r="H284" s="173"/>
      <c r="I284" s="173"/>
      <c r="J284" s="173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>
      <c r="A285" s="120"/>
      <c r="B285" s="120"/>
      <c r="C285" s="177"/>
      <c r="D285" s="177"/>
      <c r="E285" s="120"/>
      <c r="F285" s="120"/>
      <c r="G285" s="120"/>
      <c r="H285" s="173"/>
      <c r="I285" s="173"/>
      <c r="J285" s="173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>
      <c r="A286" s="120"/>
      <c r="B286" s="120"/>
      <c r="C286" s="177"/>
      <c r="D286" s="177"/>
      <c r="E286" s="120"/>
      <c r="F286" s="120"/>
      <c r="G286" s="120"/>
      <c r="H286" s="173"/>
      <c r="I286" s="173"/>
      <c r="J286" s="173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>
      <c r="A287" s="120"/>
      <c r="B287" s="120"/>
      <c r="C287" s="177"/>
      <c r="D287" s="177"/>
      <c r="E287" s="120"/>
      <c r="F287" s="120"/>
      <c r="G287" s="120"/>
      <c r="H287" s="173"/>
      <c r="I287" s="173"/>
      <c r="J287" s="173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>
      <c r="A288" s="120"/>
      <c r="B288" s="120"/>
      <c r="C288" s="177"/>
      <c r="D288" s="177"/>
      <c r="E288" s="120"/>
      <c r="F288" s="120"/>
      <c r="G288" s="120"/>
      <c r="H288" s="173"/>
      <c r="I288" s="173"/>
      <c r="J288" s="173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>
      <c r="A289" s="120"/>
      <c r="B289" s="120"/>
      <c r="C289" s="177"/>
      <c r="D289" s="177"/>
      <c r="E289" s="120"/>
      <c r="F289" s="120"/>
      <c r="G289" s="120"/>
      <c r="H289" s="173"/>
      <c r="I289" s="173"/>
      <c r="J289" s="173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>
      <c r="A290" s="120"/>
      <c r="B290" s="120"/>
      <c r="C290" s="177"/>
      <c r="D290" s="177"/>
      <c r="E290" s="120"/>
      <c r="F290" s="120"/>
      <c r="G290" s="120"/>
      <c r="H290" s="173"/>
      <c r="I290" s="173"/>
      <c r="J290" s="173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>
      <c r="A291" s="120"/>
      <c r="B291" s="120"/>
      <c r="C291" s="177"/>
      <c r="D291" s="177"/>
      <c r="E291" s="120"/>
      <c r="F291" s="120"/>
      <c r="G291" s="120"/>
      <c r="H291" s="173"/>
      <c r="I291" s="173"/>
      <c r="J291" s="173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>
      <c r="A292" s="120"/>
      <c r="B292" s="120"/>
      <c r="C292" s="177"/>
      <c r="D292" s="177"/>
      <c r="E292" s="120"/>
      <c r="F292" s="120"/>
      <c r="G292" s="120"/>
      <c r="H292" s="173"/>
      <c r="I292" s="173"/>
      <c r="J292" s="173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>
      <c r="A293" s="120"/>
      <c r="B293" s="120"/>
      <c r="C293" s="177"/>
      <c r="D293" s="177"/>
      <c r="E293" s="120"/>
      <c r="F293" s="120"/>
      <c r="G293" s="120"/>
      <c r="H293" s="173"/>
      <c r="I293" s="173"/>
      <c r="J293" s="173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>
      <c r="A294" s="120"/>
      <c r="B294" s="120"/>
      <c r="C294" s="177"/>
      <c r="D294" s="177"/>
      <c r="E294" s="120"/>
      <c r="F294" s="120"/>
      <c r="G294" s="120"/>
      <c r="H294" s="173"/>
      <c r="I294" s="173"/>
      <c r="J294" s="173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>
      <c r="A295" s="120"/>
      <c r="B295" s="120"/>
      <c r="C295" s="177"/>
      <c r="D295" s="177"/>
      <c r="E295" s="120"/>
      <c r="F295" s="120"/>
      <c r="G295" s="120"/>
      <c r="H295" s="173"/>
      <c r="I295" s="173"/>
      <c r="J295" s="173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>
      <c r="A296" s="120"/>
      <c r="B296" s="120"/>
      <c r="C296" s="177"/>
      <c r="D296" s="177"/>
      <c r="E296" s="120"/>
      <c r="F296" s="120"/>
      <c r="G296" s="120"/>
      <c r="H296" s="173"/>
      <c r="I296" s="173"/>
      <c r="J296" s="173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>
      <c r="A297" s="120"/>
      <c r="B297" s="120"/>
      <c r="C297" s="177"/>
      <c r="D297" s="177"/>
      <c r="E297" s="120"/>
      <c r="F297" s="120"/>
      <c r="G297" s="120"/>
      <c r="H297" s="173"/>
      <c r="I297" s="173"/>
      <c r="J297" s="173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>
      <c r="A298" s="120"/>
      <c r="B298" s="120"/>
      <c r="C298" s="177"/>
      <c r="D298" s="177"/>
      <c r="E298" s="120"/>
      <c r="F298" s="120"/>
      <c r="G298" s="120"/>
      <c r="H298" s="173"/>
      <c r="I298" s="173"/>
      <c r="J298" s="173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>
      <c r="A299" s="120"/>
      <c r="B299" s="120"/>
      <c r="C299" s="177"/>
      <c r="D299" s="177"/>
      <c r="E299" s="120"/>
      <c r="F299" s="120"/>
      <c r="G299" s="120"/>
      <c r="H299" s="173"/>
      <c r="I299" s="173"/>
      <c r="J299" s="173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>
      <c r="A300" s="120"/>
      <c r="B300" s="120"/>
      <c r="C300" s="177"/>
      <c r="D300" s="177"/>
      <c r="E300" s="120"/>
      <c r="F300" s="120"/>
      <c r="G300" s="120"/>
      <c r="H300" s="173"/>
      <c r="I300" s="173"/>
      <c r="J300" s="173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>
      <c r="A301" s="120"/>
      <c r="B301" s="120"/>
      <c r="C301" s="177"/>
      <c r="D301" s="177"/>
      <c r="E301" s="120"/>
      <c r="F301" s="120"/>
      <c r="G301" s="120"/>
      <c r="H301" s="173"/>
      <c r="I301" s="173"/>
      <c r="J301" s="173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>
      <c r="A302" s="120"/>
      <c r="B302" s="120"/>
      <c r="C302" s="177"/>
      <c r="D302" s="177"/>
      <c r="E302" s="120"/>
      <c r="F302" s="120"/>
      <c r="G302" s="120"/>
      <c r="H302" s="173"/>
      <c r="I302" s="173"/>
      <c r="J302" s="173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>
      <c r="A303" s="120"/>
      <c r="B303" s="120"/>
      <c r="C303" s="177"/>
      <c r="D303" s="177"/>
      <c r="E303" s="120"/>
      <c r="F303" s="120"/>
      <c r="G303" s="120"/>
      <c r="H303" s="173"/>
      <c r="I303" s="173"/>
      <c r="J303" s="173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>
      <c r="A304" s="120"/>
      <c r="B304" s="120"/>
      <c r="C304" s="177"/>
      <c r="D304" s="177"/>
      <c r="E304" s="120"/>
      <c r="F304" s="120"/>
      <c r="G304" s="120"/>
      <c r="H304" s="173"/>
      <c r="I304" s="173"/>
      <c r="J304" s="173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>
      <c r="A305" s="120"/>
      <c r="B305" s="120"/>
      <c r="C305" s="177"/>
      <c r="D305" s="177"/>
      <c r="E305" s="120"/>
      <c r="F305" s="120"/>
      <c r="G305" s="120"/>
      <c r="H305" s="173"/>
      <c r="I305" s="173"/>
      <c r="J305" s="173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>
      <c r="A306" s="120"/>
      <c r="B306" s="120"/>
      <c r="C306" s="177"/>
      <c r="D306" s="177"/>
      <c r="E306" s="120"/>
      <c r="F306" s="120"/>
      <c r="G306" s="120"/>
      <c r="H306" s="173"/>
      <c r="I306" s="173"/>
      <c r="J306" s="173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>
      <c r="A307" s="120"/>
      <c r="B307" s="120"/>
      <c r="C307" s="177"/>
      <c r="D307" s="177"/>
      <c r="E307" s="120"/>
      <c r="F307" s="120"/>
      <c r="G307" s="120"/>
      <c r="H307" s="173"/>
      <c r="I307" s="173"/>
      <c r="J307" s="173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>
      <c r="A308" s="120"/>
      <c r="B308" s="120"/>
      <c r="C308" s="177"/>
      <c r="D308" s="177"/>
      <c r="E308" s="120"/>
      <c r="F308" s="120"/>
      <c r="G308" s="120"/>
      <c r="H308" s="173"/>
      <c r="I308" s="173"/>
      <c r="J308" s="173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>
      <c r="A309" s="120"/>
      <c r="B309" s="120"/>
      <c r="C309" s="177"/>
      <c r="D309" s="177"/>
      <c r="E309" s="120"/>
      <c r="F309" s="120"/>
      <c r="G309" s="120"/>
      <c r="H309" s="173"/>
      <c r="I309" s="173"/>
      <c r="J309" s="173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>
      <c r="A310" s="120"/>
      <c r="B310" s="120"/>
      <c r="C310" s="177"/>
      <c r="D310" s="177"/>
      <c r="E310" s="120"/>
      <c r="F310" s="120"/>
      <c r="G310" s="120"/>
      <c r="H310" s="173"/>
      <c r="I310" s="173"/>
      <c r="J310" s="173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>
      <c r="A311" s="120"/>
      <c r="B311" s="120"/>
      <c r="C311" s="177"/>
      <c r="D311" s="177"/>
      <c r="E311" s="120"/>
      <c r="F311" s="120"/>
      <c r="G311" s="120"/>
      <c r="H311" s="173"/>
      <c r="I311" s="173"/>
      <c r="J311" s="173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>
      <c r="A312" s="120"/>
      <c r="B312" s="120"/>
      <c r="C312" s="177"/>
      <c r="D312" s="177"/>
      <c r="E312" s="120"/>
      <c r="F312" s="120"/>
      <c r="G312" s="120"/>
      <c r="H312" s="173"/>
      <c r="I312" s="173"/>
      <c r="J312" s="173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>
      <c r="A313" s="120"/>
      <c r="B313" s="120"/>
      <c r="C313" s="177"/>
      <c r="D313" s="177"/>
      <c r="E313" s="120"/>
      <c r="F313" s="120"/>
      <c r="G313" s="120"/>
      <c r="H313" s="173"/>
      <c r="I313" s="173"/>
      <c r="J313" s="173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>
      <c r="A314" s="120"/>
      <c r="B314" s="120"/>
      <c r="C314" s="177"/>
      <c r="D314" s="177"/>
      <c r="E314" s="120"/>
      <c r="F314" s="120"/>
      <c r="G314" s="120"/>
      <c r="H314" s="173"/>
      <c r="I314" s="173"/>
      <c r="J314" s="173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>
      <c r="A315" s="120"/>
      <c r="B315" s="120"/>
      <c r="C315" s="177"/>
      <c r="D315" s="177"/>
      <c r="E315" s="120"/>
      <c r="F315" s="120"/>
      <c r="G315" s="120"/>
      <c r="H315" s="173"/>
      <c r="I315" s="173"/>
      <c r="J315" s="173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>
      <c r="A316" s="120"/>
      <c r="B316" s="120"/>
      <c r="C316" s="177"/>
      <c r="D316" s="177"/>
      <c r="E316" s="120"/>
      <c r="F316" s="120"/>
      <c r="G316" s="120"/>
      <c r="H316" s="173"/>
      <c r="I316" s="173"/>
      <c r="J316" s="173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>
      <c r="A317" s="120"/>
      <c r="B317" s="120"/>
      <c r="C317" s="177"/>
      <c r="D317" s="177"/>
      <c r="E317" s="120"/>
      <c r="F317" s="120"/>
      <c r="G317" s="120"/>
      <c r="H317" s="173"/>
      <c r="I317" s="173"/>
      <c r="J317" s="173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>
      <c r="A318" s="120"/>
      <c r="B318" s="120"/>
      <c r="C318" s="177"/>
      <c r="D318" s="177"/>
      <c r="E318" s="120"/>
      <c r="F318" s="120"/>
      <c r="G318" s="120"/>
      <c r="H318" s="173"/>
      <c r="I318" s="173"/>
      <c r="J318" s="173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>
      <c r="A319" s="120"/>
      <c r="B319" s="120"/>
      <c r="C319" s="177"/>
      <c r="D319" s="177"/>
      <c r="E319" s="120"/>
      <c r="F319" s="120"/>
      <c r="G319" s="120"/>
      <c r="H319" s="173"/>
      <c r="I319" s="173"/>
      <c r="J319" s="173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>
      <c r="A320" s="120"/>
      <c r="B320" s="120"/>
      <c r="C320" s="177"/>
      <c r="D320" s="177"/>
      <c r="E320" s="120"/>
      <c r="F320" s="120"/>
      <c r="G320" s="120"/>
      <c r="H320" s="173"/>
      <c r="I320" s="173"/>
      <c r="J320" s="173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>
      <c r="A321" s="120"/>
      <c r="B321" s="120"/>
      <c r="C321" s="177"/>
      <c r="D321" s="177"/>
      <c r="E321" s="120"/>
      <c r="F321" s="120"/>
      <c r="G321" s="120"/>
      <c r="H321" s="173"/>
      <c r="I321" s="173"/>
      <c r="J321" s="173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>
      <c r="A322" s="120"/>
      <c r="B322" s="120"/>
      <c r="C322" s="177"/>
      <c r="D322" s="177"/>
      <c r="E322" s="120"/>
      <c r="F322" s="120"/>
      <c r="G322" s="120"/>
      <c r="H322" s="173"/>
      <c r="I322" s="173"/>
      <c r="J322" s="173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>
      <c r="A323" s="120"/>
      <c r="B323" s="120"/>
      <c r="C323" s="177"/>
      <c r="D323" s="177"/>
      <c r="E323" s="120"/>
      <c r="F323" s="120"/>
      <c r="G323" s="120"/>
      <c r="H323" s="173"/>
      <c r="I323" s="173"/>
      <c r="J323" s="173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>
      <c r="A324" s="120"/>
      <c r="B324" s="120"/>
      <c r="C324" s="177"/>
      <c r="D324" s="177"/>
      <c r="E324" s="120"/>
      <c r="F324" s="120"/>
      <c r="G324" s="120"/>
      <c r="H324" s="173"/>
      <c r="I324" s="173"/>
      <c r="J324" s="173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>
      <c r="A325" s="120"/>
      <c r="B325" s="120"/>
      <c r="C325" s="177"/>
      <c r="D325" s="177"/>
      <c r="E325" s="120"/>
      <c r="F325" s="120"/>
      <c r="G325" s="120"/>
      <c r="H325" s="173"/>
      <c r="I325" s="173"/>
      <c r="J325" s="173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>
      <c r="A326" s="120"/>
      <c r="B326" s="120"/>
      <c r="C326" s="177"/>
      <c r="D326" s="177"/>
      <c r="E326" s="120"/>
      <c r="F326" s="120"/>
      <c r="G326" s="120"/>
      <c r="H326" s="173"/>
      <c r="I326" s="173"/>
      <c r="J326" s="173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>
      <c r="A327" s="120"/>
      <c r="B327" s="120"/>
      <c r="C327" s="177"/>
      <c r="D327" s="177"/>
      <c r="E327" s="120"/>
      <c r="F327" s="120"/>
      <c r="G327" s="120"/>
      <c r="H327" s="173"/>
      <c r="I327" s="173"/>
      <c r="J327" s="173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>
      <c r="A328" s="120"/>
      <c r="B328" s="120"/>
      <c r="C328" s="177"/>
      <c r="D328" s="177"/>
      <c r="E328" s="120"/>
      <c r="F328" s="120"/>
      <c r="G328" s="120"/>
      <c r="H328" s="173"/>
      <c r="I328" s="173"/>
      <c r="J328" s="173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>
      <c r="A329" s="120"/>
      <c r="B329" s="120"/>
      <c r="C329" s="177"/>
      <c r="D329" s="177"/>
      <c r="E329" s="120"/>
      <c r="F329" s="120"/>
      <c r="G329" s="120"/>
      <c r="H329" s="173"/>
      <c r="I329" s="173"/>
      <c r="J329" s="173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>
      <c r="A330" s="120"/>
      <c r="B330" s="120"/>
      <c r="C330" s="177"/>
      <c r="D330" s="177"/>
      <c r="E330" s="120"/>
      <c r="F330" s="120"/>
      <c r="G330" s="120"/>
      <c r="H330" s="173"/>
      <c r="I330" s="173"/>
      <c r="J330" s="173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>
      <c r="A331" s="120"/>
      <c r="B331" s="120"/>
      <c r="C331" s="177"/>
      <c r="D331" s="177"/>
      <c r="E331" s="120"/>
      <c r="F331" s="120"/>
      <c r="G331" s="120"/>
      <c r="H331" s="173"/>
      <c r="I331" s="173"/>
      <c r="J331" s="173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>
      <c r="A332" s="120"/>
      <c r="B332" s="120"/>
      <c r="C332" s="177"/>
      <c r="D332" s="177"/>
      <c r="E332" s="120"/>
      <c r="F332" s="120"/>
      <c r="G332" s="120"/>
      <c r="H332" s="173"/>
      <c r="I332" s="173"/>
      <c r="J332" s="173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>
      <c r="A333" s="120"/>
      <c r="B333" s="120"/>
      <c r="C333" s="177"/>
      <c r="D333" s="177"/>
      <c r="E333" s="120"/>
      <c r="F333" s="120"/>
      <c r="G333" s="120"/>
      <c r="H333" s="173"/>
      <c r="I333" s="173"/>
      <c r="J333" s="173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>
      <c r="A334" s="120"/>
      <c r="B334" s="120"/>
      <c r="C334" s="177"/>
      <c r="D334" s="177"/>
      <c r="E334" s="120"/>
      <c r="F334" s="120"/>
      <c r="G334" s="120"/>
      <c r="H334" s="173"/>
      <c r="I334" s="173"/>
      <c r="J334" s="173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>
      <c r="A335" s="120"/>
      <c r="B335" s="120"/>
      <c r="C335" s="177"/>
      <c r="D335" s="177"/>
      <c r="E335" s="120"/>
      <c r="F335" s="120"/>
      <c r="G335" s="120"/>
      <c r="H335" s="173"/>
      <c r="I335" s="173"/>
      <c r="J335" s="173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>
      <c r="A336" s="120"/>
      <c r="B336" s="120"/>
      <c r="C336" s="177"/>
      <c r="D336" s="177"/>
      <c r="E336" s="120"/>
      <c r="F336" s="120"/>
      <c r="G336" s="120"/>
      <c r="H336" s="173"/>
      <c r="I336" s="173"/>
      <c r="J336" s="173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>
      <c r="A337" s="120"/>
      <c r="B337" s="120"/>
      <c r="C337" s="177"/>
      <c r="D337" s="177"/>
      <c r="E337" s="120"/>
      <c r="F337" s="120"/>
      <c r="G337" s="120"/>
      <c r="H337" s="173"/>
      <c r="I337" s="173"/>
      <c r="J337" s="173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>
      <c r="A338" s="120"/>
      <c r="B338" s="120"/>
      <c r="C338" s="177"/>
      <c r="D338" s="177"/>
      <c r="E338" s="120"/>
      <c r="F338" s="120"/>
      <c r="G338" s="120"/>
      <c r="H338" s="173"/>
      <c r="I338" s="173"/>
      <c r="J338" s="173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>
      <c r="A339" s="120"/>
      <c r="B339" s="120"/>
      <c r="C339" s="177"/>
      <c r="D339" s="177"/>
      <c r="E339" s="120"/>
      <c r="F339" s="120"/>
      <c r="G339" s="120"/>
      <c r="H339" s="173"/>
      <c r="I339" s="173"/>
      <c r="J339" s="173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>
      <c r="A340" s="120"/>
      <c r="B340" s="120"/>
      <c r="C340" s="177"/>
      <c r="D340" s="177"/>
      <c r="E340" s="120"/>
      <c r="F340" s="120"/>
      <c r="G340" s="120"/>
      <c r="H340" s="173"/>
      <c r="I340" s="173"/>
      <c r="J340" s="173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>
      <c r="A341" s="120"/>
      <c r="B341" s="120"/>
      <c r="C341" s="177"/>
      <c r="D341" s="177"/>
      <c r="E341" s="120"/>
      <c r="F341" s="120"/>
      <c r="G341" s="120"/>
      <c r="H341" s="173"/>
      <c r="I341" s="173"/>
      <c r="J341" s="173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>
      <c r="A342" s="120"/>
      <c r="B342" s="120"/>
      <c r="C342" s="177"/>
      <c r="D342" s="177"/>
      <c r="E342" s="120"/>
      <c r="F342" s="120"/>
      <c r="G342" s="120"/>
      <c r="H342" s="173"/>
      <c r="I342" s="173"/>
      <c r="J342" s="173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>
      <c r="A343" s="120"/>
      <c r="B343" s="120"/>
      <c r="C343" s="177"/>
      <c r="D343" s="177"/>
      <c r="E343" s="120"/>
      <c r="F343" s="120"/>
      <c r="G343" s="120"/>
      <c r="H343" s="173"/>
      <c r="I343" s="173"/>
      <c r="J343" s="173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>
      <c r="A344" s="120"/>
      <c r="B344" s="120"/>
      <c r="C344" s="177"/>
      <c r="D344" s="177"/>
      <c r="E344" s="120"/>
      <c r="F344" s="120"/>
      <c r="G344" s="120"/>
      <c r="H344" s="173"/>
      <c r="I344" s="173"/>
      <c r="J344" s="173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>
      <c r="A345" s="120"/>
      <c r="B345" s="120"/>
      <c r="C345" s="177"/>
      <c r="D345" s="177"/>
      <c r="E345" s="120"/>
      <c r="F345" s="120"/>
      <c r="G345" s="120"/>
      <c r="H345" s="173"/>
      <c r="I345" s="173"/>
      <c r="J345" s="173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>
      <c r="A346" s="120"/>
      <c r="B346" s="120"/>
      <c r="C346" s="177"/>
      <c r="D346" s="177"/>
      <c r="E346" s="120"/>
      <c r="F346" s="120"/>
      <c r="G346" s="120"/>
      <c r="H346" s="173"/>
      <c r="I346" s="173"/>
      <c r="J346" s="173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>
      <c r="A347" s="120"/>
      <c r="B347" s="120"/>
      <c r="C347" s="177"/>
      <c r="D347" s="177"/>
      <c r="E347" s="120"/>
      <c r="F347" s="120"/>
      <c r="G347" s="120"/>
      <c r="H347" s="173"/>
      <c r="I347" s="173"/>
      <c r="J347" s="173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>
      <c r="A348" s="120"/>
      <c r="B348" s="120"/>
      <c r="C348" s="177"/>
      <c r="D348" s="177"/>
      <c r="E348" s="120"/>
      <c r="F348" s="120"/>
      <c r="G348" s="120"/>
      <c r="H348" s="173"/>
      <c r="I348" s="173"/>
      <c r="J348" s="173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>
      <c r="A349" s="120"/>
      <c r="B349" s="120"/>
      <c r="C349" s="177"/>
      <c r="D349" s="177"/>
      <c r="E349" s="120"/>
      <c r="F349" s="120"/>
      <c r="G349" s="120"/>
      <c r="H349" s="173"/>
      <c r="I349" s="173"/>
      <c r="J349" s="173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>
      <c r="A350" s="120"/>
      <c r="B350" s="120"/>
      <c r="C350" s="177"/>
      <c r="D350" s="177"/>
      <c r="E350" s="120"/>
      <c r="F350" s="120"/>
      <c r="G350" s="120"/>
      <c r="H350" s="173"/>
      <c r="I350" s="173"/>
      <c r="J350" s="173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>
      <c r="A351" s="120"/>
      <c r="B351" s="120"/>
      <c r="C351" s="177"/>
      <c r="D351" s="177"/>
      <c r="E351" s="120"/>
      <c r="F351" s="120"/>
      <c r="G351" s="120"/>
      <c r="H351" s="173"/>
      <c r="I351" s="173"/>
      <c r="J351" s="173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>
      <c r="A352" s="120"/>
      <c r="B352" s="120"/>
      <c r="C352" s="177"/>
      <c r="D352" s="177"/>
      <c r="E352" s="120"/>
      <c r="F352" s="120"/>
      <c r="G352" s="120"/>
      <c r="H352" s="173"/>
      <c r="I352" s="173"/>
      <c r="J352" s="173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>
      <c r="A353" s="120"/>
      <c r="B353" s="120"/>
      <c r="C353" s="177"/>
      <c r="D353" s="177"/>
      <c r="E353" s="120"/>
      <c r="F353" s="120"/>
      <c r="G353" s="120"/>
      <c r="H353" s="173"/>
      <c r="I353" s="173"/>
      <c r="J353" s="173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>
      <c r="A354" s="120"/>
      <c r="B354" s="120"/>
      <c r="C354" s="177"/>
      <c r="D354" s="177"/>
      <c r="E354" s="120"/>
      <c r="F354" s="120"/>
      <c r="G354" s="120"/>
      <c r="H354" s="173"/>
      <c r="I354" s="173"/>
      <c r="J354" s="173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>
      <c r="A355" s="120"/>
      <c r="B355" s="120"/>
      <c r="C355" s="177"/>
      <c r="D355" s="177"/>
      <c r="E355" s="120"/>
      <c r="F355" s="120"/>
      <c r="G355" s="120"/>
      <c r="H355" s="173"/>
      <c r="I355" s="173"/>
      <c r="J355" s="173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>
      <c r="A356" s="120"/>
      <c r="B356" s="120"/>
      <c r="C356" s="177"/>
      <c r="D356" s="177"/>
      <c r="E356" s="120"/>
      <c r="F356" s="120"/>
      <c r="G356" s="120"/>
      <c r="H356" s="173"/>
      <c r="I356" s="173"/>
      <c r="J356" s="173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>
      <c r="A357" s="120"/>
      <c r="B357" s="120"/>
      <c r="C357" s="177"/>
      <c r="D357" s="177"/>
      <c r="E357" s="120"/>
      <c r="F357" s="120"/>
      <c r="G357" s="120"/>
      <c r="H357" s="173"/>
      <c r="I357" s="173"/>
      <c r="J357" s="173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>
      <c r="A358" s="120"/>
      <c r="B358" s="120"/>
      <c r="C358" s="177"/>
      <c r="D358" s="177"/>
      <c r="E358" s="120"/>
      <c r="F358" s="120"/>
      <c r="G358" s="120"/>
      <c r="H358" s="173"/>
      <c r="I358" s="173"/>
      <c r="J358" s="173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>
      <c r="A359" s="120"/>
      <c r="B359" s="120"/>
      <c r="C359" s="177"/>
      <c r="D359" s="177"/>
      <c r="E359" s="120"/>
      <c r="F359" s="120"/>
      <c r="G359" s="120"/>
      <c r="H359" s="173"/>
      <c r="I359" s="173"/>
      <c r="J359" s="173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>
      <c r="A360" s="120"/>
      <c r="B360" s="120"/>
      <c r="C360" s="177"/>
      <c r="D360" s="177"/>
      <c r="E360" s="120"/>
      <c r="F360" s="120"/>
      <c r="G360" s="120"/>
      <c r="H360" s="173"/>
      <c r="I360" s="173"/>
      <c r="J360" s="173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>
      <c r="A361" s="120"/>
      <c r="B361" s="120"/>
      <c r="C361" s="177"/>
      <c r="D361" s="177"/>
      <c r="E361" s="120"/>
      <c r="F361" s="120"/>
      <c r="G361" s="120"/>
      <c r="H361" s="173"/>
      <c r="I361" s="173"/>
      <c r="J361" s="173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>
      <c r="A362" s="120"/>
      <c r="B362" s="120"/>
      <c r="C362" s="177"/>
      <c r="D362" s="177"/>
      <c r="E362" s="120"/>
      <c r="F362" s="120"/>
      <c r="G362" s="120"/>
      <c r="H362" s="173"/>
      <c r="I362" s="173"/>
      <c r="J362" s="173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>
      <c r="A363" s="120"/>
      <c r="B363" s="120"/>
      <c r="C363" s="177"/>
      <c r="D363" s="177"/>
      <c r="E363" s="120"/>
      <c r="F363" s="120"/>
      <c r="G363" s="120"/>
      <c r="H363" s="173"/>
      <c r="I363" s="173"/>
      <c r="J363" s="173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>
      <c r="A364" s="120"/>
      <c r="B364" s="120"/>
      <c r="C364" s="177"/>
      <c r="D364" s="177"/>
      <c r="E364" s="120"/>
      <c r="F364" s="120"/>
      <c r="G364" s="120"/>
      <c r="H364" s="173"/>
      <c r="I364" s="173"/>
      <c r="J364" s="173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>
      <c r="A365" s="120"/>
      <c r="B365" s="120"/>
      <c r="C365" s="177"/>
      <c r="D365" s="177"/>
      <c r="E365" s="120"/>
      <c r="F365" s="120"/>
      <c r="G365" s="120"/>
      <c r="H365" s="173"/>
      <c r="I365" s="173"/>
      <c r="J365" s="173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>
      <c r="A366" s="120"/>
      <c r="B366" s="120"/>
      <c r="C366" s="177"/>
      <c r="D366" s="177"/>
      <c r="E366" s="120"/>
      <c r="F366" s="120"/>
      <c r="G366" s="120"/>
      <c r="H366" s="173"/>
      <c r="I366" s="173"/>
      <c r="J366" s="173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>
      <c r="A367" s="120"/>
      <c r="B367" s="120"/>
      <c r="C367" s="177"/>
      <c r="D367" s="177"/>
      <c r="E367" s="120"/>
      <c r="F367" s="120"/>
      <c r="G367" s="120"/>
      <c r="H367" s="173"/>
      <c r="I367" s="173"/>
      <c r="J367" s="173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>
      <c r="A368" s="120"/>
      <c r="B368" s="120"/>
      <c r="C368" s="177"/>
      <c r="D368" s="177"/>
      <c r="E368" s="120"/>
      <c r="F368" s="120"/>
      <c r="G368" s="120"/>
      <c r="H368" s="173"/>
      <c r="I368" s="173"/>
      <c r="J368" s="173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>
      <c r="A369" s="120"/>
      <c r="B369" s="120"/>
      <c r="C369" s="177"/>
      <c r="D369" s="177"/>
      <c r="E369" s="120"/>
      <c r="F369" s="120"/>
      <c r="G369" s="120"/>
      <c r="H369" s="173"/>
      <c r="I369" s="173"/>
      <c r="J369" s="173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>
      <c r="A370" s="120"/>
      <c r="B370" s="120"/>
      <c r="C370" s="177"/>
      <c r="D370" s="177"/>
      <c r="E370" s="120"/>
      <c r="F370" s="120"/>
      <c r="G370" s="120"/>
      <c r="H370" s="173"/>
      <c r="I370" s="173"/>
      <c r="J370" s="173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>
      <c r="A371" s="120"/>
      <c r="B371" s="120"/>
      <c r="C371" s="177"/>
      <c r="D371" s="177"/>
      <c r="E371" s="120"/>
      <c r="F371" s="120"/>
      <c r="G371" s="120"/>
      <c r="H371" s="173"/>
      <c r="I371" s="173"/>
      <c r="J371" s="173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>
      <c r="A372" s="120"/>
      <c r="B372" s="120"/>
      <c r="C372" s="177"/>
      <c r="D372" s="177"/>
      <c r="E372" s="120"/>
      <c r="F372" s="120"/>
      <c r="G372" s="120"/>
      <c r="H372" s="173"/>
      <c r="I372" s="173"/>
      <c r="J372" s="173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>
      <c r="A373" s="120"/>
      <c r="B373" s="120"/>
      <c r="C373" s="177"/>
      <c r="D373" s="177"/>
      <c r="E373" s="120"/>
      <c r="F373" s="120"/>
      <c r="G373" s="120"/>
      <c r="H373" s="173"/>
      <c r="I373" s="173"/>
      <c r="J373" s="173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>
      <c r="A374" s="120"/>
      <c r="B374" s="120"/>
      <c r="C374" s="177"/>
      <c r="D374" s="177"/>
      <c r="E374" s="120"/>
      <c r="F374" s="120"/>
      <c r="G374" s="120"/>
      <c r="H374" s="173"/>
      <c r="I374" s="173"/>
      <c r="J374" s="173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>
      <c r="A375" s="120"/>
      <c r="B375" s="120"/>
      <c r="C375" s="177"/>
      <c r="D375" s="177"/>
      <c r="E375" s="120"/>
      <c r="F375" s="120"/>
      <c r="G375" s="120"/>
      <c r="H375" s="173"/>
      <c r="I375" s="173"/>
      <c r="J375" s="173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>
      <c r="A376" s="120"/>
      <c r="B376" s="120"/>
      <c r="C376" s="177"/>
      <c r="D376" s="177"/>
      <c r="E376" s="120"/>
      <c r="F376" s="120"/>
      <c r="G376" s="120"/>
      <c r="H376" s="173"/>
      <c r="I376" s="173"/>
      <c r="J376" s="173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>
      <c r="A377" s="120"/>
      <c r="B377" s="120"/>
      <c r="C377" s="177"/>
      <c r="D377" s="177"/>
      <c r="E377" s="120"/>
      <c r="F377" s="120"/>
      <c r="G377" s="120"/>
      <c r="H377" s="173"/>
      <c r="I377" s="173"/>
      <c r="J377" s="173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>
      <c r="A378" s="120"/>
      <c r="B378" s="120"/>
      <c r="C378" s="177"/>
      <c r="D378" s="177"/>
      <c r="E378" s="120"/>
      <c r="F378" s="120"/>
      <c r="G378" s="120"/>
      <c r="H378" s="173"/>
      <c r="I378" s="173"/>
      <c r="J378" s="173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>
      <c r="A379" s="120"/>
      <c r="B379" s="120"/>
      <c r="C379" s="177"/>
      <c r="D379" s="177"/>
      <c r="E379" s="120"/>
      <c r="F379" s="120"/>
      <c r="G379" s="120"/>
      <c r="H379" s="173"/>
      <c r="I379" s="173"/>
      <c r="J379" s="173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>
      <c r="A380" s="120"/>
      <c r="B380" s="120"/>
      <c r="C380" s="177"/>
      <c r="D380" s="177"/>
      <c r="E380" s="120"/>
      <c r="F380" s="120"/>
      <c r="G380" s="120"/>
      <c r="H380" s="173"/>
      <c r="I380" s="173"/>
      <c r="J380" s="173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>
      <c r="A381" s="120"/>
      <c r="B381" s="120"/>
      <c r="C381" s="177"/>
      <c r="D381" s="177"/>
      <c r="E381" s="120"/>
      <c r="F381" s="120"/>
      <c r="G381" s="120"/>
      <c r="H381" s="173"/>
      <c r="I381" s="173"/>
      <c r="J381" s="173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>
      <c r="A382" s="120"/>
      <c r="B382" s="120"/>
      <c r="C382" s="177"/>
      <c r="D382" s="177"/>
      <c r="E382" s="120"/>
      <c r="F382" s="120"/>
      <c r="G382" s="120"/>
      <c r="H382" s="173"/>
      <c r="I382" s="173"/>
      <c r="J382" s="173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>
      <c r="A383" s="120"/>
      <c r="B383" s="120"/>
      <c r="C383" s="177"/>
      <c r="D383" s="177"/>
      <c r="E383" s="120"/>
      <c r="F383" s="120"/>
      <c r="G383" s="120"/>
      <c r="H383" s="173"/>
      <c r="I383" s="173"/>
      <c r="J383" s="173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>
      <c r="A384" s="120"/>
      <c r="B384" s="120"/>
      <c r="C384" s="177"/>
      <c r="D384" s="177"/>
      <c r="E384" s="120"/>
      <c r="F384" s="120"/>
      <c r="G384" s="120"/>
      <c r="H384" s="173"/>
      <c r="I384" s="173"/>
      <c r="J384" s="173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>
      <c r="A385" s="120"/>
      <c r="B385" s="120"/>
      <c r="C385" s="177"/>
      <c r="D385" s="177"/>
      <c r="E385" s="120"/>
      <c r="F385" s="120"/>
      <c r="G385" s="120"/>
      <c r="H385" s="173"/>
      <c r="I385" s="173"/>
      <c r="J385" s="173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>
      <c r="A386" s="120"/>
      <c r="B386" s="120"/>
      <c r="C386" s="177"/>
      <c r="D386" s="177"/>
      <c r="E386" s="120"/>
      <c r="F386" s="120"/>
      <c r="G386" s="120"/>
      <c r="H386" s="173"/>
      <c r="I386" s="173"/>
      <c r="J386" s="173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>
      <c r="A387" s="120"/>
      <c r="B387" s="120"/>
      <c r="C387" s="177"/>
      <c r="D387" s="177"/>
      <c r="E387" s="120"/>
      <c r="F387" s="120"/>
      <c r="G387" s="120"/>
      <c r="H387" s="173"/>
      <c r="I387" s="173"/>
      <c r="J387" s="173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>
      <c r="A388" s="120"/>
      <c r="B388" s="120"/>
      <c r="C388" s="177"/>
      <c r="D388" s="177"/>
      <c r="E388" s="120"/>
      <c r="F388" s="120"/>
      <c r="G388" s="120"/>
      <c r="H388" s="173"/>
      <c r="I388" s="173"/>
      <c r="J388" s="173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>
      <c r="A389" s="120"/>
      <c r="B389" s="120"/>
      <c r="C389" s="177"/>
      <c r="D389" s="177"/>
      <c r="E389" s="120"/>
      <c r="F389" s="120"/>
      <c r="G389" s="120"/>
      <c r="H389" s="173"/>
      <c r="I389" s="173"/>
      <c r="J389" s="173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>
      <c r="A390" s="120"/>
      <c r="B390" s="120"/>
      <c r="C390" s="177"/>
      <c r="D390" s="177"/>
      <c r="E390" s="120"/>
      <c r="F390" s="120"/>
      <c r="G390" s="120"/>
      <c r="H390" s="173"/>
      <c r="I390" s="173"/>
      <c r="J390" s="173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>
      <c r="A391" s="120"/>
      <c r="B391" s="120"/>
      <c r="C391" s="177"/>
      <c r="D391" s="177"/>
      <c r="E391" s="120"/>
      <c r="F391" s="120"/>
      <c r="G391" s="120"/>
      <c r="H391" s="173"/>
      <c r="I391" s="173"/>
      <c r="J391" s="173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>
      <c r="A392" s="120"/>
      <c r="B392" s="120"/>
      <c r="C392" s="177"/>
      <c r="D392" s="177"/>
      <c r="E392" s="120"/>
      <c r="F392" s="120"/>
      <c r="G392" s="120"/>
      <c r="H392" s="173"/>
      <c r="I392" s="173"/>
      <c r="J392" s="173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>
      <c r="A393" s="120"/>
      <c r="B393" s="120"/>
      <c r="C393" s="177"/>
      <c r="D393" s="177"/>
      <c r="E393" s="120"/>
      <c r="F393" s="120"/>
      <c r="G393" s="120"/>
      <c r="H393" s="173"/>
      <c r="I393" s="173"/>
      <c r="J393" s="173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>
      <c r="A394" s="120"/>
      <c r="B394" s="120"/>
      <c r="C394" s="177"/>
      <c r="D394" s="177"/>
      <c r="E394" s="120"/>
      <c r="F394" s="120"/>
      <c r="G394" s="120"/>
      <c r="H394" s="173"/>
      <c r="I394" s="173"/>
      <c r="J394" s="173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>
      <c r="A395" s="120"/>
      <c r="B395" s="120"/>
      <c r="C395" s="177"/>
      <c r="D395" s="177"/>
      <c r="E395" s="120"/>
      <c r="F395" s="120"/>
      <c r="G395" s="120"/>
      <c r="H395" s="173"/>
      <c r="I395" s="173"/>
      <c r="J395" s="173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>
      <c r="A396" s="120"/>
      <c r="B396" s="120"/>
      <c r="C396" s="177"/>
      <c r="D396" s="177"/>
      <c r="E396" s="120"/>
      <c r="F396" s="120"/>
      <c r="G396" s="120"/>
      <c r="H396" s="173"/>
      <c r="I396" s="173"/>
      <c r="J396" s="173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>
      <c r="A397" s="120"/>
      <c r="B397" s="120"/>
      <c r="C397" s="177"/>
      <c r="D397" s="177"/>
      <c r="E397" s="120"/>
      <c r="F397" s="120"/>
      <c r="G397" s="120"/>
      <c r="H397" s="173"/>
      <c r="I397" s="173"/>
      <c r="J397" s="173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>
      <c r="A398" s="120"/>
      <c r="B398" s="120"/>
      <c r="C398" s="177"/>
      <c r="D398" s="177"/>
      <c r="E398" s="120"/>
      <c r="F398" s="120"/>
      <c r="G398" s="120"/>
      <c r="H398" s="173"/>
      <c r="I398" s="173"/>
      <c r="J398" s="173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>
      <c r="A399" s="120"/>
      <c r="B399" s="120"/>
      <c r="C399" s="177"/>
      <c r="D399" s="177"/>
      <c r="E399" s="120"/>
      <c r="F399" s="120"/>
      <c r="G399" s="120"/>
      <c r="H399" s="173"/>
      <c r="I399" s="173"/>
      <c r="J399" s="173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>
      <c r="A400" s="120"/>
      <c r="B400" s="120"/>
      <c r="C400" s="177"/>
      <c r="D400" s="177"/>
      <c r="E400" s="120"/>
      <c r="F400" s="120"/>
      <c r="G400" s="120"/>
      <c r="H400" s="173"/>
      <c r="I400" s="173"/>
      <c r="J400" s="173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>
      <c r="A401" s="120"/>
      <c r="B401" s="120"/>
      <c r="C401" s="177"/>
      <c r="D401" s="177"/>
      <c r="E401" s="120"/>
      <c r="F401" s="120"/>
      <c r="G401" s="120"/>
      <c r="H401" s="173"/>
      <c r="I401" s="173"/>
      <c r="J401" s="173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>
      <c r="A402" s="120"/>
      <c r="B402" s="120"/>
      <c r="C402" s="177"/>
      <c r="D402" s="177"/>
      <c r="E402" s="120"/>
      <c r="F402" s="120"/>
      <c r="G402" s="120"/>
      <c r="H402" s="173"/>
      <c r="I402" s="173"/>
      <c r="J402" s="173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>
      <c r="A403" s="120"/>
      <c r="B403" s="120"/>
      <c r="C403" s="177"/>
      <c r="D403" s="177"/>
      <c r="E403" s="120"/>
      <c r="F403" s="120"/>
      <c r="G403" s="120"/>
      <c r="H403" s="173"/>
      <c r="I403" s="173"/>
      <c r="J403" s="173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>
      <c r="A404" s="120"/>
      <c r="B404" s="120"/>
      <c r="C404" s="177"/>
      <c r="D404" s="177"/>
      <c r="E404" s="120"/>
      <c r="F404" s="120"/>
      <c r="G404" s="120"/>
      <c r="H404" s="173"/>
      <c r="I404" s="173"/>
      <c r="J404" s="173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>
      <c r="A405" s="120"/>
      <c r="B405" s="120"/>
      <c r="C405" s="177"/>
      <c r="D405" s="177"/>
      <c r="E405" s="120"/>
      <c r="F405" s="120"/>
      <c r="G405" s="120"/>
      <c r="H405" s="173"/>
      <c r="I405" s="173"/>
      <c r="J405" s="173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>
      <c r="A406" s="120"/>
      <c r="B406" s="120"/>
      <c r="C406" s="177"/>
      <c r="D406" s="177"/>
      <c r="E406" s="120"/>
      <c r="F406" s="120"/>
      <c r="G406" s="120"/>
      <c r="H406" s="173"/>
      <c r="I406" s="173"/>
      <c r="J406" s="173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>
      <c r="A407" s="120"/>
      <c r="B407" s="120"/>
      <c r="C407" s="177"/>
      <c r="D407" s="177"/>
      <c r="E407" s="120"/>
      <c r="F407" s="120"/>
      <c r="G407" s="120"/>
      <c r="H407" s="173"/>
      <c r="I407" s="173"/>
      <c r="J407" s="173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>
      <c r="A408" s="120"/>
      <c r="B408" s="120"/>
      <c r="C408" s="177"/>
      <c r="D408" s="177"/>
      <c r="E408" s="120"/>
      <c r="F408" s="120"/>
      <c r="G408" s="120"/>
      <c r="H408" s="173"/>
      <c r="I408" s="173"/>
      <c r="J408" s="173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>
      <c r="A409" s="120"/>
      <c r="B409" s="120"/>
      <c r="C409" s="177"/>
      <c r="D409" s="177"/>
      <c r="E409" s="120"/>
      <c r="F409" s="120"/>
      <c r="G409" s="120"/>
      <c r="H409" s="173"/>
      <c r="I409" s="173"/>
      <c r="J409" s="173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20"/>
      <c r="B410" s="120"/>
      <c r="C410" s="177"/>
      <c r="D410" s="177"/>
      <c r="E410" s="120"/>
      <c r="F410" s="120"/>
      <c r="G410" s="120"/>
      <c r="H410" s="173"/>
      <c r="I410" s="173"/>
      <c r="J410" s="173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>
      <c r="A411" s="120"/>
      <c r="B411" s="120"/>
      <c r="C411" s="177"/>
      <c r="D411" s="177"/>
      <c r="E411" s="120"/>
      <c r="F411" s="120"/>
      <c r="G411" s="120"/>
      <c r="H411" s="173"/>
      <c r="I411" s="173"/>
      <c r="J411" s="173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>
      <c r="A412" s="120"/>
      <c r="B412" s="120"/>
      <c r="C412" s="177"/>
      <c r="D412" s="177"/>
      <c r="E412" s="120"/>
      <c r="F412" s="120"/>
      <c r="G412" s="120"/>
      <c r="H412" s="173"/>
      <c r="I412" s="173"/>
      <c r="J412" s="173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>
      <c r="A413" s="120"/>
      <c r="B413" s="120"/>
      <c r="C413" s="177"/>
      <c r="D413" s="177"/>
      <c r="E413" s="120"/>
      <c r="F413" s="120"/>
      <c r="G413" s="120"/>
      <c r="H413" s="173"/>
      <c r="I413" s="173"/>
      <c r="J413" s="173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>
      <c r="A414" s="120"/>
      <c r="B414" s="120"/>
      <c r="C414" s="177"/>
      <c r="D414" s="177"/>
      <c r="E414" s="120"/>
      <c r="F414" s="120"/>
      <c r="G414" s="120"/>
      <c r="H414" s="173"/>
      <c r="I414" s="173"/>
      <c r="J414" s="173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>
      <c r="A415" s="120"/>
      <c r="B415" s="120"/>
      <c r="C415" s="177"/>
      <c r="D415" s="177"/>
      <c r="E415" s="120"/>
      <c r="F415" s="120"/>
      <c r="G415" s="120"/>
      <c r="H415" s="173"/>
      <c r="I415" s="173"/>
      <c r="J415" s="173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>
      <c r="A416" s="120"/>
      <c r="B416" s="120"/>
      <c r="C416" s="177"/>
      <c r="D416" s="177"/>
      <c r="E416" s="120"/>
      <c r="F416" s="120"/>
      <c r="G416" s="120"/>
      <c r="H416" s="173"/>
      <c r="I416" s="173"/>
      <c r="J416" s="173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>
      <c r="A417" s="120"/>
      <c r="B417" s="120"/>
      <c r="C417" s="177"/>
      <c r="D417" s="177"/>
      <c r="E417" s="120"/>
      <c r="F417" s="120"/>
      <c r="G417" s="120"/>
      <c r="H417" s="173"/>
      <c r="I417" s="173"/>
      <c r="J417" s="173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>
      <c r="A418" s="120"/>
      <c r="B418" s="120"/>
      <c r="C418" s="177"/>
      <c r="D418" s="177"/>
      <c r="E418" s="120"/>
      <c r="F418" s="120"/>
      <c r="G418" s="120"/>
      <c r="H418" s="173"/>
      <c r="I418" s="173"/>
      <c r="J418" s="173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>
      <c r="A419" s="120"/>
      <c r="B419" s="120"/>
      <c r="C419" s="177"/>
      <c r="D419" s="177"/>
      <c r="E419" s="120"/>
      <c r="F419" s="120"/>
      <c r="G419" s="120"/>
      <c r="H419" s="173"/>
      <c r="I419" s="173"/>
      <c r="J419" s="173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>
      <c r="A420" s="120"/>
      <c r="B420" s="120"/>
      <c r="C420" s="177"/>
      <c r="D420" s="177"/>
      <c r="E420" s="120"/>
      <c r="F420" s="120"/>
      <c r="G420" s="120"/>
      <c r="H420" s="173"/>
      <c r="I420" s="173"/>
      <c r="J420" s="173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>
      <c r="A421" s="120"/>
      <c r="B421" s="120"/>
      <c r="C421" s="177"/>
      <c r="D421" s="177"/>
      <c r="E421" s="120"/>
      <c r="F421" s="120"/>
      <c r="G421" s="120"/>
      <c r="H421" s="173"/>
      <c r="I421" s="173"/>
      <c r="J421" s="173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>
      <c r="A422" s="120"/>
      <c r="B422" s="120"/>
      <c r="C422" s="177"/>
      <c r="D422" s="177"/>
      <c r="E422" s="120"/>
      <c r="F422" s="120"/>
      <c r="G422" s="120"/>
      <c r="H422" s="173"/>
      <c r="I422" s="173"/>
      <c r="J422" s="173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>
      <c r="A423" s="120"/>
      <c r="B423" s="120"/>
      <c r="C423" s="177"/>
      <c r="D423" s="177"/>
      <c r="E423" s="120"/>
      <c r="F423" s="120"/>
      <c r="G423" s="120"/>
      <c r="H423" s="173"/>
      <c r="I423" s="173"/>
      <c r="J423" s="173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>
      <c r="A424" s="120"/>
      <c r="B424" s="120"/>
      <c r="C424" s="177"/>
      <c r="D424" s="177"/>
      <c r="E424" s="120"/>
      <c r="F424" s="120"/>
      <c r="G424" s="120"/>
      <c r="H424" s="173"/>
      <c r="I424" s="173"/>
      <c r="J424" s="173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>
      <c r="A425" s="120"/>
      <c r="B425" s="120"/>
      <c r="C425" s="177"/>
      <c r="D425" s="177"/>
      <c r="E425" s="120"/>
      <c r="F425" s="120"/>
      <c r="G425" s="120"/>
      <c r="H425" s="173"/>
      <c r="I425" s="173"/>
      <c r="J425" s="173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>
      <c r="A426" s="120"/>
      <c r="B426" s="120"/>
      <c r="C426" s="177"/>
      <c r="D426" s="177"/>
      <c r="E426" s="120"/>
      <c r="F426" s="120"/>
      <c r="G426" s="120"/>
      <c r="H426" s="173"/>
      <c r="I426" s="173"/>
      <c r="J426" s="173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>
      <c r="A427" s="120"/>
      <c r="B427" s="120"/>
      <c r="C427" s="177"/>
      <c r="D427" s="177"/>
      <c r="E427" s="120"/>
      <c r="F427" s="120"/>
      <c r="G427" s="120"/>
      <c r="H427" s="173"/>
      <c r="I427" s="173"/>
      <c r="J427" s="173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>
      <c r="A428" s="120"/>
      <c r="B428" s="120"/>
      <c r="C428" s="177"/>
      <c r="D428" s="177"/>
      <c r="E428" s="120"/>
      <c r="F428" s="120"/>
      <c r="G428" s="120"/>
      <c r="H428" s="173"/>
      <c r="I428" s="173"/>
      <c r="J428" s="173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>
      <c r="A429" s="120"/>
      <c r="B429" s="120"/>
      <c r="C429" s="177"/>
      <c r="D429" s="177"/>
      <c r="E429" s="120"/>
      <c r="F429" s="120"/>
      <c r="G429" s="120"/>
      <c r="H429" s="173"/>
      <c r="I429" s="173"/>
      <c r="J429" s="173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>
      <c r="A430" s="120"/>
      <c r="B430" s="120"/>
      <c r="C430" s="177"/>
      <c r="D430" s="177"/>
      <c r="E430" s="120"/>
      <c r="F430" s="120"/>
      <c r="G430" s="120"/>
      <c r="H430" s="173"/>
      <c r="I430" s="173"/>
      <c r="J430" s="173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>
      <c r="A431" s="120"/>
      <c r="B431" s="120"/>
      <c r="C431" s="177"/>
      <c r="D431" s="177"/>
      <c r="E431" s="120"/>
      <c r="F431" s="120"/>
      <c r="G431" s="120"/>
      <c r="H431" s="173"/>
      <c r="I431" s="173"/>
      <c r="J431" s="173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>
      <c r="A432" s="120"/>
      <c r="B432" s="120"/>
      <c r="C432" s="177"/>
      <c r="D432" s="177"/>
      <c r="E432" s="120"/>
      <c r="F432" s="120"/>
      <c r="G432" s="120"/>
      <c r="H432" s="173"/>
      <c r="I432" s="173"/>
      <c r="J432" s="173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>
      <c r="A433" s="120"/>
      <c r="B433" s="120"/>
      <c r="C433" s="177"/>
      <c r="D433" s="177"/>
      <c r="E433" s="120"/>
      <c r="F433" s="120"/>
      <c r="G433" s="120"/>
      <c r="H433" s="173"/>
      <c r="I433" s="173"/>
      <c r="J433" s="173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>
      <c r="A434" s="120"/>
      <c r="B434" s="120"/>
      <c r="C434" s="177"/>
      <c r="D434" s="177"/>
      <c r="E434" s="120"/>
      <c r="F434" s="120"/>
      <c r="G434" s="120"/>
      <c r="H434" s="173"/>
      <c r="I434" s="173"/>
      <c r="J434" s="173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>
      <c r="A435" s="120"/>
      <c r="B435" s="120"/>
      <c r="C435" s="177"/>
      <c r="D435" s="177"/>
      <c r="E435" s="120"/>
      <c r="F435" s="120"/>
      <c r="G435" s="120"/>
      <c r="H435" s="173"/>
      <c r="I435" s="173"/>
      <c r="J435" s="173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>
      <c r="A436" s="120"/>
      <c r="B436" s="120"/>
      <c r="C436" s="177"/>
      <c r="D436" s="177"/>
      <c r="E436" s="120"/>
      <c r="F436" s="120"/>
      <c r="G436" s="120"/>
      <c r="H436" s="173"/>
      <c r="I436" s="173"/>
      <c r="J436" s="173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>
      <c r="A437" s="120"/>
      <c r="B437" s="120"/>
      <c r="C437" s="177"/>
      <c r="D437" s="177"/>
      <c r="E437" s="120"/>
      <c r="F437" s="120"/>
      <c r="G437" s="120"/>
      <c r="H437" s="173"/>
      <c r="I437" s="173"/>
      <c r="J437" s="173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>
      <c r="A438" s="120"/>
      <c r="B438" s="120"/>
      <c r="C438" s="177"/>
      <c r="D438" s="177"/>
      <c r="E438" s="120"/>
      <c r="F438" s="120"/>
      <c r="G438" s="120"/>
      <c r="H438" s="173"/>
      <c r="I438" s="173"/>
      <c r="J438" s="173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>
      <c r="A439" s="120"/>
      <c r="B439" s="120"/>
      <c r="C439" s="177"/>
      <c r="D439" s="177"/>
      <c r="E439" s="120"/>
      <c r="F439" s="120"/>
      <c r="G439" s="120"/>
      <c r="H439" s="173"/>
      <c r="I439" s="173"/>
      <c r="J439" s="173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>
      <c r="A440" s="120"/>
      <c r="B440" s="120"/>
      <c r="C440" s="177"/>
      <c r="D440" s="177"/>
      <c r="E440" s="120"/>
      <c r="F440" s="120"/>
      <c r="G440" s="120"/>
      <c r="H440" s="173"/>
      <c r="I440" s="173"/>
      <c r="J440" s="173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>
      <c r="A441" s="120"/>
      <c r="B441" s="120"/>
      <c r="C441" s="177"/>
      <c r="D441" s="177"/>
      <c r="E441" s="120"/>
      <c r="F441" s="120"/>
      <c r="G441" s="120"/>
      <c r="H441" s="173"/>
      <c r="I441" s="173"/>
      <c r="J441" s="173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>
      <c r="A442" s="120"/>
      <c r="B442" s="120"/>
      <c r="C442" s="177"/>
      <c r="D442" s="177"/>
      <c r="E442" s="120"/>
      <c r="F442" s="120"/>
      <c r="G442" s="120"/>
      <c r="H442" s="173"/>
      <c r="I442" s="173"/>
      <c r="J442" s="173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>
      <c r="A443" s="120"/>
      <c r="B443" s="120"/>
      <c r="C443" s="177"/>
      <c r="D443" s="177"/>
      <c r="E443" s="120"/>
      <c r="F443" s="120"/>
      <c r="G443" s="120"/>
      <c r="H443" s="173"/>
      <c r="I443" s="173"/>
      <c r="J443" s="173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>
      <c r="A444" s="120"/>
      <c r="B444" s="120"/>
      <c r="C444" s="177"/>
      <c r="D444" s="177"/>
      <c r="E444" s="120"/>
      <c r="F444" s="120"/>
      <c r="G444" s="120"/>
      <c r="H444" s="173"/>
      <c r="I444" s="173"/>
      <c r="J444" s="173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>
      <c r="A445" s="120"/>
      <c r="B445" s="120"/>
      <c r="C445" s="177"/>
      <c r="D445" s="177"/>
      <c r="E445" s="120"/>
      <c r="F445" s="120"/>
      <c r="G445" s="120"/>
      <c r="H445" s="173"/>
      <c r="I445" s="173"/>
      <c r="J445" s="173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>
      <c r="A446" s="120"/>
      <c r="B446" s="120"/>
      <c r="C446" s="177"/>
      <c r="D446" s="177"/>
      <c r="E446" s="120"/>
      <c r="F446" s="120"/>
      <c r="G446" s="120"/>
      <c r="H446" s="173"/>
      <c r="I446" s="173"/>
      <c r="J446" s="173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>
      <c r="A447" s="120"/>
      <c r="B447" s="120"/>
      <c r="C447" s="177"/>
      <c r="D447" s="177"/>
      <c r="E447" s="120"/>
      <c r="F447" s="120"/>
      <c r="G447" s="120"/>
      <c r="H447" s="173"/>
      <c r="I447" s="173"/>
      <c r="J447" s="173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>
      <c r="A448" s="120"/>
      <c r="B448" s="120"/>
      <c r="C448" s="177"/>
      <c r="D448" s="177"/>
      <c r="E448" s="120"/>
      <c r="F448" s="120"/>
      <c r="G448" s="120"/>
      <c r="H448" s="173"/>
      <c r="I448" s="173"/>
      <c r="J448" s="173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>
      <c r="A449" s="120"/>
      <c r="B449" s="120"/>
      <c r="C449" s="177"/>
      <c r="D449" s="177"/>
      <c r="E449" s="120"/>
      <c r="F449" s="120"/>
      <c r="G449" s="120"/>
      <c r="H449" s="173"/>
      <c r="I449" s="173"/>
      <c r="J449" s="173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>
      <c r="A450" s="120"/>
      <c r="B450" s="120"/>
      <c r="C450" s="177"/>
      <c r="D450" s="177"/>
      <c r="E450" s="120"/>
      <c r="F450" s="120"/>
      <c r="G450" s="120"/>
      <c r="H450" s="173"/>
      <c r="I450" s="173"/>
      <c r="J450" s="173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>
      <c r="A451" s="120"/>
      <c r="B451" s="120"/>
      <c r="C451" s="177"/>
      <c r="D451" s="177"/>
      <c r="E451" s="120"/>
      <c r="F451" s="120"/>
      <c r="G451" s="120"/>
      <c r="H451" s="173"/>
      <c r="I451" s="173"/>
      <c r="J451" s="173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>
      <c r="A452" s="120"/>
      <c r="B452" s="120"/>
      <c r="C452" s="177"/>
      <c r="D452" s="177"/>
      <c r="E452" s="120"/>
      <c r="F452" s="120"/>
      <c r="G452" s="120"/>
      <c r="H452" s="173"/>
      <c r="I452" s="173"/>
      <c r="J452" s="173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>
      <c r="A453" s="120"/>
      <c r="B453" s="120"/>
      <c r="C453" s="177"/>
      <c r="D453" s="177"/>
      <c r="E453" s="120"/>
      <c r="F453" s="120"/>
      <c r="G453" s="120"/>
      <c r="H453" s="173"/>
      <c r="I453" s="173"/>
      <c r="J453" s="173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>
      <c r="A454" s="120"/>
      <c r="B454" s="120"/>
      <c r="C454" s="177"/>
      <c r="D454" s="177"/>
      <c r="E454" s="120"/>
      <c r="F454" s="120"/>
      <c r="G454" s="120"/>
      <c r="H454" s="173"/>
      <c r="I454" s="173"/>
      <c r="J454" s="173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>
      <c r="A455" s="120"/>
      <c r="B455" s="120"/>
      <c r="C455" s="177"/>
      <c r="D455" s="177"/>
      <c r="E455" s="120"/>
      <c r="F455" s="120"/>
      <c r="G455" s="120"/>
      <c r="H455" s="173"/>
      <c r="I455" s="173"/>
      <c r="J455" s="173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>
      <c r="A456" s="120"/>
      <c r="B456" s="120"/>
      <c r="C456" s="177"/>
      <c r="D456" s="177"/>
      <c r="E456" s="120"/>
      <c r="F456" s="120"/>
      <c r="G456" s="120"/>
      <c r="H456" s="173"/>
      <c r="I456" s="173"/>
      <c r="J456" s="173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>
      <c r="A457" s="120"/>
      <c r="B457" s="120"/>
      <c r="C457" s="177"/>
      <c r="D457" s="177"/>
      <c r="E457" s="120"/>
      <c r="F457" s="120"/>
      <c r="G457" s="120"/>
      <c r="H457" s="173"/>
      <c r="I457" s="173"/>
      <c r="J457" s="173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>
      <c r="A458" s="120"/>
      <c r="B458" s="120"/>
      <c r="C458" s="177"/>
      <c r="D458" s="177"/>
      <c r="E458" s="120"/>
      <c r="F458" s="120"/>
      <c r="G458" s="120"/>
      <c r="H458" s="173"/>
      <c r="I458" s="173"/>
      <c r="J458" s="173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>
      <c r="A459" s="120"/>
      <c r="B459" s="120"/>
      <c r="C459" s="177"/>
      <c r="D459" s="177"/>
      <c r="E459" s="120"/>
      <c r="F459" s="120"/>
      <c r="G459" s="120"/>
      <c r="H459" s="173"/>
      <c r="I459" s="173"/>
      <c r="J459" s="173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>
      <c r="A460" s="120"/>
      <c r="B460" s="120"/>
      <c r="C460" s="177"/>
      <c r="D460" s="177"/>
      <c r="E460" s="120"/>
      <c r="F460" s="120"/>
      <c r="G460" s="120"/>
      <c r="H460" s="173"/>
      <c r="I460" s="173"/>
      <c r="J460" s="173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>
      <c r="A461" s="120"/>
      <c r="B461" s="120"/>
      <c r="C461" s="177"/>
      <c r="D461" s="177"/>
      <c r="E461" s="120"/>
      <c r="F461" s="120"/>
      <c r="G461" s="120"/>
      <c r="H461" s="173"/>
      <c r="I461" s="173"/>
      <c r="J461" s="173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>
      <c r="A462" s="120"/>
      <c r="B462" s="120"/>
      <c r="C462" s="177"/>
      <c r="D462" s="177"/>
      <c r="E462" s="120"/>
      <c r="F462" s="120"/>
      <c r="G462" s="120"/>
      <c r="H462" s="173"/>
      <c r="I462" s="173"/>
      <c r="J462" s="173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>
      <c r="A463" s="120"/>
      <c r="B463" s="120"/>
      <c r="C463" s="177"/>
      <c r="D463" s="177"/>
      <c r="E463" s="120"/>
      <c r="F463" s="120"/>
      <c r="G463" s="120"/>
      <c r="H463" s="173"/>
      <c r="I463" s="173"/>
      <c r="J463" s="173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>
      <c r="A464" s="120"/>
      <c r="B464" s="120"/>
      <c r="C464" s="177"/>
      <c r="D464" s="177"/>
      <c r="E464" s="120"/>
      <c r="F464" s="120"/>
      <c r="G464" s="120"/>
      <c r="H464" s="173"/>
      <c r="I464" s="173"/>
      <c r="J464" s="173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>
      <c r="A465" s="120"/>
      <c r="B465" s="120"/>
      <c r="C465" s="177"/>
      <c r="D465" s="177"/>
      <c r="E465" s="120"/>
      <c r="F465" s="120"/>
      <c r="G465" s="120"/>
      <c r="H465" s="173"/>
      <c r="I465" s="173"/>
      <c r="J465" s="173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>
      <c r="A466" s="120"/>
      <c r="B466" s="120"/>
      <c r="C466" s="177"/>
      <c r="D466" s="177"/>
      <c r="E466" s="120"/>
      <c r="F466" s="120"/>
      <c r="G466" s="120"/>
      <c r="H466" s="173"/>
      <c r="I466" s="173"/>
      <c r="J466" s="173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>
      <c r="A467" s="120"/>
      <c r="B467" s="120"/>
      <c r="C467" s="177"/>
      <c r="D467" s="177"/>
      <c r="E467" s="120"/>
      <c r="F467" s="120"/>
      <c r="G467" s="120"/>
      <c r="H467" s="173"/>
      <c r="I467" s="173"/>
      <c r="J467" s="173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>
      <c r="A468" s="120"/>
      <c r="B468" s="120"/>
      <c r="C468" s="177"/>
      <c r="D468" s="177"/>
      <c r="E468" s="120"/>
      <c r="F468" s="120"/>
      <c r="G468" s="120"/>
      <c r="H468" s="173"/>
      <c r="I468" s="173"/>
      <c r="J468" s="173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>
      <c r="A469" s="120"/>
      <c r="B469" s="120"/>
      <c r="C469" s="177"/>
      <c r="D469" s="177"/>
      <c r="E469" s="120"/>
      <c r="F469" s="120"/>
      <c r="G469" s="120"/>
      <c r="H469" s="173"/>
      <c r="I469" s="173"/>
      <c r="J469" s="173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>
      <c r="A470" s="120"/>
      <c r="B470" s="120"/>
      <c r="C470" s="177"/>
      <c r="D470" s="177"/>
      <c r="E470" s="120"/>
      <c r="F470" s="120"/>
      <c r="G470" s="120"/>
      <c r="H470" s="173"/>
      <c r="I470" s="173"/>
      <c r="J470" s="173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>
      <c r="A471" s="120"/>
      <c r="B471" s="120"/>
      <c r="C471" s="177"/>
      <c r="D471" s="177"/>
      <c r="E471" s="120"/>
      <c r="F471" s="120"/>
      <c r="G471" s="120"/>
      <c r="H471" s="173"/>
      <c r="I471" s="173"/>
      <c r="J471" s="173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>
      <c r="A472" s="120"/>
      <c r="B472" s="120"/>
      <c r="C472" s="177"/>
      <c r="D472" s="177"/>
      <c r="E472" s="120"/>
      <c r="F472" s="120"/>
      <c r="G472" s="120"/>
      <c r="H472" s="173"/>
      <c r="I472" s="173"/>
      <c r="J472" s="173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>
      <c r="A473" s="120"/>
      <c r="B473" s="120"/>
      <c r="C473" s="177"/>
      <c r="D473" s="177"/>
      <c r="E473" s="120"/>
      <c r="F473" s="120"/>
      <c r="G473" s="120"/>
      <c r="H473" s="173"/>
      <c r="I473" s="173"/>
      <c r="J473" s="173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>
      <c r="A474" s="120"/>
      <c r="B474" s="120"/>
      <c r="C474" s="177"/>
      <c r="D474" s="177"/>
      <c r="E474" s="120"/>
      <c r="F474" s="120"/>
      <c r="G474" s="120"/>
      <c r="H474" s="173"/>
      <c r="I474" s="173"/>
      <c r="J474" s="173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>
      <c r="A475" s="120"/>
      <c r="B475" s="120"/>
      <c r="C475" s="177"/>
      <c r="D475" s="177"/>
      <c r="E475" s="120"/>
      <c r="F475" s="120"/>
      <c r="G475" s="120"/>
      <c r="H475" s="173"/>
      <c r="I475" s="173"/>
      <c r="J475" s="173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>
      <c r="A476" s="120"/>
      <c r="B476" s="120"/>
      <c r="C476" s="177"/>
      <c r="D476" s="177"/>
      <c r="E476" s="120"/>
      <c r="F476" s="120"/>
      <c r="G476" s="120"/>
      <c r="H476" s="173"/>
      <c r="I476" s="173"/>
      <c r="J476" s="173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>
      <c r="A477" s="120"/>
      <c r="B477" s="120"/>
      <c r="C477" s="177"/>
      <c r="D477" s="177"/>
      <c r="E477" s="120"/>
      <c r="F477" s="120"/>
      <c r="G477" s="120"/>
      <c r="H477" s="173"/>
      <c r="I477" s="173"/>
      <c r="J477" s="173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>
      <c r="A478" s="120"/>
      <c r="B478" s="120"/>
      <c r="C478" s="177"/>
      <c r="D478" s="177"/>
      <c r="E478" s="120"/>
      <c r="F478" s="120"/>
      <c r="G478" s="120"/>
      <c r="H478" s="173"/>
      <c r="I478" s="173"/>
      <c r="J478" s="173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>
      <c r="A479" s="120"/>
      <c r="B479" s="120"/>
      <c r="C479" s="177"/>
      <c r="D479" s="177"/>
      <c r="E479" s="120"/>
      <c r="F479" s="120"/>
      <c r="G479" s="120"/>
      <c r="H479" s="173"/>
      <c r="I479" s="173"/>
      <c r="J479" s="173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>
      <c r="A480" s="120"/>
      <c r="B480" s="120"/>
      <c r="C480" s="177"/>
      <c r="D480" s="177"/>
      <c r="E480" s="120"/>
      <c r="F480" s="120"/>
      <c r="G480" s="120"/>
      <c r="H480" s="173"/>
      <c r="I480" s="173"/>
      <c r="J480" s="173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>
      <c r="A481" s="120"/>
      <c r="B481" s="120"/>
      <c r="C481" s="177"/>
      <c r="D481" s="177"/>
      <c r="E481" s="120"/>
      <c r="F481" s="120"/>
      <c r="G481" s="120"/>
      <c r="H481" s="173"/>
      <c r="I481" s="173"/>
      <c r="J481" s="173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>
      <c r="A482" s="120"/>
      <c r="B482" s="120"/>
      <c r="C482" s="177"/>
      <c r="D482" s="177"/>
      <c r="E482" s="120"/>
      <c r="F482" s="120"/>
      <c r="G482" s="120"/>
      <c r="H482" s="173"/>
      <c r="I482" s="173"/>
      <c r="J482" s="173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>
      <c r="A483" s="120"/>
      <c r="B483" s="120"/>
      <c r="C483" s="177"/>
      <c r="D483" s="177"/>
      <c r="E483" s="120"/>
      <c r="F483" s="120"/>
      <c r="G483" s="120"/>
      <c r="H483" s="173"/>
      <c r="I483" s="173"/>
      <c r="J483" s="173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>
      <c r="A484" s="120"/>
      <c r="B484" s="120"/>
      <c r="C484" s="177"/>
      <c r="D484" s="177"/>
      <c r="E484" s="120"/>
      <c r="F484" s="120"/>
      <c r="G484" s="120"/>
      <c r="H484" s="173"/>
      <c r="I484" s="173"/>
      <c r="J484" s="173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>
      <c r="A485" s="120"/>
      <c r="B485" s="120"/>
      <c r="C485" s="177"/>
      <c r="D485" s="177"/>
      <c r="E485" s="120"/>
      <c r="F485" s="120"/>
      <c r="G485" s="120"/>
      <c r="H485" s="173"/>
      <c r="I485" s="173"/>
      <c r="J485" s="173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>
      <c r="A486" s="120"/>
      <c r="B486" s="120"/>
      <c r="C486" s="177"/>
      <c r="D486" s="177"/>
      <c r="E486" s="120"/>
      <c r="F486" s="120"/>
      <c r="G486" s="120"/>
      <c r="H486" s="173"/>
      <c r="I486" s="173"/>
      <c r="J486" s="173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>
      <c r="A487" s="120"/>
      <c r="B487" s="120"/>
      <c r="C487" s="177"/>
      <c r="D487" s="177"/>
      <c r="E487" s="120"/>
      <c r="F487" s="120"/>
      <c r="G487" s="120"/>
      <c r="H487" s="173"/>
      <c r="I487" s="173"/>
      <c r="J487" s="173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>
      <c r="A488" s="120"/>
      <c r="B488" s="120"/>
      <c r="C488" s="177"/>
      <c r="D488" s="177"/>
      <c r="E488" s="120"/>
      <c r="F488" s="120"/>
      <c r="G488" s="120"/>
      <c r="H488" s="173"/>
      <c r="I488" s="173"/>
      <c r="J488" s="173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>
      <c r="A489" s="120"/>
      <c r="B489" s="120"/>
      <c r="C489" s="177"/>
      <c r="D489" s="177"/>
      <c r="E489" s="120"/>
      <c r="F489" s="120"/>
      <c r="G489" s="120"/>
      <c r="H489" s="173"/>
      <c r="I489" s="173"/>
      <c r="J489" s="173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>
      <c r="A490" s="120"/>
      <c r="B490" s="120"/>
      <c r="C490" s="177"/>
      <c r="D490" s="177"/>
      <c r="E490" s="120"/>
      <c r="F490" s="120"/>
      <c r="G490" s="120"/>
      <c r="H490" s="173"/>
      <c r="I490" s="173"/>
      <c r="J490" s="173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>
      <c r="A491" s="120"/>
      <c r="B491" s="120"/>
      <c r="C491" s="177"/>
      <c r="D491" s="177"/>
      <c r="E491" s="120"/>
      <c r="F491" s="120"/>
      <c r="G491" s="120"/>
      <c r="H491" s="173"/>
      <c r="I491" s="173"/>
      <c r="J491" s="173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>
      <c r="A492" s="120"/>
      <c r="B492" s="120"/>
      <c r="C492" s="177"/>
      <c r="D492" s="177"/>
      <c r="E492" s="120"/>
      <c r="F492" s="120"/>
      <c r="G492" s="120"/>
      <c r="H492" s="173"/>
      <c r="I492" s="173"/>
      <c r="J492" s="173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>
      <c r="A493" s="120"/>
      <c r="B493" s="120"/>
      <c r="C493" s="177"/>
      <c r="D493" s="177"/>
      <c r="E493" s="120"/>
      <c r="F493" s="120"/>
      <c r="G493" s="120"/>
      <c r="H493" s="173"/>
      <c r="I493" s="173"/>
      <c r="J493" s="173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>
      <c r="A494" s="120"/>
      <c r="B494" s="120"/>
      <c r="C494" s="177"/>
      <c r="D494" s="177"/>
      <c r="E494" s="120"/>
      <c r="F494" s="120"/>
      <c r="G494" s="120"/>
      <c r="H494" s="173"/>
      <c r="I494" s="173"/>
      <c r="J494" s="173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>
      <c r="A495" s="120"/>
      <c r="B495" s="120"/>
      <c r="C495" s="177"/>
      <c r="D495" s="177"/>
      <c r="E495" s="120"/>
      <c r="F495" s="120"/>
      <c r="G495" s="120"/>
      <c r="H495" s="173"/>
      <c r="I495" s="173"/>
      <c r="J495" s="173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>
      <c r="A496" s="120"/>
      <c r="B496" s="120"/>
      <c r="C496" s="177"/>
      <c r="D496" s="177"/>
      <c r="E496" s="120"/>
      <c r="F496" s="120"/>
      <c r="G496" s="120"/>
      <c r="H496" s="173"/>
      <c r="I496" s="173"/>
      <c r="J496" s="173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>
      <c r="A497" s="120"/>
      <c r="B497" s="120"/>
      <c r="C497" s="177"/>
      <c r="D497" s="177"/>
      <c r="E497" s="120"/>
      <c r="F497" s="120"/>
      <c r="G497" s="120"/>
      <c r="H497" s="173"/>
      <c r="I497" s="173"/>
      <c r="J497" s="173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>
      <c r="A498" s="120"/>
      <c r="B498" s="120"/>
      <c r="C498" s="177"/>
      <c r="D498" s="177"/>
      <c r="E498" s="120"/>
      <c r="F498" s="120"/>
      <c r="G498" s="120"/>
      <c r="H498" s="173"/>
      <c r="I498" s="173"/>
      <c r="J498" s="173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>
      <c r="A499" s="120"/>
      <c r="B499" s="120"/>
      <c r="C499" s="177"/>
      <c r="D499" s="177"/>
      <c r="E499" s="120"/>
      <c r="F499" s="120"/>
      <c r="G499" s="120"/>
      <c r="H499" s="173"/>
      <c r="I499" s="173"/>
      <c r="J499" s="173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>
      <c r="A500" s="120"/>
      <c r="B500" s="120"/>
      <c r="C500" s="177"/>
      <c r="D500" s="177"/>
      <c r="E500" s="120"/>
      <c r="F500" s="120"/>
      <c r="G500" s="120"/>
      <c r="H500" s="173"/>
      <c r="I500" s="173"/>
      <c r="J500" s="173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>
      <c r="A501" s="120"/>
      <c r="B501" s="120"/>
      <c r="C501" s="177"/>
      <c r="D501" s="177"/>
      <c r="E501" s="120"/>
      <c r="F501" s="120"/>
      <c r="G501" s="120"/>
      <c r="H501" s="173"/>
      <c r="I501" s="173"/>
      <c r="J501" s="173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>
      <c r="A502" s="120"/>
      <c r="B502" s="120"/>
      <c r="C502" s="177"/>
      <c r="D502" s="177"/>
      <c r="E502" s="120"/>
      <c r="F502" s="120"/>
      <c r="G502" s="120"/>
      <c r="H502" s="173"/>
      <c r="I502" s="173"/>
      <c r="J502" s="173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>
      <c r="A503" s="120"/>
      <c r="B503" s="120"/>
      <c r="C503" s="177"/>
      <c r="D503" s="177"/>
      <c r="E503" s="120"/>
      <c r="F503" s="120"/>
      <c r="G503" s="120"/>
      <c r="H503" s="173"/>
      <c r="I503" s="173"/>
      <c r="J503" s="173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>
      <c r="A504" s="120"/>
      <c r="B504" s="120"/>
      <c r="C504" s="177"/>
      <c r="D504" s="177"/>
      <c r="E504" s="120"/>
      <c r="F504" s="120"/>
      <c r="G504" s="120"/>
      <c r="H504" s="173"/>
      <c r="I504" s="173"/>
      <c r="J504" s="173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>
      <c r="A505" s="120"/>
      <c r="B505" s="120"/>
      <c r="C505" s="177"/>
      <c r="D505" s="177"/>
      <c r="E505" s="120"/>
      <c r="F505" s="120"/>
      <c r="G505" s="120"/>
      <c r="H505" s="173"/>
      <c r="I505" s="173"/>
      <c r="J505" s="173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>
      <c r="A506" s="120"/>
      <c r="B506" s="120"/>
      <c r="C506" s="177"/>
      <c r="D506" s="177"/>
      <c r="E506" s="120"/>
      <c r="F506" s="120"/>
      <c r="G506" s="120"/>
      <c r="H506" s="173"/>
      <c r="I506" s="173"/>
      <c r="J506" s="173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>
      <c r="A507" s="120"/>
      <c r="B507" s="120"/>
      <c r="C507" s="177"/>
      <c r="D507" s="177"/>
      <c r="E507" s="120"/>
      <c r="F507" s="120"/>
      <c r="G507" s="120"/>
      <c r="H507" s="173"/>
      <c r="I507" s="173"/>
      <c r="J507" s="173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>
      <c r="A508" s="120"/>
      <c r="B508" s="120"/>
      <c r="C508" s="177"/>
      <c r="D508" s="177"/>
      <c r="E508" s="120"/>
      <c r="F508" s="120"/>
      <c r="G508" s="120"/>
      <c r="H508" s="173"/>
      <c r="I508" s="173"/>
      <c r="J508" s="173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>
      <c r="A509" s="120"/>
      <c r="B509" s="120"/>
      <c r="C509" s="177"/>
      <c r="D509" s="177"/>
      <c r="E509" s="120"/>
      <c r="F509" s="120"/>
      <c r="G509" s="120"/>
      <c r="H509" s="173"/>
      <c r="I509" s="173"/>
      <c r="J509" s="173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>
      <c r="A510" s="120"/>
      <c r="B510" s="120"/>
      <c r="C510" s="177"/>
      <c r="D510" s="177"/>
      <c r="E510" s="120"/>
      <c r="F510" s="120"/>
      <c r="G510" s="120"/>
      <c r="H510" s="173"/>
      <c r="I510" s="173"/>
      <c r="J510" s="173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>
      <c r="A511" s="120"/>
      <c r="B511" s="120"/>
      <c r="C511" s="177"/>
      <c r="D511" s="177"/>
      <c r="E511" s="120"/>
      <c r="F511" s="120"/>
      <c r="G511" s="120"/>
      <c r="H511" s="173"/>
      <c r="I511" s="173"/>
      <c r="J511" s="173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>
      <c r="A512" s="120"/>
      <c r="B512" s="120"/>
      <c r="C512" s="177"/>
      <c r="D512" s="177"/>
      <c r="E512" s="120"/>
      <c r="F512" s="120"/>
      <c r="G512" s="120"/>
      <c r="H512" s="173"/>
      <c r="I512" s="173"/>
      <c r="J512" s="173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>
      <c r="A513" s="120"/>
      <c r="B513" s="120"/>
      <c r="C513" s="177"/>
      <c r="D513" s="177"/>
      <c r="E513" s="120"/>
      <c r="F513" s="120"/>
      <c r="G513" s="120"/>
      <c r="H513" s="173"/>
      <c r="I513" s="173"/>
      <c r="J513" s="173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>
      <c r="A514" s="120"/>
      <c r="B514" s="120"/>
      <c r="C514" s="177"/>
      <c r="D514" s="177"/>
      <c r="E514" s="120"/>
      <c r="F514" s="120"/>
      <c r="G514" s="120"/>
      <c r="H514" s="173"/>
      <c r="I514" s="173"/>
      <c r="J514" s="173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>
      <c r="A515" s="120"/>
      <c r="B515" s="120"/>
      <c r="C515" s="177"/>
      <c r="D515" s="177"/>
      <c r="E515" s="120"/>
      <c r="F515" s="120"/>
      <c r="G515" s="120"/>
      <c r="H515" s="173"/>
      <c r="I515" s="173"/>
      <c r="J515" s="173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>
      <c r="A516" s="120"/>
      <c r="B516" s="120"/>
      <c r="C516" s="177"/>
      <c r="D516" s="177"/>
      <c r="E516" s="120"/>
      <c r="F516" s="120"/>
      <c r="G516" s="120"/>
      <c r="H516" s="173"/>
      <c r="I516" s="173"/>
      <c r="J516" s="173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>
      <c r="A517" s="120"/>
      <c r="B517" s="120"/>
      <c r="C517" s="177"/>
      <c r="D517" s="177"/>
      <c r="E517" s="120"/>
      <c r="F517" s="120"/>
      <c r="G517" s="120"/>
      <c r="H517" s="173"/>
      <c r="I517" s="173"/>
      <c r="J517" s="173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>
      <c r="A518" s="120"/>
      <c r="B518" s="120"/>
      <c r="C518" s="177"/>
      <c r="D518" s="177"/>
      <c r="E518" s="120"/>
      <c r="F518" s="120"/>
      <c r="G518" s="120"/>
      <c r="H518" s="173"/>
      <c r="I518" s="173"/>
      <c r="J518" s="173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>
      <c r="A519" s="120"/>
      <c r="B519" s="120"/>
      <c r="C519" s="177"/>
      <c r="D519" s="177"/>
      <c r="E519" s="120"/>
      <c r="F519" s="120"/>
      <c r="G519" s="120"/>
      <c r="H519" s="173"/>
      <c r="I519" s="173"/>
      <c r="J519" s="173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>
      <c r="A520" s="120"/>
      <c r="B520" s="120"/>
      <c r="C520" s="177"/>
      <c r="D520" s="177"/>
      <c r="E520" s="120"/>
      <c r="F520" s="120"/>
      <c r="G520" s="120"/>
      <c r="H520" s="173"/>
      <c r="I520" s="173"/>
      <c r="J520" s="173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>
      <c r="A521" s="120"/>
      <c r="B521" s="120"/>
      <c r="C521" s="177"/>
      <c r="D521" s="177"/>
      <c r="E521" s="120"/>
      <c r="F521" s="120"/>
      <c r="G521" s="120"/>
      <c r="H521" s="173"/>
      <c r="I521" s="173"/>
      <c r="J521" s="173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>
      <c r="A522" s="120"/>
      <c r="B522" s="120"/>
      <c r="C522" s="177"/>
      <c r="D522" s="177"/>
      <c r="E522" s="120"/>
      <c r="F522" s="120"/>
      <c r="G522" s="120"/>
      <c r="H522" s="173"/>
      <c r="I522" s="173"/>
      <c r="J522" s="173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>
      <c r="A523" s="120"/>
      <c r="B523" s="120"/>
      <c r="C523" s="177"/>
      <c r="D523" s="177"/>
      <c r="E523" s="120"/>
      <c r="F523" s="120"/>
      <c r="G523" s="120"/>
      <c r="H523" s="173"/>
      <c r="I523" s="173"/>
      <c r="J523" s="173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>
      <c r="A524" s="120"/>
      <c r="B524" s="120"/>
      <c r="C524" s="177"/>
      <c r="D524" s="177"/>
      <c r="E524" s="120"/>
      <c r="F524" s="120"/>
      <c r="G524" s="120"/>
      <c r="H524" s="173"/>
      <c r="I524" s="173"/>
      <c r="J524" s="173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>
      <c r="A525" s="120"/>
      <c r="B525" s="120"/>
      <c r="C525" s="177"/>
      <c r="D525" s="177"/>
      <c r="E525" s="120"/>
      <c r="F525" s="120"/>
      <c r="G525" s="120"/>
      <c r="H525" s="173"/>
      <c r="I525" s="173"/>
      <c r="J525" s="173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>
      <c r="A526" s="120"/>
      <c r="B526" s="120"/>
      <c r="C526" s="177"/>
      <c r="D526" s="177"/>
      <c r="E526" s="120"/>
      <c r="F526" s="120"/>
      <c r="G526" s="120"/>
      <c r="H526" s="173"/>
      <c r="I526" s="173"/>
      <c r="J526" s="173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>
      <c r="A527" s="120"/>
      <c r="B527" s="120"/>
      <c r="C527" s="177"/>
      <c r="D527" s="177"/>
      <c r="E527" s="120"/>
      <c r="F527" s="120"/>
      <c r="G527" s="120"/>
      <c r="H527" s="173"/>
      <c r="I527" s="173"/>
      <c r="J527" s="173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>
      <c r="A528" s="120"/>
      <c r="B528" s="120"/>
      <c r="C528" s="177"/>
      <c r="D528" s="177"/>
      <c r="E528" s="120"/>
      <c r="F528" s="120"/>
      <c r="G528" s="120"/>
      <c r="H528" s="173"/>
      <c r="I528" s="173"/>
      <c r="J528" s="173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>
      <c r="A529" s="120"/>
      <c r="B529" s="120"/>
      <c r="C529" s="177"/>
      <c r="D529" s="177"/>
      <c r="E529" s="120"/>
      <c r="F529" s="120"/>
      <c r="G529" s="120"/>
      <c r="H529" s="173"/>
      <c r="I529" s="173"/>
      <c r="J529" s="173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>
      <c r="A530" s="120"/>
      <c r="B530" s="120"/>
      <c r="C530" s="177"/>
      <c r="D530" s="177"/>
      <c r="E530" s="120"/>
      <c r="F530" s="120"/>
      <c r="G530" s="120"/>
      <c r="H530" s="173"/>
      <c r="I530" s="173"/>
      <c r="J530" s="173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>
      <c r="A531" s="120"/>
      <c r="B531" s="120"/>
      <c r="C531" s="177"/>
      <c r="D531" s="177"/>
      <c r="E531" s="120"/>
      <c r="F531" s="120"/>
      <c r="G531" s="120"/>
      <c r="H531" s="173"/>
      <c r="I531" s="173"/>
      <c r="J531" s="173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>
      <c r="A532" s="120"/>
      <c r="B532" s="120"/>
      <c r="C532" s="177"/>
      <c r="D532" s="177"/>
      <c r="E532" s="120"/>
      <c r="F532" s="120"/>
      <c r="G532" s="120"/>
      <c r="H532" s="173"/>
      <c r="I532" s="173"/>
      <c r="J532" s="173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>
      <c r="A533" s="120"/>
      <c r="B533" s="120"/>
      <c r="C533" s="177"/>
      <c r="D533" s="177"/>
      <c r="E533" s="120"/>
      <c r="F533" s="120"/>
      <c r="G533" s="120"/>
      <c r="H533" s="173"/>
      <c r="I533" s="173"/>
      <c r="J533" s="173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>
      <c r="A534" s="120"/>
      <c r="B534" s="120"/>
      <c r="C534" s="177"/>
      <c r="D534" s="177"/>
      <c r="E534" s="120"/>
      <c r="F534" s="120"/>
      <c r="G534" s="120"/>
      <c r="H534" s="173"/>
      <c r="I534" s="173"/>
      <c r="J534" s="173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>
      <c r="A535" s="120"/>
      <c r="B535" s="120"/>
      <c r="C535" s="177"/>
      <c r="D535" s="177"/>
      <c r="E535" s="120"/>
      <c r="F535" s="120"/>
      <c r="G535" s="120"/>
      <c r="H535" s="173"/>
      <c r="I535" s="173"/>
      <c r="J535" s="173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>
      <c r="A536" s="120"/>
      <c r="B536" s="120"/>
      <c r="C536" s="177"/>
      <c r="D536" s="177"/>
      <c r="E536" s="120"/>
      <c r="F536" s="120"/>
      <c r="G536" s="120"/>
      <c r="H536" s="173"/>
      <c r="I536" s="173"/>
      <c r="J536" s="173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>
      <c r="A537" s="120"/>
      <c r="B537" s="120"/>
      <c r="C537" s="177"/>
      <c r="D537" s="177"/>
      <c r="E537" s="120"/>
      <c r="F537" s="120"/>
      <c r="G537" s="120"/>
      <c r="H537" s="173"/>
      <c r="I537" s="173"/>
      <c r="J537" s="173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>
      <c r="A538" s="120"/>
      <c r="B538" s="120"/>
      <c r="C538" s="177"/>
      <c r="D538" s="177"/>
      <c r="E538" s="120"/>
      <c r="F538" s="120"/>
      <c r="G538" s="120"/>
      <c r="H538" s="173"/>
      <c r="I538" s="173"/>
      <c r="J538" s="173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>
      <c r="A539" s="120"/>
      <c r="B539" s="120"/>
      <c r="C539" s="177"/>
      <c r="D539" s="177"/>
      <c r="E539" s="120"/>
      <c r="F539" s="120"/>
      <c r="G539" s="120"/>
      <c r="H539" s="173"/>
      <c r="I539" s="173"/>
      <c r="J539" s="173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>
      <c r="A540" s="120"/>
      <c r="B540" s="120"/>
      <c r="C540" s="177"/>
      <c r="D540" s="177"/>
      <c r="E540" s="120"/>
      <c r="F540" s="120"/>
      <c r="G540" s="120"/>
      <c r="H540" s="173"/>
      <c r="I540" s="173"/>
      <c r="J540" s="173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>
      <c r="A541" s="120"/>
      <c r="B541" s="120"/>
      <c r="C541" s="177"/>
      <c r="D541" s="177"/>
      <c r="E541" s="120"/>
      <c r="F541" s="120"/>
      <c r="G541" s="120"/>
      <c r="H541" s="173"/>
      <c r="I541" s="173"/>
      <c r="J541" s="173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>
      <c r="A542" s="120"/>
      <c r="B542" s="120"/>
      <c r="C542" s="177"/>
      <c r="D542" s="177"/>
      <c r="E542" s="120"/>
      <c r="F542" s="120"/>
      <c r="G542" s="120"/>
      <c r="H542" s="173"/>
      <c r="I542" s="173"/>
      <c r="J542" s="173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>
      <c r="A543" s="120"/>
      <c r="B543" s="120"/>
      <c r="C543" s="177"/>
      <c r="D543" s="177"/>
      <c r="E543" s="120"/>
      <c r="F543" s="120"/>
      <c r="G543" s="120"/>
      <c r="H543" s="173"/>
      <c r="I543" s="173"/>
      <c r="J543" s="173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>
      <c r="A544" s="120"/>
      <c r="B544" s="120"/>
      <c r="C544" s="177"/>
      <c r="D544" s="177"/>
      <c r="E544" s="120"/>
      <c r="F544" s="120"/>
      <c r="G544" s="120"/>
      <c r="H544" s="173"/>
      <c r="I544" s="173"/>
      <c r="J544" s="173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>
      <c r="A545" s="120"/>
      <c r="B545" s="120"/>
      <c r="C545" s="177"/>
      <c r="D545" s="177"/>
      <c r="E545" s="120"/>
      <c r="F545" s="120"/>
      <c r="G545" s="120"/>
      <c r="H545" s="173"/>
      <c r="I545" s="173"/>
      <c r="J545" s="173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>
      <c r="A546" s="120"/>
      <c r="B546" s="120"/>
      <c r="C546" s="177"/>
      <c r="D546" s="177"/>
      <c r="E546" s="120"/>
      <c r="F546" s="120"/>
      <c r="G546" s="120"/>
      <c r="H546" s="173"/>
      <c r="I546" s="173"/>
      <c r="J546" s="173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>
      <c r="A547" s="120"/>
      <c r="B547" s="120"/>
      <c r="C547" s="177"/>
      <c r="D547" s="177"/>
      <c r="E547" s="120"/>
      <c r="F547" s="120"/>
      <c r="G547" s="120"/>
      <c r="H547" s="173"/>
      <c r="I547" s="173"/>
      <c r="J547" s="173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>
      <c r="A548" s="120"/>
      <c r="B548" s="120"/>
      <c r="C548" s="177"/>
      <c r="D548" s="177"/>
      <c r="E548" s="120"/>
      <c r="F548" s="120"/>
      <c r="G548" s="120"/>
      <c r="H548" s="173"/>
      <c r="I548" s="173"/>
      <c r="J548" s="173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>
      <c r="A549" s="120"/>
      <c r="B549" s="120"/>
      <c r="C549" s="177"/>
      <c r="D549" s="177"/>
      <c r="E549" s="120"/>
      <c r="F549" s="120"/>
      <c r="G549" s="120"/>
      <c r="H549" s="173"/>
      <c r="I549" s="173"/>
      <c r="J549" s="173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>
      <c r="A550" s="120"/>
      <c r="B550" s="120"/>
      <c r="C550" s="177"/>
      <c r="D550" s="177"/>
      <c r="E550" s="120"/>
      <c r="F550" s="120"/>
      <c r="G550" s="120"/>
      <c r="H550" s="173"/>
      <c r="I550" s="173"/>
      <c r="J550" s="173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>
      <c r="A551" s="120"/>
      <c r="B551" s="120"/>
      <c r="C551" s="177"/>
      <c r="D551" s="177"/>
      <c r="E551" s="120"/>
      <c r="F551" s="120"/>
      <c r="G551" s="120"/>
      <c r="H551" s="173"/>
      <c r="I551" s="173"/>
      <c r="J551" s="173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>
      <c r="A552" s="120"/>
      <c r="B552" s="120"/>
      <c r="C552" s="177"/>
      <c r="D552" s="177"/>
      <c r="E552" s="120"/>
      <c r="F552" s="120"/>
      <c r="G552" s="120"/>
      <c r="H552" s="173"/>
      <c r="I552" s="173"/>
      <c r="J552" s="173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>
      <c r="A553" s="120"/>
      <c r="B553" s="120"/>
      <c r="C553" s="177"/>
      <c r="D553" s="177"/>
      <c r="E553" s="120"/>
      <c r="F553" s="120"/>
      <c r="G553" s="120"/>
      <c r="H553" s="173"/>
      <c r="I553" s="173"/>
      <c r="J553" s="173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>
      <c r="A554" s="120"/>
      <c r="B554" s="120"/>
      <c r="C554" s="177"/>
      <c r="D554" s="177"/>
      <c r="E554" s="120"/>
      <c r="F554" s="120"/>
      <c r="G554" s="120"/>
      <c r="H554" s="173"/>
      <c r="I554" s="173"/>
      <c r="J554" s="173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>
      <c r="A555" s="120"/>
      <c r="B555" s="120"/>
      <c r="C555" s="177"/>
      <c r="D555" s="177"/>
      <c r="E555" s="120"/>
      <c r="F555" s="120"/>
      <c r="G555" s="120"/>
      <c r="H555" s="173"/>
      <c r="I555" s="173"/>
      <c r="J555" s="173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>
      <c r="A556" s="120"/>
      <c r="B556" s="120"/>
      <c r="C556" s="177"/>
      <c r="D556" s="177"/>
      <c r="E556" s="120"/>
      <c r="F556" s="120"/>
      <c r="G556" s="120"/>
      <c r="H556" s="173"/>
      <c r="I556" s="173"/>
      <c r="J556" s="173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>
      <c r="A557" s="120"/>
      <c r="B557" s="120"/>
      <c r="C557" s="177"/>
      <c r="D557" s="177"/>
      <c r="E557" s="120"/>
      <c r="F557" s="120"/>
      <c r="G557" s="120"/>
      <c r="H557" s="173"/>
      <c r="I557" s="173"/>
      <c r="J557" s="173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>
      <c r="A558" s="120"/>
      <c r="B558" s="120"/>
      <c r="C558" s="177"/>
      <c r="D558" s="177"/>
      <c r="E558" s="120"/>
      <c r="F558" s="120"/>
      <c r="G558" s="120"/>
      <c r="H558" s="173"/>
      <c r="I558" s="173"/>
      <c r="J558" s="173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>
      <c r="A559" s="120"/>
      <c r="B559" s="120"/>
      <c r="C559" s="177"/>
      <c r="D559" s="177"/>
      <c r="E559" s="120"/>
      <c r="F559" s="120"/>
      <c r="G559" s="120"/>
      <c r="H559" s="173"/>
      <c r="I559" s="173"/>
      <c r="J559" s="173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>
      <c r="A560" s="120"/>
      <c r="B560" s="120"/>
      <c r="C560" s="177"/>
      <c r="D560" s="177"/>
      <c r="E560" s="120"/>
      <c r="F560" s="120"/>
      <c r="G560" s="120"/>
      <c r="H560" s="173"/>
      <c r="I560" s="173"/>
      <c r="J560" s="173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>
      <c r="A561" s="120"/>
      <c r="B561" s="120"/>
      <c r="C561" s="177"/>
      <c r="D561" s="177"/>
      <c r="E561" s="120"/>
      <c r="F561" s="120"/>
      <c r="G561" s="120"/>
      <c r="H561" s="173"/>
      <c r="I561" s="173"/>
      <c r="J561" s="173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>
      <c r="A562" s="120"/>
      <c r="B562" s="120"/>
      <c r="C562" s="177"/>
      <c r="D562" s="177"/>
      <c r="E562" s="120"/>
      <c r="F562" s="120"/>
      <c r="G562" s="120"/>
      <c r="H562" s="173"/>
      <c r="I562" s="173"/>
      <c r="J562" s="173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>
      <c r="A563" s="120"/>
      <c r="B563" s="120"/>
      <c r="C563" s="177"/>
      <c r="D563" s="177"/>
      <c r="E563" s="120"/>
      <c r="F563" s="120"/>
      <c r="G563" s="120"/>
      <c r="H563" s="173"/>
      <c r="I563" s="173"/>
      <c r="J563" s="173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>
      <c r="A564" s="120"/>
      <c r="B564" s="120"/>
      <c r="C564" s="177"/>
      <c r="D564" s="177"/>
      <c r="E564" s="120"/>
      <c r="F564" s="120"/>
      <c r="G564" s="120"/>
      <c r="H564" s="173"/>
      <c r="I564" s="173"/>
      <c r="J564" s="173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>
      <c r="A565" s="120"/>
      <c r="B565" s="120"/>
      <c r="C565" s="177"/>
      <c r="D565" s="177"/>
      <c r="E565" s="120"/>
      <c r="F565" s="120"/>
      <c r="G565" s="120"/>
      <c r="H565" s="173"/>
      <c r="I565" s="173"/>
      <c r="J565" s="173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>
      <c r="A566" s="120"/>
      <c r="B566" s="120"/>
      <c r="C566" s="177"/>
      <c r="D566" s="177"/>
      <c r="E566" s="120"/>
      <c r="F566" s="120"/>
      <c r="G566" s="120"/>
      <c r="H566" s="173"/>
      <c r="I566" s="173"/>
      <c r="J566" s="173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>
      <c r="A567" s="120"/>
      <c r="B567" s="120"/>
      <c r="C567" s="177"/>
      <c r="D567" s="177"/>
      <c r="E567" s="120"/>
      <c r="F567" s="120"/>
      <c r="G567" s="120"/>
      <c r="H567" s="173"/>
      <c r="I567" s="173"/>
      <c r="J567" s="173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>
      <c r="A568" s="120"/>
      <c r="B568" s="120"/>
      <c r="C568" s="177"/>
      <c r="D568" s="177"/>
      <c r="E568" s="120"/>
      <c r="F568" s="120"/>
      <c r="G568" s="120"/>
      <c r="H568" s="173"/>
      <c r="I568" s="173"/>
      <c r="J568" s="173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>
      <c r="A569" s="120"/>
      <c r="B569" s="120"/>
      <c r="C569" s="177"/>
      <c r="D569" s="177"/>
      <c r="E569" s="120"/>
      <c r="F569" s="120"/>
      <c r="G569" s="120"/>
      <c r="H569" s="173"/>
      <c r="I569" s="173"/>
      <c r="J569" s="173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>
      <c r="A570" s="120"/>
      <c r="B570" s="120"/>
      <c r="C570" s="177"/>
      <c r="D570" s="177"/>
      <c r="E570" s="120"/>
      <c r="F570" s="120"/>
      <c r="G570" s="120"/>
      <c r="H570" s="173"/>
      <c r="I570" s="173"/>
      <c r="J570" s="173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>
      <c r="A571" s="120"/>
      <c r="B571" s="120"/>
      <c r="C571" s="177"/>
      <c r="D571" s="177"/>
      <c r="E571" s="120"/>
      <c r="F571" s="120"/>
      <c r="G571" s="120"/>
      <c r="H571" s="173"/>
      <c r="I571" s="173"/>
      <c r="J571" s="173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>
      <c r="A572" s="120"/>
      <c r="B572" s="120"/>
      <c r="C572" s="177"/>
      <c r="D572" s="177"/>
      <c r="E572" s="120"/>
      <c r="F572" s="120"/>
      <c r="G572" s="120"/>
      <c r="H572" s="173"/>
      <c r="I572" s="173"/>
      <c r="J572" s="173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>
      <c r="A573" s="120"/>
      <c r="B573" s="120"/>
      <c r="C573" s="177"/>
      <c r="D573" s="177"/>
      <c r="E573" s="120"/>
      <c r="F573" s="120"/>
      <c r="G573" s="120"/>
      <c r="H573" s="173"/>
      <c r="I573" s="173"/>
      <c r="J573" s="173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>
      <c r="A574" s="120"/>
      <c r="B574" s="120"/>
      <c r="C574" s="177"/>
      <c r="D574" s="177"/>
      <c r="E574" s="120"/>
      <c r="F574" s="120"/>
      <c r="G574" s="120"/>
      <c r="H574" s="173"/>
      <c r="I574" s="173"/>
      <c r="J574" s="173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>
      <c r="A575" s="120"/>
      <c r="B575" s="120"/>
      <c r="C575" s="177"/>
      <c r="D575" s="177"/>
      <c r="E575" s="120"/>
      <c r="F575" s="120"/>
      <c r="G575" s="120"/>
      <c r="H575" s="173"/>
      <c r="I575" s="173"/>
      <c r="J575" s="173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>
      <c r="A576" s="120"/>
      <c r="B576" s="120"/>
      <c r="C576" s="177"/>
      <c r="D576" s="177"/>
      <c r="E576" s="120"/>
      <c r="F576" s="120"/>
      <c r="G576" s="120"/>
      <c r="H576" s="173"/>
      <c r="I576" s="173"/>
      <c r="J576" s="173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>
      <c r="A577" s="120"/>
      <c r="B577" s="120"/>
      <c r="C577" s="177"/>
      <c r="D577" s="177"/>
      <c r="E577" s="120"/>
      <c r="F577" s="120"/>
      <c r="G577" s="120"/>
      <c r="H577" s="173"/>
      <c r="I577" s="173"/>
      <c r="J577" s="173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>
      <c r="A578" s="120"/>
      <c r="B578" s="120"/>
      <c r="C578" s="177"/>
      <c r="D578" s="177"/>
      <c r="E578" s="120"/>
      <c r="F578" s="120"/>
      <c r="G578" s="120"/>
      <c r="H578" s="173"/>
      <c r="I578" s="173"/>
      <c r="J578" s="173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>
      <c r="A579" s="120"/>
      <c r="B579" s="120"/>
      <c r="C579" s="177"/>
      <c r="D579" s="177"/>
      <c r="E579" s="120"/>
      <c r="F579" s="120"/>
      <c r="G579" s="120"/>
      <c r="H579" s="173"/>
      <c r="I579" s="173"/>
      <c r="J579" s="173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>
      <c r="A580" s="120"/>
      <c r="B580" s="120"/>
      <c r="C580" s="177"/>
      <c r="D580" s="177"/>
      <c r="E580" s="120"/>
      <c r="F580" s="120"/>
      <c r="G580" s="120"/>
      <c r="H580" s="173"/>
      <c r="I580" s="173"/>
      <c r="J580" s="173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>
      <c r="A581" s="120"/>
      <c r="B581" s="120"/>
      <c r="C581" s="177"/>
      <c r="D581" s="177"/>
      <c r="E581" s="120"/>
      <c r="F581" s="120"/>
      <c r="G581" s="120"/>
      <c r="H581" s="173"/>
      <c r="I581" s="173"/>
      <c r="J581" s="173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>
      <c r="A582" s="120"/>
      <c r="B582" s="120"/>
      <c r="C582" s="177"/>
      <c r="D582" s="177"/>
      <c r="E582" s="120"/>
      <c r="F582" s="120"/>
      <c r="G582" s="120"/>
      <c r="H582" s="173"/>
      <c r="I582" s="173"/>
      <c r="J582" s="173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>
      <c r="A583" s="120"/>
      <c r="B583" s="120"/>
      <c r="C583" s="177"/>
      <c r="D583" s="177"/>
      <c r="E583" s="120"/>
      <c r="F583" s="120"/>
      <c r="G583" s="120"/>
      <c r="H583" s="173"/>
      <c r="I583" s="173"/>
      <c r="J583" s="173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>
      <c r="A584" s="120"/>
      <c r="B584" s="120"/>
      <c r="C584" s="177"/>
      <c r="D584" s="177"/>
      <c r="E584" s="120"/>
      <c r="F584" s="120"/>
      <c r="G584" s="120"/>
      <c r="H584" s="173"/>
      <c r="I584" s="173"/>
      <c r="J584" s="173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>
      <c r="A585" s="120"/>
      <c r="B585" s="120"/>
      <c r="C585" s="177"/>
      <c r="D585" s="177"/>
      <c r="E585" s="120"/>
      <c r="F585" s="120"/>
      <c r="G585" s="120"/>
      <c r="H585" s="173"/>
      <c r="I585" s="173"/>
      <c r="J585" s="173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>
      <c r="A586" s="120"/>
      <c r="B586" s="120"/>
      <c r="C586" s="177"/>
      <c r="D586" s="177"/>
      <c r="E586" s="120"/>
      <c r="F586" s="120"/>
      <c r="G586" s="120"/>
      <c r="H586" s="173"/>
      <c r="I586" s="173"/>
      <c r="J586" s="173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>
      <c r="A587" s="120"/>
      <c r="B587" s="120"/>
      <c r="C587" s="177"/>
      <c r="D587" s="177"/>
      <c r="E587" s="120"/>
      <c r="F587" s="120"/>
      <c r="G587" s="120"/>
      <c r="H587" s="173"/>
      <c r="I587" s="173"/>
      <c r="J587" s="173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>
      <c r="A588" s="120"/>
      <c r="B588" s="120"/>
      <c r="C588" s="177"/>
      <c r="D588" s="177"/>
      <c r="E588" s="120"/>
      <c r="F588" s="120"/>
      <c r="G588" s="120"/>
      <c r="H588" s="173"/>
      <c r="I588" s="173"/>
      <c r="J588" s="173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>
      <c r="A589" s="120"/>
      <c r="B589" s="120"/>
      <c r="C589" s="177"/>
      <c r="D589" s="177"/>
      <c r="E589" s="120"/>
      <c r="F589" s="120"/>
      <c r="G589" s="120"/>
      <c r="H589" s="173"/>
      <c r="I589" s="173"/>
      <c r="J589" s="173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>
      <c r="A590" s="120"/>
      <c r="B590" s="120"/>
      <c r="C590" s="177"/>
      <c r="D590" s="177"/>
      <c r="E590" s="120"/>
      <c r="F590" s="120"/>
      <c r="G590" s="120"/>
      <c r="H590" s="173"/>
      <c r="I590" s="173"/>
      <c r="J590" s="173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>
      <c r="A591" s="120"/>
      <c r="B591" s="120"/>
      <c r="C591" s="177"/>
      <c r="D591" s="177"/>
      <c r="E591" s="120"/>
      <c r="F591" s="120"/>
      <c r="G591" s="120"/>
      <c r="H591" s="173"/>
      <c r="I591" s="173"/>
      <c r="J591" s="173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>
      <c r="A592" s="120"/>
      <c r="B592" s="120"/>
      <c r="C592" s="177"/>
      <c r="D592" s="177"/>
      <c r="E592" s="120"/>
      <c r="F592" s="120"/>
      <c r="G592" s="120"/>
      <c r="H592" s="173"/>
      <c r="I592" s="173"/>
      <c r="J592" s="173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>
      <c r="A593" s="120"/>
      <c r="B593" s="120"/>
      <c r="C593" s="177"/>
      <c r="D593" s="177"/>
      <c r="E593" s="120"/>
      <c r="F593" s="120"/>
      <c r="G593" s="120"/>
      <c r="H593" s="173"/>
      <c r="I593" s="173"/>
      <c r="J593" s="173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>
      <c r="A594" s="120"/>
      <c r="B594" s="120"/>
      <c r="C594" s="177"/>
      <c r="D594" s="177"/>
      <c r="E594" s="120"/>
      <c r="F594" s="120"/>
      <c r="G594" s="120"/>
      <c r="H594" s="173"/>
      <c r="I594" s="173"/>
      <c r="J594" s="173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>
      <c r="A595" s="120"/>
      <c r="B595" s="120"/>
      <c r="C595" s="177"/>
      <c r="D595" s="177"/>
      <c r="E595" s="120"/>
      <c r="F595" s="120"/>
      <c r="G595" s="120"/>
      <c r="H595" s="173"/>
      <c r="I595" s="173"/>
      <c r="J595" s="173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>
      <c r="A596" s="120"/>
      <c r="B596" s="120"/>
      <c r="C596" s="177"/>
      <c r="D596" s="177"/>
      <c r="E596" s="120"/>
      <c r="F596" s="120"/>
      <c r="G596" s="120"/>
      <c r="H596" s="173"/>
      <c r="I596" s="173"/>
      <c r="J596" s="173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>
      <c r="A597" s="120"/>
      <c r="B597" s="120"/>
      <c r="C597" s="177"/>
      <c r="D597" s="177"/>
      <c r="E597" s="120"/>
      <c r="F597" s="120"/>
      <c r="G597" s="120"/>
      <c r="H597" s="173"/>
      <c r="I597" s="173"/>
      <c r="J597" s="173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>
      <c r="A598" s="120"/>
      <c r="B598" s="120"/>
      <c r="C598" s="177"/>
      <c r="D598" s="177"/>
      <c r="E598" s="120"/>
      <c r="F598" s="120"/>
      <c r="G598" s="120"/>
      <c r="H598" s="173"/>
      <c r="I598" s="173"/>
      <c r="J598" s="173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>
      <c r="A599" s="120"/>
      <c r="B599" s="120"/>
      <c r="C599" s="177"/>
      <c r="D599" s="177"/>
      <c r="E599" s="120"/>
      <c r="F599" s="120"/>
      <c r="G599" s="120"/>
      <c r="H599" s="173"/>
      <c r="I599" s="173"/>
      <c r="J599" s="173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>
      <c r="A600" s="120"/>
      <c r="B600" s="120"/>
      <c r="C600" s="177"/>
      <c r="D600" s="177"/>
      <c r="E600" s="120"/>
      <c r="F600" s="120"/>
      <c r="G600" s="120"/>
      <c r="H600" s="173"/>
      <c r="I600" s="173"/>
      <c r="J600" s="173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>
      <c r="A601" s="120"/>
      <c r="B601" s="120"/>
      <c r="C601" s="177"/>
      <c r="D601" s="177"/>
      <c r="E601" s="120"/>
      <c r="F601" s="120"/>
      <c r="G601" s="120"/>
      <c r="H601" s="173"/>
      <c r="I601" s="173"/>
      <c r="J601" s="173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>
      <c r="A602" s="120"/>
      <c r="B602" s="120"/>
      <c r="C602" s="177"/>
      <c r="D602" s="177"/>
      <c r="E602" s="120"/>
      <c r="F602" s="120"/>
      <c r="G602" s="120"/>
      <c r="H602" s="173"/>
      <c r="I602" s="173"/>
      <c r="J602" s="173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>
      <c r="A603" s="120"/>
      <c r="B603" s="120"/>
      <c r="C603" s="177"/>
      <c r="D603" s="177"/>
      <c r="E603" s="120"/>
      <c r="F603" s="120"/>
      <c r="G603" s="120"/>
      <c r="H603" s="173"/>
      <c r="I603" s="173"/>
      <c r="J603" s="173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>
      <c r="A604" s="120"/>
      <c r="B604" s="120"/>
      <c r="C604" s="177"/>
      <c r="D604" s="177"/>
      <c r="E604" s="120"/>
      <c r="F604" s="120"/>
      <c r="G604" s="120"/>
      <c r="H604" s="173"/>
      <c r="I604" s="173"/>
      <c r="J604" s="173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>
      <c r="A605" s="120"/>
      <c r="B605" s="120"/>
      <c r="C605" s="177"/>
      <c r="D605" s="177"/>
      <c r="E605" s="120"/>
      <c r="F605" s="120"/>
      <c r="G605" s="120"/>
      <c r="H605" s="173"/>
      <c r="I605" s="173"/>
      <c r="J605" s="173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>
      <c r="A606" s="120"/>
      <c r="B606" s="120"/>
      <c r="C606" s="177"/>
      <c r="D606" s="177"/>
      <c r="E606" s="120"/>
      <c r="F606" s="120"/>
      <c r="G606" s="120"/>
      <c r="H606" s="173"/>
      <c r="I606" s="173"/>
      <c r="J606" s="173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>
      <c r="A607" s="120"/>
      <c r="B607" s="120"/>
      <c r="C607" s="177"/>
      <c r="D607" s="177"/>
      <c r="E607" s="120"/>
      <c r="F607" s="120"/>
      <c r="G607" s="120"/>
      <c r="H607" s="173"/>
      <c r="I607" s="173"/>
      <c r="J607" s="173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>
      <c r="A608" s="120"/>
      <c r="B608" s="120"/>
      <c r="C608" s="177"/>
      <c r="D608" s="177"/>
      <c r="E608" s="120"/>
      <c r="F608" s="120"/>
      <c r="G608" s="120"/>
      <c r="H608" s="173"/>
      <c r="I608" s="173"/>
      <c r="J608" s="173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>
      <c r="A609" s="120"/>
      <c r="B609" s="120"/>
      <c r="C609" s="177"/>
      <c r="D609" s="177"/>
      <c r="E609" s="120"/>
      <c r="F609" s="120"/>
      <c r="G609" s="120"/>
      <c r="H609" s="173"/>
      <c r="I609" s="173"/>
      <c r="J609" s="173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>
      <c r="A610" s="120"/>
      <c r="B610" s="120"/>
      <c r="C610" s="177"/>
      <c r="D610" s="177"/>
      <c r="E610" s="120"/>
      <c r="F610" s="120"/>
      <c r="G610" s="120"/>
      <c r="H610" s="173"/>
      <c r="I610" s="173"/>
      <c r="J610" s="173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>
      <c r="A611" s="120"/>
      <c r="B611" s="120"/>
      <c r="C611" s="177"/>
      <c r="D611" s="177"/>
      <c r="E611" s="120"/>
      <c r="F611" s="120"/>
      <c r="G611" s="120"/>
      <c r="H611" s="173"/>
      <c r="I611" s="173"/>
      <c r="J611" s="173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>
      <c r="A612" s="120"/>
      <c r="B612" s="120"/>
      <c r="C612" s="177"/>
      <c r="D612" s="177"/>
      <c r="E612" s="120"/>
      <c r="F612" s="120"/>
      <c r="G612" s="120"/>
      <c r="H612" s="173"/>
      <c r="I612" s="173"/>
      <c r="J612" s="173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>
      <c r="A613" s="120"/>
      <c r="B613" s="120"/>
      <c r="C613" s="177"/>
      <c r="D613" s="177"/>
      <c r="E613" s="120"/>
      <c r="F613" s="120"/>
      <c r="G613" s="120"/>
      <c r="H613" s="173"/>
      <c r="I613" s="173"/>
      <c r="J613" s="173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>
      <c r="A614" s="120"/>
      <c r="B614" s="120"/>
      <c r="C614" s="177"/>
      <c r="D614" s="177"/>
      <c r="E614" s="120"/>
      <c r="F614" s="120"/>
      <c r="G614" s="120"/>
      <c r="H614" s="173"/>
      <c r="I614" s="173"/>
      <c r="J614" s="173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>
      <c r="A615" s="120"/>
      <c r="B615" s="120"/>
      <c r="C615" s="177"/>
      <c r="D615" s="177"/>
      <c r="E615" s="120"/>
      <c r="F615" s="120"/>
      <c r="G615" s="120"/>
      <c r="H615" s="173"/>
      <c r="I615" s="173"/>
      <c r="J615" s="173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>
      <c r="A616" s="120"/>
      <c r="B616" s="120"/>
      <c r="C616" s="177"/>
      <c r="D616" s="177"/>
      <c r="E616" s="120"/>
      <c r="F616" s="120"/>
      <c r="G616" s="120"/>
      <c r="H616" s="173"/>
      <c r="I616" s="173"/>
      <c r="J616" s="173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>
      <c r="A617" s="120"/>
      <c r="B617" s="120"/>
      <c r="C617" s="177"/>
      <c r="D617" s="177"/>
      <c r="E617" s="120"/>
      <c r="F617" s="120"/>
      <c r="G617" s="120"/>
      <c r="H617" s="173"/>
      <c r="I617" s="173"/>
      <c r="J617" s="173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>
      <c r="A618" s="120"/>
      <c r="B618" s="120"/>
      <c r="C618" s="177"/>
      <c r="D618" s="177"/>
      <c r="E618" s="120"/>
      <c r="F618" s="120"/>
      <c r="G618" s="120"/>
      <c r="H618" s="173"/>
      <c r="I618" s="173"/>
      <c r="J618" s="173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>
      <c r="A619" s="120"/>
      <c r="B619" s="120"/>
      <c r="C619" s="177"/>
      <c r="D619" s="177"/>
      <c r="E619" s="120"/>
      <c r="F619" s="120"/>
      <c r="G619" s="120"/>
      <c r="H619" s="173"/>
      <c r="I619" s="173"/>
      <c r="J619" s="173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>
      <c r="A620" s="120"/>
      <c r="B620" s="120"/>
      <c r="C620" s="177"/>
      <c r="D620" s="177"/>
      <c r="E620" s="120"/>
      <c r="F620" s="120"/>
      <c r="G620" s="120"/>
      <c r="H620" s="173"/>
      <c r="I620" s="173"/>
      <c r="J620" s="173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>
      <c r="A621" s="120"/>
      <c r="B621" s="120"/>
      <c r="C621" s="177"/>
      <c r="D621" s="177"/>
      <c r="E621" s="120"/>
      <c r="F621" s="120"/>
      <c r="G621" s="120"/>
      <c r="H621" s="173"/>
      <c r="I621" s="173"/>
      <c r="J621" s="173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>
      <c r="A622" s="120"/>
      <c r="B622" s="120"/>
      <c r="C622" s="177"/>
      <c r="D622" s="177"/>
      <c r="E622" s="120"/>
      <c r="F622" s="120"/>
      <c r="G622" s="120"/>
      <c r="H622" s="173"/>
      <c r="I622" s="173"/>
      <c r="J622" s="173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>
      <c r="A623" s="120"/>
      <c r="B623" s="120"/>
      <c r="C623" s="177"/>
      <c r="D623" s="177"/>
      <c r="E623" s="120"/>
      <c r="F623" s="120"/>
      <c r="G623" s="120"/>
      <c r="H623" s="173"/>
      <c r="I623" s="173"/>
      <c r="J623" s="173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>
      <c r="A624" s="120"/>
      <c r="B624" s="120"/>
      <c r="C624" s="177"/>
      <c r="D624" s="177"/>
      <c r="E624" s="120"/>
      <c r="F624" s="120"/>
      <c r="G624" s="120"/>
      <c r="H624" s="173"/>
      <c r="I624" s="173"/>
      <c r="J624" s="173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>
      <c r="A625" s="120"/>
      <c r="B625" s="120"/>
      <c r="C625" s="177"/>
      <c r="D625" s="177"/>
      <c r="E625" s="120"/>
      <c r="F625" s="120"/>
      <c r="G625" s="120"/>
      <c r="H625" s="173"/>
      <c r="I625" s="173"/>
      <c r="J625" s="173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>
      <c r="A626" s="120"/>
      <c r="B626" s="120"/>
      <c r="C626" s="177"/>
      <c r="D626" s="177"/>
      <c r="E626" s="120"/>
      <c r="F626" s="120"/>
      <c r="G626" s="120"/>
      <c r="H626" s="173"/>
      <c r="I626" s="173"/>
      <c r="J626" s="173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>
      <c r="A627" s="120"/>
      <c r="B627" s="120"/>
      <c r="C627" s="177"/>
      <c r="D627" s="177"/>
      <c r="E627" s="120"/>
      <c r="F627" s="120"/>
      <c r="G627" s="120"/>
      <c r="H627" s="173"/>
      <c r="I627" s="173"/>
      <c r="J627" s="173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>
      <c r="A628" s="120"/>
      <c r="B628" s="120"/>
      <c r="C628" s="177"/>
      <c r="D628" s="177"/>
      <c r="E628" s="120"/>
      <c r="F628" s="120"/>
      <c r="G628" s="120"/>
      <c r="H628" s="173"/>
      <c r="I628" s="173"/>
      <c r="J628" s="173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>
      <c r="A629" s="120"/>
      <c r="B629" s="120"/>
      <c r="C629" s="177"/>
      <c r="D629" s="177"/>
      <c r="E629" s="120"/>
      <c r="F629" s="120"/>
      <c r="G629" s="120"/>
      <c r="H629" s="173"/>
      <c r="I629" s="173"/>
      <c r="J629" s="173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>
      <c r="A630" s="120"/>
      <c r="B630" s="120"/>
      <c r="C630" s="177"/>
      <c r="D630" s="177"/>
      <c r="E630" s="120"/>
      <c r="F630" s="120"/>
      <c r="G630" s="120"/>
      <c r="H630" s="173"/>
      <c r="I630" s="173"/>
      <c r="J630" s="173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>
      <c r="A631" s="120"/>
      <c r="B631" s="120"/>
      <c r="C631" s="177"/>
      <c r="D631" s="177"/>
      <c r="E631" s="120"/>
      <c r="F631" s="120"/>
      <c r="G631" s="120"/>
      <c r="H631" s="173"/>
      <c r="I631" s="173"/>
      <c r="J631" s="173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>
      <c r="A632" s="120"/>
      <c r="B632" s="120"/>
      <c r="C632" s="177"/>
      <c r="D632" s="177"/>
      <c r="E632" s="120"/>
      <c r="F632" s="120"/>
      <c r="G632" s="120"/>
      <c r="H632" s="173"/>
      <c r="I632" s="173"/>
      <c r="J632" s="173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>
      <c r="A633" s="120"/>
      <c r="B633" s="120"/>
      <c r="C633" s="177"/>
      <c r="D633" s="177"/>
      <c r="E633" s="120"/>
      <c r="F633" s="120"/>
      <c r="G633" s="120"/>
      <c r="H633" s="173"/>
      <c r="I633" s="173"/>
      <c r="J633" s="173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>
      <c r="A634" s="120"/>
      <c r="B634" s="120"/>
      <c r="C634" s="177"/>
      <c r="D634" s="177"/>
      <c r="E634" s="120"/>
      <c r="F634" s="120"/>
      <c r="G634" s="120"/>
      <c r="H634" s="173"/>
      <c r="I634" s="173"/>
      <c r="J634" s="173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>
      <c r="A635" s="120"/>
      <c r="B635" s="120"/>
      <c r="C635" s="177"/>
      <c r="D635" s="177"/>
      <c r="E635" s="120"/>
      <c r="F635" s="120"/>
      <c r="G635" s="120"/>
      <c r="H635" s="173"/>
      <c r="I635" s="173"/>
      <c r="J635" s="173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>
      <c r="A636" s="120"/>
      <c r="B636" s="120"/>
      <c r="C636" s="177"/>
      <c r="D636" s="177"/>
      <c r="E636" s="120"/>
      <c r="F636" s="120"/>
      <c r="G636" s="120"/>
      <c r="H636" s="173"/>
      <c r="I636" s="173"/>
      <c r="J636" s="173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>
      <c r="A637" s="120"/>
      <c r="B637" s="120"/>
      <c r="C637" s="177"/>
      <c r="D637" s="177"/>
      <c r="E637" s="120"/>
      <c r="F637" s="120"/>
      <c r="G637" s="120"/>
      <c r="H637" s="173"/>
      <c r="I637" s="173"/>
      <c r="J637" s="173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>
      <c r="A638" s="120"/>
      <c r="B638" s="120"/>
      <c r="C638" s="177"/>
      <c r="D638" s="177"/>
      <c r="E638" s="120"/>
      <c r="F638" s="120"/>
      <c r="G638" s="120"/>
      <c r="H638" s="173"/>
      <c r="I638" s="173"/>
      <c r="J638" s="173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>
      <c r="A639" s="120"/>
      <c r="B639" s="120"/>
      <c r="C639" s="177"/>
      <c r="D639" s="177"/>
      <c r="E639" s="120"/>
      <c r="F639" s="120"/>
      <c r="G639" s="120"/>
      <c r="H639" s="173"/>
      <c r="I639" s="173"/>
      <c r="J639" s="173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>
      <c r="A640" s="120"/>
      <c r="B640" s="120"/>
      <c r="C640" s="177"/>
      <c r="D640" s="177"/>
      <c r="E640" s="120"/>
      <c r="F640" s="120"/>
      <c r="G640" s="120"/>
      <c r="H640" s="173"/>
      <c r="I640" s="173"/>
      <c r="J640" s="173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>
      <c r="A641" s="120"/>
      <c r="B641" s="120"/>
      <c r="C641" s="177"/>
      <c r="D641" s="177"/>
      <c r="E641" s="120"/>
      <c r="F641" s="120"/>
      <c r="G641" s="120"/>
      <c r="H641" s="173"/>
      <c r="I641" s="173"/>
      <c r="J641" s="173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>
      <c r="A642" s="120"/>
      <c r="B642" s="120"/>
      <c r="C642" s="177"/>
      <c r="D642" s="177"/>
      <c r="E642" s="120"/>
      <c r="F642" s="120"/>
      <c r="G642" s="120"/>
      <c r="H642" s="173"/>
      <c r="I642" s="173"/>
      <c r="J642" s="173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>
      <c r="A643" s="120"/>
      <c r="B643" s="120"/>
      <c r="C643" s="177"/>
      <c r="D643" s="177"/>
      <c r="E643" s="120"/>
      <c r="F643" s="120"/>
      <c r="G643" s="120"/>
      <c r="H643" s="173"/>
      <c r="I643" s="173"/>
      <c r="J643" s="173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>
      <c r="A644" s="120"/>
      <c r="B644" s="120"/>
      <c r="C644" s="177"/>
      <c r="D644" s="177"/>
      <c r="E644" s="120"/>
      <c r="F644" s="120"/>
      <c r="G644" s="120"/>
      <c r="H644" s="173"/>
      <c r="I644" s="173"/>
      <c r="J644" s="173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>
      <c r="A645" s="120"/>
      <c r="B645" s="120"/>
      <c r="C645" s="177"/>
      <c r="D645" s="177"/>
      <c r="E645" s="120"/>
      <c r="F645" s="120"/>
      <c r="G645" s="120"/>
      <c r="H645" s="173"/>
      <c r="I645" s="173"/>
      <c r="J645" s="173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>
      <c r="A646" s="120"/>
      <c r="B646" s="120"/>
      <c r="C646" s="177"/>
      <c r="D646" s="177"/>
      <c r="E646" s="120"/>
      <c r="F646" s="120"/>
      <c r="G646" s="120"/>
      <c r="H646" s="173"/>
      <c r="I646" s="173"/>
      <c r="J646" s="173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>
      <c r="A647" s="120"/>
      <c r="B647" s="120"/>
      <c r="C647" s="177"/>
      <c r="D647" s="177"/>
      <c r="E647" s="120"/>
      <c r="F647" s="120"/>
      <c r="G647" s="120"/>
      <c r="H647" s="173"/>
      <c r="I647" s="173"/>
      <c r="J647" s="173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>
      <c r="A648" s="120"/>
      <c r="B648" s="120"/>
      <c r="C648" s="177"/>
      <c r="D648" s="177"/>
      <c r="E648" s="120"/>
      <c r="F648" s="120"/>
      <c r="G648" s="120"/>
      <c r="H648" s="173"/>
      <c r="I648" s="173"/>
      <c r="J648" s="173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>
      <c r="A649" s="120"/>
      <c r="B649" s="120"/>
      <c r="C649" s="177"/>
      <c r="D649" s="177"/>
      <c r="E649" s="120"/>
      <c r="F649" s="120"/>
      <c r="G649" s="120"/>
      <c r="H649" s="173"/>
      <c r="I649" s="173"/>
      <c r="J649" s="173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>
      <c r="A650" s="120"/>
      <c r="B650" s="120"/>
      <c r="C650" s="177"/>
      <c r="D650" s="177"/>
      <c r="E650" s="120"/>
      <c r="F650" s="120"/>
      <c r="G650" s="120"/>
      <c r="H650" s="173"/>
      <c r="I650" s="173"/>
      <c r="J650" s="173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>
      <c r="A651" s="120"/>
      <c r="B651" s="120"/>
      <c r="C651" s="177"/>
      <c r="D651" s="177"/>
      <c r="E651" s="120"/>
      <c r="F651" s="120"/>
      <c r="G651" s="120"/>
      <c r="H651" s="173"/>
      <c r="I651" s="173"/>
      <c r="J651" s="173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>
      <c r="A652" s="120"/>
      <c r="B652" s="120"/>
      <c r="C652" s="177"/>
      <c r="D652" s="177"/>
      <c r="E652" s="120"/>
      <c r="F652" s="120"/>
      <c r="G652" s="120"/>
      <c r="H652" s="173"/>
      <c r="I652" s="173"/>
      <c r="J652" s="173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>
      <c r="A653" s="120"/>
      <c r="B653" s="120"/>
      <c r="C653" s="177"/>
      <c r="D653" s="177"/>
      <c r="E653" s="120"/>
      <c r="F653" s="120"/>
      <c r="G653" s="120"/>
      <c r="H653" s="173"/>
      <c r="I653" s="173"/>
      <c r="J653" s="173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>
      <c r="A654" s="120"/>
      <c r="B654" s="120"/>
      <c r="C654" s="177"/>
      <c r="D654" s="177"/>
      <c r="E654" s="120"/>
      <c r="F654" s="120"/>
      <c r="G654" s="120"/>
      <c r="H654" s="173"/>
      <c r="I654" s="173"/>
      <c r="J654" s="173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>
      <c r="A655" s="120"/>
      <c r="B655" s="120"/>
      <c r="C655" s="177"/>
      <c r="D655" s="177"/>
      <c r="E655" s="120"/>
      <c r="F655" s="120"/>
      <c r="G655" s="120"/>
      <c r="H655" s="173"/>
      <c r="I655" s="173"/>
      <c r="J655" s="173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>
      <c r="A656" s="120"/>
      <c r="B656" s="120"/>
      <c r="C656" s="177"/>
      <c r="D656" s="177"/>
      <c r="E656" s="120"/>
      <c r="F656" s="120"/>
      <c r="G656" s="120"/>
      <c r="H656" s="173"/>
      <c r="I656" s="173"/>
      <c r="J656" s="173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>
      <c r="A657" s="120"/>
      <c r="B657" s="120"/>
      <c r="C657" s="177"/>
      <c r="D657" s="177"/>
      <c r="E657" s="120"/>
      <c r="F657" s="120"/>
      <c r="G657" s="120"/>
      <c r="H657" s="173"/>
      <c r="I657" s="173"/>
      <c r="J657" s="173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>
      <c r="A658" s="120"/>
      <c r="B658" s="120"/>
      <c r="C658" s="177"/>
      <c r="D658" s="177"/>
      <c r="E658" s="120"/>
      <c r="F658" s="120"/>
      <c r="G658" s="120"/>
      <c r="H658" s="173"/>
      <c r="I658" s="173"/>
      <c r="J658" s="173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>
      <c r="A659" s="120"/>
      <c r="B659" s="120"/>
      <c r="C659" s="177"/>
      <c r="D659" s="177"/>
      <c r="E659" s="120"/>
      <c r="F659" s="120"/>
      <c r="G659" s="120"/>
      <c r="H659" s="173"/>
      <c r="I659" s="173"/>
      <c r="J659" s="173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>
      <c r="A660" s="120"/>
      <c r="B660" s="120"/>
      <c r="C660" s="177"/>
      <c r="D660" s="177"/>
      <c r="E660" s="120"/>
      <c r="F660" s="120"/>
      <c r="G660" s="120"/>
      <c r="H660" s="173"/>
      <c r="I660" s="173"/>
      <c r="J660" s="173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>
      <c r="A661" s="120"/>
      <c r="B661" s="120"/>
      <c r="C661" s="177"/>
      <c r="D661" s="177"/>
      <c r="E661" s="120"/>
      <c r="F661" s="120"/>
      <c r="G661" s="120"/>
      <c r="H661" s="173"/>
      <c r="I661" s="173"/>
      <c r="J661" s="173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>
      <c r="A662" s="120"/>
      <c r="B662" s="120"/>
      <c r="C662" s="177"/>
      <c r="D662" s="177"/>
      <c r="E662" s="120"/>
      <c r="F662" s="120"/>
      <c r="G662" s="120"/>
      <c r="H662" s="173"/>
      <c r="I662" s="173"/>
      <c r="J662" s="173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>
      <c r="A663" s="120"/>
      <c r="B663" s="120"/>
      <c r="C663" s="177"/>
      <c r="D663" s="177"/>
      <c r="E663" s="120"/>
      <c r="F663" s="120"/>
      <c r="G663" s="120"/>
      <c r="H663" s="173"/>
      <c r="I663" s="173"/>
      <c r="J663" s="173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>
      <c r="A664" s="120"/>
      <c r="B664" s="120"/>
      <c r="C664" s="177"/>
      <c r="D664" s="177"/>
      <c r="E664" s="120"/>
      <c r="F664" s="120"/>
      <c r="G664" s="120"/>
      <c r="H664" s="173"/>
      <c r="I664" s="173"/>
      <c r="J664" s="173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>
      <c r="A665" s="120"/>
      <c r="B665" s="120"/>
      <c r="C665" s="177"/>
      <c r="D665" s="177"/>
      <c r="E665" s="120"/>
      <c r="F665" s="120"/>
      <c r="G665" s="120"/>
      <c r="H665" s="173"/>
      <c r="I665" s="173"/>
      <c r="J665" s="173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>
      <c r="A666" s="120"/>
      <c r="B666" s="120"/>
      <c r="C666" s="177"/>
      <c r="D666" s="177"/>
      <c r="E666" s="120"/>
      <c r="F666" s="120"/>
      <c r="G666" s="120"/>
      <c r="H666" s="173"/>
      <c r="I666" s="173"/>
      <c r="J666" s="173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>
      <c r="A667" s="120"/>
      <c r="B667" s="120"/>
      <c r="C667" s="177"/>
      <c r="D667" s="177"/>
      <c r="E667" s="120"/>
      <c r="F667" s="120"/>
      <c r="G667" s="120"/>
      <c r="H667" s="173"/>
      <c r="I667" s="173"/>
      <c r="J667" s="173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>
      <c r="A668" s="120"/>
      <c r="B668" s="120"/>
      <c r="C668" s="177"/>
      <c r="D668" s="177"/>
      <c r="E668" s="120"/>
      <c r="F668" s="120"/>
      <c r="G668" s="120"/>
      <c r="H668" s="173"/>
      <c r="I668" s="173"/>
      <c r="J668" s="173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>
      <c r="A669" s="120"/>
      <c r="B669" s="120"/>
      <c r="C669" s="177"/>
      <c r="D669" s="177"/>
      <c r="E669" s="120"/>
      <c r="F669" s="120"/>
      <c r="G669" s="120"/>
      <c r="H669" s="173"/>
      <c r="I669" s="173"/>
      <c r="J669" s="173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>
      <c r="A670" s="120"/>
      <c r="B670" s="120"/>
      <c r="C670" s="177"/>
      <c r="D670" s="177"/>
      <c r="E670" s="120"/>
      <c r="F670" s="120"/>
      <c r="G670" s="120"/>
      <c r="H670" s="173"/>
      <c r="I670" s="173"/>
      <c r="J670" s="173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>
      <c r="A671" s="120"/>
      <c r="B671" s="120"/>
      <c r="C671" s="177"/>
      <c r="D671" s="177"/>
      <c r="E671" s="120"/>
      <c r="F671" s="120"/>
      <c r="G671" s="120"/>
      <c r="H671" s="173"/>
      <c r="I671" s="173"/>
      <c r="J671" s="173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>
      <c r="A672" s="120"/>
      <c r="B672" s="120"/>
      <c r="C672" s="177"/>
      <c r="D672" s="177"/>
      <c r="E672" s="120"/>
      <c r="F672" s="120"/>
      <c r="G672" s="120"/>
      <c r="H672" s="173"/>
      <c r="I672" s="173"/>
      <c r="J672" s="173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>
      <c r="A673" s="120"/>
      <c r="B673" s="120"/>
      <c r="C673" s="177"/>
      <c r="D673" s="177"/>
      <c r="E673" s="120"/>
      <c r="F673" s="120"/>
      <c r="G673" s="120"/>
      <c r="H673" s="173"/>
      <c r="I673" s="173"/>
      <c r="J673" s="173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>
      <c r="A674" s="120"/>
      <c r="B674" s="120"/>
      <c r="C674" s="177"/>
      <c r="D674" s="177"/>
      <c r="E674" s="120"/>
      <c r="F674" s="120"/>
      <c r="G674" s="120"/>
      <c r="H674" s="173"/>
      <c r="I674" s="173"/>
      <c r="J674" s="173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>
      <c r="A675" s="120"/>
      <c r="B675" s="120"/>
      <c r="C675" s="177"/>
      <c r="D675" s="177"/>
      <c r="E675" s="120"/>
      <c r="F675" s="120"/>
      <c r="G675" s="120"/>
      <c r="H675" s="173"/>
      <c r="I675" s="173"/>
      <c r="J675" s="173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>
      <c r="A676" s="120"/>
      <c r="B676" s="120"/>
      <c r="C676" s="177"/>
      <c r="D676" s="177"/>
      <c r="E676" s="120"/>
      <c r="F676" s="120"/>
      <c r="G676" s="120"/>
      <c r="H676" s="173"/>
      <c r="I676" s="173"/>
      <c r="J676" s="173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>
      <c r="A677" s="120"/>
      <c r="B677" s="120"/>
      <c r="C677" s="177"/>
      <c r="D677" s="177"/>
      <c r="E677" s="120"/>
      <c r="F677" s="120"/>
      <c r="G677" s="120"/>
      <c r="H677" s="173"/>
      <c r="I677" s="173"/>
      <c r="J677" s="173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>
      <c r="A678" s="120"/>
      <c r="B678" s="120"/>
      <c r="C678" s="177"/>
      <c r="D678" s="177"/>
      <c r="E678" s="120"/>
      <c r="F678" s="120"/>
      <c r="G678" s="120"/>
      <c r="H678" s="173"/>
      <c r="I678" s="173"/>
      <c r="J678" s="173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>
      <c r="A679" s="120"/>
      <c r="B679" s="120"/>
      <c r="C679" s="177"/>
      <c r="D679" s="177"/>
      <c r="E679" s="120"/>
      <c r="F679" s="120"/>
      <c r="G679" s="120"/>
      <c r="H679" s="173"/>
      <c r="I679" s="173"/>
      <c r="J679" s="173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>
      <c r="A680" s="120"/>
      <c r="B680" s="120"/>
      <c r="C680" s="177"/>
      <c r="D680" s="177"/>
      <c r="E680" s="120"/>
      <c r="F680" s="120"/>
      <c r="G680" s="120"/>
      <c r="H680" s="173"/>
      <c r="I680" s="173"/>
      <c r="J680" s="173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>
      <c r="A681" s="120"/>
      <c r="B681" s="120"/>
      <c r="C681" s="177"/>
      <c r="D681" s="177"/>
      <c r="E681" s="120"/>
      <c r="F681" s="120"/>
      <c r="G681" s="120"/>
      <c r="H681" s="173"/>
      <c r="I681" s="173"/>
      <c r="J681" s="173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>
      <c r="A682" s="120"/>
      <c r="B682" s="120"/>
      <c r="C682" s="177"/>
      <c r="D682" s="177"/>
      <c r="E682" s="120"/>
      <c r="F682" s="120"/>
      <c r="G682" s="120"/>
      <c r="H682" s="173"/>
      <c r="I682" s="173"/>
      <c r="J682" s="173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>
      <c r="A683" s="120"/>
      <c r="B683" s="120"/>
      <c r="C683" s="177"/>
      <c r="D683" s="177"/>
      <c r="E683" s="120"/>
      <c r="F683" s="120"/>
      <c r="G683" s="120"/>
      <c r="H683" s="173"/>
      <c r="I683" s="173"/>
      <c r="J683" s="173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>
      <c r="A684" s="120"/>
      <c r="B684" s="120"/>
      <c r="C684" s="177"/>
      <c r="D684" s="177"/>
      <c r="E684" s="120"/>
      <c r="F684" s="120"/>
      <c r="G684" s="120"/>
      <c r="H684" s="173"/>
      <c r="I684" s="173"/>
      <c r="J684" s="173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>
      <c r="A685" s="120"/>
      <c r="B685" s="120"/>
      <c r="C685" s="177"/>
      <c r="D685" s="177"/>
      <c r="E685" s="120"/>
      <c r="F685" s="120"/>
      <c r="G685" s="120"/>
      <c r="H685" s="173"/>
      <c r="I685" s="173"/>
      <c r="J685" s="173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>
      <c r="A686" s="120"/>
      <c r="B686" s="120"/>
      <c r="C686" s="177"/>
      <c r="D686" s="177"/>
      <c r="E686" s="120"/>
      <c r="F686" s="120"/>
      <c r="G686" s="120"/>
      <c r="H686" s="173"/>
      <c r="I686" s="173"/>
      <c r="J686" s="173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>
      <c r="A687" s="120"/>
      <c r="B687" s="120"/>
      <c r="C687" s="177"/>
      <c r="D687" s="177"/>
      <c r="E687" s="120"/>
      <c r="F687" s="120"/>
      <c r="G687" s="120"/>
      <c r="H687" s="173"/>
      <c r="I687" s="173"/>
      <c r="J687" s="173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>
      <c r="A688" s="120"/>
      <c r="B688" s="120"/>
      <c r="C688" s="177"/>
      <c r="D688" s="177"/>
      <c r="E688" s="120"/>
      <c r="F688" s="120"/>
      <c r="G688" s="120"/>
      <c r="H688" s="173"/>
      <c r="I688" s="173"/>
      <c r="J688" s="173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>
      <c r="A689" s="120"/>
      <c r="B689" s="120"/>
      <c r="C689" s="177"/>
      <c r="D689" s="177"/>
      <c r="E689" s="120"/>
      <c r="F689" s="120"/>
      <c r="G689" s="120"/>
      <c r="H689" s="173"/>
      <c r="I689" s="173"/>
      <c r="J689" s="173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>
      <c r="A690" s="120"/>
      <c r="B690" s="120"/>
      <c r="C690" s="177"/>
      <c r="D690" s="177"/>
      <c r="E690" s="120"/>
      <c r="F690" s="120"/>
      <c r="G690" s="120"/>
      <c r="H690" s="173"/>
      <c r="I690" s="173"/>
      <c r="J690" s="173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>
      <c r="A691" s="120"/>
      <c r="B691" s="120"/>
      <c r="C691" s="177"/>
      <c r="D691" s="177"/>
      <c r="E691" s="120"/>
      <c r="F691" s="120"/>
      <c r="G691" s="120"/>
      <c r="H691" s="173"/>
      <c r="I691" s="173"/>
      <c r="J691" s="173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>
      <c r="A692" s="120"/>
      <c r="B692" s="120"/>
      <c r="C692" s="177"/>
      <c r="D692" s="177"/>
      <c r="E692" s="120"/>
      <c r="F692" s="120"/>
      <c r="G692" s="120"/>
      <c r="H692" s="173"/>
      <c r="I692" s="173"/>
      <c r="J692" s="173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>
      <c r="A693" s="120"/>
      <c r="B693" s="120"/>
      <c r="C693" s="177"/>
      <c r="D693" s="177"/>
      <c r="E693" s="120"/>
      <c r="F693" s="120"/>
      <c r="G693" s="120"/>
      <c r="H693" s="173"/>
      <c r="I693" s="173"/>
      <c r="J693" s="173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>
      <c r="A694" s="120"/>
      <c r="B694" s="120"/>
      <c r="C694" s="177"/>
      <c r="D694" s="177"/>
      <c r="E694" s="120"/>
      <c r="F694" s="120"/>
      <c r="G694" s="120"/>
      <c r="H694" s="173"/>
      <c r="I694" s="173"/>
      <c r="J694" s="173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>
      <c r="A695" s="120"/>
      <c r="B695" s="120"/>
      <c r="C695" s="177"/>
      <c r="D695" s="177"/>
      <c r="E695" s="120"/>
      <c r="F695" s="120"/>
      <c r="G695" s="120"/>
      <c r="H695" s="173"/>
      <c r="I695" s="173"/>
      <c r="J695" s="173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>
      <c r="A696" s="120"/>
      <c r="B696" s="120"/>
      <c r="C696" s="177"/>
      <c r="D696" s="177"/>
      <c r="E696" s="120"/>
      <c r="F696" s="120"/>
      <c r="G696" s="120"/>
      <c r="H696" s="173"/>
      <c r="I696" s="173"/>
      <c r="J696" s="173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>
      <c r="A697" s="120"/>
      <c r="B697" s="120"/>
      <c r="C697" s="177"/>
      <c r="D697" s="177"/>
      <c r="E697" s="120"/>
      <c r="F697" s="120"/>
      <c r="G697" s="120"/>
      <c r="H697" s="173"/>
      <c r="I697" s="173"/>
      <c r="J697" s="173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>
      <c r="A698" s="120"/>
      <c r="B698" s="120"/>
      <c r="C698" s="177"/>
      <c r="D698" s="177"/>
      <c r="E698" s="120"/>
      <c r="F698" s="120"/>
      <c r="G698" s="120"/>
      <c r="H698" s="173"/>
      <c r="I698" s="173"/>
      <c r="J698" s="173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>
      <c r="A699" s="120"/>
      <c r="B699" s="120"/>
      <c r="C699" s="177"/>
      <c r="D699" s="177"/>
      <c r="E699" s="120"/>
      <c r="F699" s="120"/>
      <c r="G699" s="120"/>
      <c r="H699" s="173"/>
      <c r="I699" s="173"/>
      <c r="J699" s="173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>
      <c r="A700" s="120"/>
      <c r="B700" s="120"/>
      <c r="C700" s="177"/>
      <c r="D700" s="177"/>
      <c r="E700" s="120"/>
      <c r="F700" s="120"/>
      <c r="G700" s="120"/>
      <c r="H700" s="173"/>
      <c r="I700" s="173"/>
      <c r="J700" s="173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>
      <c r="A701" s="120"/>
      <c r="B701" s="120"/>
      <c r="C701" s="177"/>
      <c r="D701" s="177"/>
      <c r="E701" s="120"/>
      <c r="F701" s="120"/>
      <c r="G701" s="120"/>
      <c r="H701" s="173"/>
      <c r="I701" s="173"/>
      <c r="J701" s="173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>
      <c r="A702" s="120"/>
      <c r="B702" s="120"/>
      <c r="C702" s="177"/>
      <c r="D702" s="177"/>
      <c r="E702" s="120"/>
      <c r="F702" s="120"/>
      <c r="G702" s="120"/>
      <c r="H702" s="173"/>
      <c r="I702" s="173"/>
      <c r="J702" s="173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>
      <c r="A703" s="120"/>
      <c r="B703" s="120"/>
      <c r="C703" s="177"/>
      <c r="D703" s="177"/>
      <c r="E703" s="120"/>
      <c r="F703" s="120"/>
      <c r="G703" s="120"/>
      <c r="H703" s="173"/>
      <c r="I703" s="173"/>
      <c r="J703" s="173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>
      <c r="A704" s="120"/>
      <c r="B704" s="120"/>
      <c r="C704" s="177"/>
      <c r="D704" s="177"/>
      <c r="E704" s="120"/>
      <c r="F704" s="120"/>
      <c r="G704" s="120"/>
      <c r="H704" s="173"/>
      <c r="I704" s="173"/>
      <c r="J704" s="173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>
      <c r="A705" s="120"/>
      <c r="B705" s="120"/>
      <c r="C705" s="177"/>
      <c r="D705" s="177"/>
      <c r="E705" s="120"/>
      <c r="F705" s="120"/>
      <c r="G705" s="120"/>
      <c r="H705" s="173"/>
      <c r="I705" s="173"/>
      <c r="J705" s="173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>
      <c r="A706" s="120"/>
      <c r="B706" s="120"/>
      <c r="C706" s="177"/>
      <c r="D706" s="177"/>
      <c r="E706" s="120"/>
      <c r="F706" s="120"/>
      <c r="G706" s="120"/>
      <c r="H706" s="173"/>
      <c r="I706" s="173"/>
      <c r="J706" s="173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>
      <c r="A707" s="120"/>
      <c r="B707" s="120"/>
      <c r="C707" s="177"/>
      <c r="D707" s="177"/>
      <c r="E707" s="120"/>
      <c r="F707" s="120"/>
      <c r="G707" s="120"/>
      <c r="H707" s="173"/>
      <c r="I707" s="173"/>
      <c r="J707" s="173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>
      <c r="A708" s="120"/>
      <c r="B708" s="120"/>
      <c r="C708" s="177"/>
      <c r="D708" s="177"/>
      <c r="E708" s="120"/>
      <c r="F708" s="120"/>
      <c r="G708" s="120"/>
      <c r="H708" s="173"/>
      <c r="I708" s="173"/>
      <c r="J708" s="173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>
      <c r="A709" s="120"/>
      <c r="B709" s="120"/>
      <c r="C709" s="177"/>
      <c r="D709" s="177"/>
      <c r="E709" s="120"/>
      <c r="F709" s="120"/>
      <c r="G709" s="120"/>
      <c r="H709" s="173"/>
      <c r="I709" s="173"/>
      <c r="J709" s="173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>
      <c r="A710" s="120"/>
      <c r="B710" s="120"/>
      <c r="C710" s="177"/>
      <c r="D710" s="177"/>
      <c r="E710" s="120"/>
      <c r="F710" s="120"/>
      <c r="G710" s="120"/>
      <c r="H710" s="173"/>
      <c r="I710" s="173"/>
      <c r="J710" s="173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>
      <c r="A711" s="120"/>
      <c r="B711" s="120"/>
      <c r="C711" s="177"/>
      <c r="D711" s="177"/>
      <c r="E711" s="120"/>
      <c r="F711" s="120"/>
      <c r="G711" s="120"/>
      <c r="H711" s="173"/>
      <c r="I711" s="173"/>
      <c r="J711" s="173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>
      <c r="A712" s="120"/>
      <c r="B712" s="120"/>
      <c r="C712" s="177"/>
      <c r="D712" s="177"/>
      <c r="E712" s="120"/>
      <c r="F712" s="120"/>
      <c r="G712" s="120"/>
      <c r="H712" s="173"/>
      <c r="I712" s="173"/>
      <c r="J712" s="173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>
      <c r="A713" s="120"/>
      <c r="B713" s="120"/>
      <c r="C713" s="177"/>
      <c r="D713" s="177"/>
      <c r="E713" s="120"/>
      <c r="F713" s="120"/>
      <c r="G713" s="120"/>
      <c r="H713" s="173"/>
      <c r="I713" s="173"/>
      <c r="J713" s="173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>
      <c r="A714" s="120"/>
      <c r="B714" s="120"/>
      <c r="C714" s="177"/>
      <c r="D714" s="177"/>
      <c r="E714" s="120"/>
      <c r="F714" s="120"/>
      <c r="G714" s="120"/>
      <c r="H714" s="173"/>
      <c r="I714" s="173"/>
      <c r="J714" s="173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>
      <c r="A715" s="120"/>
      <c r="B715" s="120"/>
      <c r="C715" s="177"/>
      <c r="D715" s="177"/>
      <c r="E715" s="120"/>
      <c r="F715" s="120"/>
      <c r="G715" s="120"/>
      <c r="H715" s="173"/>
      <c r="I715" s="173"/>
      <c r="J715" s="173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>
      <c r="A716" s="120"/>
      <c r="B716" s="120"/>
      <c r="C716" s="177"/>
      <c r="D716" s="177"/>
      <c r="E716" s="120"/>
      <c r="F716" s="120"/>
      <c r="G716" s="120"/>
      <c r="H716" s="173"/>
      <c r="I716" s="173"/>
      <c r="J716" s="173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>
      <c r="A717" s="120"/>
      <c r="B717" s="120"/>
      <c r="C717" s="177"/>
      <c r="D717" s="177"/>
      <c r="E717" s="120"/>
      <c r="F717" s="120"/>
      <c r="G717" s="120"/>
      <c r="H717" s="173"/>
      <c r="I717" s="173"/>
      <c r="J717" s="173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>
      <c r="A718" s="120"/>
      <c r="B718" s="120"/>
      <c r="C718" s="177"/>
      <c r="D718" s="177"/>
      <c r="E718" s="120"/>
      <c r="F718" s="120"/>
      <c r="G718" s="120"/>
      <c r="H718" s="173"/>
      <c r="I718" s="173"/>
      <c r="J718" s="173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>
      <c r="A719" s="120"/>
      <c r="B719" s="120"/>
      <c r="C719" s="177"/>
      <c r="D719" s="177"/>
      <c r="E719" s="120"/>
      <c r="F719" s="120"/>
      <c r="G719" s="120"/>
      <c r="H719" s="173"/>
      <c r="I719" s="173"/>
      <c r="J719" s="173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>
      <c r="A720" s="120"/>
      <c r="B720" s="120"/>
      <c r="C720" s="177"/>
      <c r="D720" s="177"/>
      <c r="E720" s="120"/>
      <c r="F720" s="120"/>
      <c r="G720" s="120"/>
      <c r="H720" s="173"/>
      <c r="I720" s="173"/>
      <c r="J720" s="173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>
      <c r="A721" s="120"/>
      <c r="B721" s="120"/>
      <c r="C721" s="177"/>
      <c r="D721" s="177"/>
      <c r="E721" s="120"/>
      <c r="F721" s="120"/>
      <c r="G721" s="120"/>
      <c r="H721" s="173"/>
      <c r="I721" s="173"/>
      <c r="J721" s="173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>
      <c r="A722" s="120"/>
      <c r="B722" s="120"/>
      <c r="C722" s="177"/>
      <c r="D722" s="177"/>
      <c r="E722" s="120"/>
      <c r="F722" s="120"/>
      <c r="G722" s="120"/>
      <c r="H722" s="173"/>
      <c r="I722" s="173"/>
      <c r="J722" s="173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>
      <c r="A723" s="120"/>
      <c r="B723" s="120"/>
      <c r="C723" s="177"/>
      <c r="D723" s="177"/>
      <c r="E723" s="120"/>
      <c r="F723" s="120"/>
      <c r="G723" s="120"/>
      <c r="H723" s="173"/>
      <c r="I723" s="173"/>
      <c r="J723" s="173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>
      <c r="A724" s="120"/>
      <c r="B724" s="120"/>
      <c r="C724" s="177"/>
      <c r="D724" s="177"/>
      <c r="E724" s="120"/>
      <c r="F724" s="120"/>
      <c r="G724" s="120"/>
      <c r="H724" s="173"/>
      <c r="I724" s="173"/>
      <c r="J724" s="173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>
      <c r="A725" s="120"/>
      <c r="B725" s="120"/>
      <c r="C725" s="177"/>
      <c r="D725" s="177"/>
      <c r="E725" s="120"/>
      <c r="F725" s="120"/>
      <c r="G725" s="120"/>
      <c r="H725" s="173"/>
      <c r="I725" s="173"/>
      <c r="J725" s="173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>
      <c r="A726" s="120"/>
      <c r="B726" s="120"/>
      <c r="C726" s="177"/>
      <c r="D726" s="177"/>
      <c r="E726" s="120"/>
      <c r="F726" s="120"/>
      <c r="G726" s="120"/>
      <c r="H726" s="173"/>
      <c r="I726" s="173"/>
      <c r="J726" s="173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>
      <c r="A727" s="120"/>
      <c r="B727" s="120"/>
      <c r="C727" s="177"/>
      <c r="D727" s="177"/>
      <c r="E727" s="120"/>
      <c r="F727" s="120"/>
      <c r="G727" s="120"/>
      <c r="H727" s="173"/>
      <c r="I727" s="173"/>
      <c r="J727" s="173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>
      <c r="A728" s="120"/>
      <c r="B728" s="120"/>
      <c r="C728" s="177"/>
      <c r="D728" s="177"/>
      <c r="E728" s="120"/>
      <c r="F728" s="120"/>
      <c r="G728" s="120"/>
      <c r="H728" s="173"/>
      <c r="I728" s="173"/>
      <c r="J728" s="173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>
      <c r="A729" s="120"/>
      <c r="B729" s="120"/>
      <c r="C729" s="177"/>
      <c r="D729" s="177"/>
      <c r="E729" s="120"/>
      <c r="F729" s="120"/>
      <c r="G729" s="120"/>
      <c r="H729" s="173"/>
      <c r="I729" s="173"/>
      <c r="J729" s="173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>
      <c r="A730" s="120"/>
      <c r="B730" s="120"/>
      <c r="C730" s="177"/>
      <c r="D730" s="177"/>
      <c r="E730" s="120"/>
      <c r="F730" s="120"/>
      <c r="G730" s="120"/>
      <c r="H730" s="173"/>
      <c r="I730" s="173"/>
      <c r="J730" s="173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120"/>
      <c r="B731" s="120"/>
      <c r="C731" s="177"/>
      <c r="D731" s="177"/>
      <c r="E731" s="120"/>
      <c r="F731" s="120"/>
      <c r="G731" s="120"/>
      <c r="H731" s="173"/>
      <c r="I731" s="173"/>
      <c r="J731" s="173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0"/>
      <c r="B732" s="120"/>
      <c r="C732" s="177"/>
      <c r="D732" s="177"/>
      <c r="E732" s="120"/>
      <c r="F732" s="120"/>
      <c r="G732" s="120"/>
      <c r="H732" s="173"/>
      <c r="I732" s="173"/>
      <c r="J732" s="173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A733" s="120"/>
      <c r="B733" s="120"/>
      <c r="C733" s="177"/>
      <c r="D733" s="177"/>
      <c r="E733" s="120"/>
      <c r="F733" s="120"/>
      <c r="G733" s="120"/>
      <c r="H733" s="173"/>
      <c r="I733" s="173"/>
      <c r="J733" s="173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A734" s="120"/>
      <c r="B734" s="120"/>
      <c r="C734" s="177"/>
      <c r="D734" s="177"/>
      <c r="E734" s="120"/>
      <c r="F734" s="120"/>
      <c r="G734" s="120"/>
      <c r="H734" s="173"/>
      <c r="I734" s="173"/>
      <c r="J734" s="173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A735" s="120"/>
      <c r="B735" s="120"/>
      <c r="C735" s="177"/>
      <c r="D735" s="177"/>
      <c r="E735" s="120"/>
      <c r="F735" s="120"/>
      <c r="G735" s="120"/>
      <c r="H735" s="173"/>
      <c r="I735" s="173"/>
      <c r="J735" s="173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A736" s="120"/>
      <c r="B736" s="120"/>
      <c r="C736" s="177"/>
      <c r="D736" s="177"/>
      <c r="E736" s="120"/>
      <c r="F736" s="120"/>
      <c r="G736" s="120"/>
      <c r="H736" s="173"/>
      <c r="I736" s="173"/>
      <c r="J736" s="173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A737" s="120"/>
      <c r="B737" s="120"/>
      <c r="C737" s="177"/>
      <c r="D737" s="177"/>
      <c r="E737" s="120"/>
      <c r="F737" s="120"/>
      <c r="G737" s="120"/>
      <c r="H737" s="173"/>
      <c r="I737" s="173"/>
      <c r="J737" s="173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A738" s="120"/>
      <c r="B738" s="120"/>
      <c r="C738" s="177"/>
      <c r="D738" s="177"/>
      <c r="E738" s="120"/>
      <c r="F738" s="120"/>
      <c r="G738" s="120"/>
      <c r="H738" s="173"/>
      <c r="I738" s="173"/>
      <c r="J738" s="173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120"/>
      <c r="B739" s="120"/>
      <c r="C739" s="177"/>
      <c r="D739" s="177"/>
      <c r="E739" s="120"/>
      <c r="F739" s="120"/>
      <c r="G739" s="120"/>
      <c r="H739" s="173"/>
      <c r="I739" s="173"/>
      <c r="J739" s="173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120"/>
      <c r="B740" s="120"/>
      <c r="C740" s="177"/>
      <c r="D740" s="177"/>
      <c r="E740" s="120"/>
      <c r="F740" s="120"/>
      <c r="G740" s="120"/>
      <c r="H740" s="173"/>
      <c r="I740" s="173"/>
      <c r="J740" s="173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120"/>
      <c r="B741" s="120"/>
      <c r="C741" s="177"/>
      <c r="D741" s="177"/>
      <c r="E741" s="120"/>
      <c r="F741" s="120"/>
      <c r="G741" s="120"/>
      <c r="H741" s="173"/>
      <c r="I741" s="173"/>
      <c r="J741" s="173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120"/>
      <c r="B742" s="120"/>
      <c r="C742" s="177"/>
      <c r="D742" s="177"/>
      <c r="E742" s="120"/>
      <c r="F742" s="120"/>
      <c r="G742" s="120"/>
      <c r="H742" s="173"/>
      <c r="I742" s="173"/>
      <c r="J742" s="173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120"/>
      <c r="B743" s="120"/>
      <c r="C743" s="177"/>
      <c r="D743" s="177"/>
      <c r="E743" s="120"/>
      <c r="F743" s="120"/>
      <c r="G743" s="120"/>
      <c r="H743" s="173"/>
      <c r="I743" s="173"/>
      <c r="J743" s="173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120"/>
      <c r="B744" s="120"/>
      <c r="C744" s="177"/>
      <c r="D744" s="177"/>
      <c r="E744" s="120"/>
      <c r="F744" s="120"/>
      <c r="G744" s="120"/>
      <c r="H744" s="173"/>
      <c r="I744" s="173"/>
      <c r="J744" s="173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120"/>
      <c r="B745" s="120"/>
      <c r="C745" s="177"/>
      <c r="D745" s="177"/>
      <c r="E745" s="120"/>
      <c r="F745" s="120"/>
      <c r="G745" s="120"/>
      <c r="H745" s="173"/>
      <c r="I745" s="173"/>
      <c r="J745" s="173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A746" s="120"/>
      <c r="B746" s="120"/>
      <c r="C746" s="177"/>
      <c r="D746" s="177"/>
      <c r="E746" s="120"/>
      <c r="F746" s="120"/>
      <c r="G746" s="120"/>
      <c r="H746" s="173"/>
      <c r="I746" s="173"/>
      <c r="J746" s="173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A747" s="120"/>
      <c r="B747" s="120"/>
      <c r="C747" s="177"/>
      <c r="D747" s="177"/>
      <c r="E747" s="120"/>
      <c r="F747" s="120"/>
      <c r="G747" s="120"/>
      <c r="H747" s="173"/>
      <c r="I747" s="173"/>
      <c r="J747" s="173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A748" s="120"/>
      <c r="B748" s="120"/>
      <c r="C748" s="177"/>
      <c r="D748" s="177"/>
      <c r="E748" s="120"/>
      <c r="F748" s="120"/>
      <c r="G748" s="120"/>
      <c r="H748" s="173"/>
      <c r="I748" s="173"/>
      <c r="J748" s="173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A749" s="120"/>
      <c r="B749" s="120"/>
      <c r="C749" s="177"/>
      <c r="D749" s="177"/>
      <c r="E749" s="120"/>
      <c r="F749" s="120"/>
      <c r="G749" s="120"/>
      <c r="H749" s="173"/>
      <c r="I749" s="173"/>
      <c r="J749" s="173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A750" s="120"/>
      <c r="B750" s="120"/>
      <c r="C750" s="177"/>
      <c r="D750" s="177"/>
      <c r="E750" s="120"/>
      <c r="F750" s="120"/>
      <c r="G750" s="120"/>
      <c r="H750" s="173"/>
      <c r="I750" s="173"/>
      <c r="J750" s="173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A751" s="120"/>
      <c r="B751" s="120"/>
      <c r="C751" s="177"/>
      <c r="D751" s="177"/>
      <c r="E751" s="120"/>
      <c r="F751" s="120"/>
      <c r="G751" s="120"/>
      <c r="H751" s="173"/>
      <c r="I751" s="173"/>
      <c r="J751" s="173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A752" s="120"/>
      <c r="B752" s="120"/>
      <c r="C752" s="177"/>
      <c r="D752" s="177"/>
      <c r="E752" s="120"/>
      <c r="F752" s="120"/>
      <c r="G752" s="120"/>
      <c r="H752" s="173"/>
      <c r="I752" s="173"/>
      <c r="J752" s="173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A753" s="120"/>
      <c r="B753" s="120"/>
      <c r="C753" s="177"/>
      <c r="D753" s="177"/>
      <c r="E753" s="120"/>
      <c r="F753" s="120"/>
      <c r="G753" s="120"/>
      <c r="H753" s="173"/>
      <c r="I753" s="173"/>
      <c r="J753" s="173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A754" s="120"/>
      <c r="B754" s="120"/>
      <c r="C754" s="177"/>
      <c r="D754" s="177"/>
      <c r="E754" s="120"/>
      <c r="F754" s="120"/>
      <c r="G754" s="120"/>
      <c r="H754" s="173"/>
      <c r="I754" s="173"/>
      <c r="J754" s="173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A755" s="120"/>
      <c r="B755" s="120"/>
      <c r="C755" s="177"/>
      <c r="D755" s="177"/>
      <c r="E755" s="120"/>
      <c r="F755" s="120"/>
      <c r="G755" s="120"/>
      <c r="H755" s="173"/>
      <c r="I755" s="173"/>
      <c r="J755" s="173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A756" s="120"/>
      <c r="B756" s="120"/>
      <c r="C756" s="177"/>
      <c r="D756" s="177"/>
      <c r="E756" s="120"/>
      <c r="F756" s="120"/>
      <c r="G756" s="120"/>
      <c r="H756" s="173"/>
      <c r="I756" s="173"/>
      <c r="J756" s="173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A757" s="120"/>
      <c r="B757" s="120"/>
      <c r="C757" s="177"/>
      <c r="D757" s="177"/>
      <c r="E757" s="120"/>
      <c r="F757" s="120"/>
      <c r="G757" s="120"/>
      <c r="H757" s="173"/>
      <c r="I757" s="173"/>
      <c r="J757" s="173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A758" s="120"/>
      <c r="B758" s="120"/>
      <c r="C758" s="177"/>
      <c r="D758" s="177"/>
      <c r="E758" s="120"/>
      <c r="F758" s="120"/>
      <c r="G758" s="120"/>
      <c r="H758" s="173"/>
      <c r="I758" s="173"/>
      <c r="J758" s="173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A759" s="120"/>
      <c r="B759" s="120"/>
      <c r="C759" s="177"/>
      <c r="D759" s="177"/>
      <c r="E759" s="120"/>
      <c r="F759" s="120"/>
      <c r="G759" s="120"/>
      <c r="H759" s="173"/>
      <c r="I759" s="173"/>
      <c r="J759" s="173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A760" s="120"/>
      <c r="B760" s="120"/>
      <c r="C760" s="177"/>
      <c r="D760" s="177"/>
      <c r="E760" s="120"/>
      <c r="F760" s="120"/>
      <c r="G760" s="120"/>
      <c r="H760" s="173"/>
      <c r="I760" s="173"/>
      <c r="J760" s="173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A761" s="120"/>
      <c r="B761" s="120"/>
      <c r="C761" s="177"/>
      <c r="D761" s="177"/>
      <c r="E761" s="120"/>
      <c r="F761" s="120"/>
      <c r="G761" s="120"/>
      <c r="H761" s="173"/>
      <c r="I761" s="173"/>
      <c r="J761" s="173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A762" s="120"/>
      <c r="B762" s="120"/>
      <c r="C762" s="177"/>
      <c r="D762" s="177"/>
      <c r="E762" s="120"/>
      <c r="F762" s="120"/>
      <c r="G762" s="120"/>
      <c r="H762" s="173"/>
      <c r="I762" s="173"/>
      <c r="J762" s="173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A763" s="120"/>
      <c r="B763" s="120"/>
      <c r="C763" s="177"/>
      <c r="D763" s="177"/>
      <c r="E763" s="120"/>
      <c r="F763" s="120"/>
      <c r="G763" s="120"/>
      <c r="H763" s="173"/>
      <c r="I763" s="173"/>
      <c r="J763" s="173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A764" s="120"/>
      <c r="B764" s="120"/>
      <c r="C764" s="177"/>
      <c r="D764" s="177"/>
      <c r="E764" s="120"/>
      <c r="F764" s="120"/>
      <c r="G764" s="120"/>
      <c r="H764" s="173"/>
      <c r="I764" s="173"/>
      <c r="J764" s="173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A765" s="120"/>
      <c r="B765" s="120"/>
      <c r="C765" s="177"/>
      <c r="D765" s="177"/>
      <c r="E765" s="120"/>
      <c r="F765" s="120"/>
      <c r="G765" s="120"/>
      <c r="H765" s="173"/>
      <c r="I765" s="173"/>
      <c r="J765" s="173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A766" s="120"/>
      <c r="B766" s="120"/>
      <c r="C766" s="177"/>
      <c r="D766" s="177"/>
      <c r="E766" s="120"/>
      <c r="F766" s="120"/>
      <c r="G766" s="120"/>
      <c r="H766" s="173"/>
      <c r="I766" s="173"/>
      <c r="J766" s="173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A767" s="120"/>
      <c r="B767" s="120"/>
      <c r="C767" s="177"/>
      <c r="D767" s="177"/>
      <c r="E767" s="120"/>
      <c r="F767" s="120"/>
      <c r="G767" s="120"/>
      <c r="H767" s="173"/>
      <c r="I767" s="173"/>
      <c r="J767" s="173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A768" s="120"/>
      <c r="B768" s="120"/>
      <c r="C768" s="177"/>
      <c r="D768" s="177"/>
      <c r="E768" s="120"/>
      <c r="F768" s="120"/>
      <c r="G768" s="120"/>
      <c r="H768" s="173"/>
      <c r="I768" s="173"/>
      <c r="J768" s="173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A769" s="120"/>
      <c r="B769" s="120"/>
      <c r="C769" s="177"/>
      <c r="D769" s="177"/>
      <c r="E769" s="120"/>
      <c r="F769" s="120"/>
      <c r="G769" s="120"/>
      <c r="H769" s="173"/>
      <c r="I769" s="173"/>
      <c r="J769" s="173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A770" s="120"/>
      <c r="B770" s="120"/>
      <c r="C770" s="177"/>
      <c r="D770" s="177"/>
      <c r="E770" s="120"/>
      <c r="F770" s="120"/>
      <c r="G770" s="120"/>
      <c r="H770" s="173"/>
      <c r="I770" s="173"/>
      <c r="J770" s="173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A771" s="120"/>
      <c r="B771" s="120"/>
      <c r="C771" s="177"/>
      <c r="D771" s="177"/>
      <c r="E771" s="120"/>
      <c r="F771" s="120"/>
      <c r="G771" s="120"/>
      <c r="H771" s="173"/>
      <c r="I771" s="173"/>
      <c r="J771" s="173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A772" s="120"/>
      <c r="B772" s="120"/>
      <c r="C772" s="177"/>
      <c r="D772" s="177"/>
      <c r="E772" s="120"/>
      <c r="F772" s="120"/>
      <c r="G772" s="120"/>
      <c r="H772" s="173"/>
      <c r="I772" s="173"/>
      <c r="J772" s="173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A773" s="120"/>
      <c r="B773" s="120"/>
      <c r="C773" s="177"/>
      <c r="D773" s="177"/>
      <c r="E773" s="120"/>
      <c r="F773" s="120"/>
      <c r="G773" s="120"/>
      <c r="H773" s="173"/>
      <c r="I773" s="173"/>
      <c r="J773" s="173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A774" s="120"/>
      <c r="B774" s="120"/>
      <c r="C774" s="177"/>
      <c r="D774" s="177"/>
      <c r="E774" s="120"/>
      <c r="F774" s="120"/>
      <c r="G774" s="120"/>
      <c r="H774" s="173"/>
      <c r="I774" s="173"/>
      <c r="J774" s="173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A775" s="120"/>
      <c r="B775" s="120"/>
      <c r="C775" s="177"/>
      <c r="D775" s="177"/>
      <c r="E775" s="120"/>
      <c r="F775" s="120"/>
      <c r="G775" s="120"/>
      <c r="H775" s="173"/>
      <c r="I775" s="173"/>
      <c r="J775" s="173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A776" s="120"/>
      <c r="B776" s="120"/>
      <c r="C776" s="177"/>
      <c r="D776" s="177"/>
      <c r="E776" s="120"/>
      <c r="F776" s="120"/>
      <c r="G776" s="120"/>
      <c r="H776" s="173"/>
      <c r="I776" s="173"/>
      <c r="J776" s="173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A777" s="120"/>
      <c r="B777" s="120"/>
      <c r="C777" s="177"/>
      <c r="D777" s="177"/>
      <c r="E777" s="120"/>
      <c r="F777" s="120"/>
      <c r="G777" s="120"/>
      <c r="H777" s="173"/>
      <c r="I777" s="173"/>
      <c r="J777" s="173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A778" s="120"/>
      <c r="B778" s="120"/>
      <c r="C778" s="177"/>
      <c r="D778" s="177"/>
      <c r="E778" s="120"/>
      <c r="F778" s="120"/>
      <c r="G778" s="120"/>
      <c r="H778" s="173"/>
      <c r="I778" s="173"/>
      <c r="J778" s="173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A779" s="120"/>
      <c r="B779" s="120"/>
      <c r="C779" s="177"/>
      <c r="D779" s="177"/>
      <c r="E779" s="120"/>
      <c r="F779" s="120"/>
      <c r="G779" s="120"/>
      <c r="H779" s="173"/>
      <c r="I779" s="173"/>
      <c r="J779" s="173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A780" s="120"/>
      <c r="B780" s="120"/>
      <c r="C780" s="177"/>
      <c r="D780" s="177"/>
      <c r="E780" s="120"/>
      <c r="F780" s="120"/>
      <c r="G780" s="120"/>
      <c r="H780" s="173"/>
      <c r="I780" s="173"/>
      <c r="J780" s="173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A781" s="120"/>
      <c r="B781" s="120"/>
      <c r="C781" s="177"/>
      <c r="D781" s="177"/>
      <c r="E781" s="120"/>
      <c r="F781" s="120"/>
      <c r="G781" s="120"/>
      <c r="H781" s="173"/>
      <c r="I781" s="173"/>
      <c r="J781" s="173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A782" s="120"/>
      <c r="B782" s="120"/>
      <c r="C782" s="177"/>
      <c r="D782" s="177"/>
      <c r="E782" s="120"/>
      <c r="F782" s="120"/>
      <c r="G782" s="120"/>
      <c r="H782" s="173"/>
      <c r="I782" s="173"/>
      <c r="J782" s="173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A783" s="120"/>
      <c r="B783" s="120"/>
      <c r="C783" s="177"/>
      <c r="D783" s="177"/>
      <c r="E783" s="120"/>
      <c r="F783" s="120"/>
      <c r="G783" s="120"/>
      <c r="H783" s="173"/>
      <c r="I783" s="173"/>
      <c r="J783" s="173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A784" s="120"/>
      <c r="B784" s="120"/>
      <c r="C784" s="177"/>
      <c r="D784" s="177"/>
      <c r="E784" s="120"/>
      <c r="F784" s="120"/>
      <c r="G784" s="120"/>
      <c r="H784" s="173"/>
      <c r="I784" s="173"/>
      <c r="J784" s="173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A785" s="120"/>
      <c r="B785" s="120"/>
      <c r="C785" s="177"/>
      <c r="D785" s="177"/>
      <c r="E785" s="120"/>
      <c r="F785" s="120"/>
      <c r="G785" s="120"/>
      <c r="H785" s="173"/>
      <c r="I785" s="173"/>
      <c r="J785" s="173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A786" s="120"/>
      <c r="B786" s="120"/>
      <c r="C786" s="177"/>
      <c r="D786" s="177"/>
      <c r="E786" s="120"/>
      <c r="F786" s="120"/>
      <c r="G786" s="120"/>
      <c r="H786" s="173"/>
      <c r="I786" s="173"/>
      <c r="J786" s="173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A787" s="120"/>
      <c r="B787" s="120"/>
      <c r="C787" s="177"/>
      <c r="D787" s="177"/>
      <c r="E787" s="120"/>
      <c r="F787" s="120"/>
      <c r="G787" s="120"/>
      <c r="H787" s="173"/>
      <c r="I787" s="173"/>
      <c r="J787" s="173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A788" s="120"/>
      <c r="B788" s="120"/>
      <c r="C788" s="177"/>
      <c r="D788" s="177"/>
      <c r="E788" s="120"/>
      <c r="F788" s="120"/>
      <c r="G788" s="120"/>
      <c r="H788" s="173"/>
      <c r="I788" s="173"/>
      <c r="J788" s="173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A789" s="120"/>
      <c r="B789" s="120"/>
      <c r="C789" s="177"/>
      <c r="D789" s="177"/>
      <c r="E789" s="120"/>
      <c r="F789" s="120"/>
      <c r="G789" s="120"/>
      <c r="H789" s="173"/>
      <c r="I789" s="173"/>
      <c r="J789" s="173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A790" s="120"/>
      <c r="B790" s="120"/>
      <c r="C790" s="177"/>
      <c r="D790" s="177"/>
      <c r="E790" s="120"/>
      <c r="F790" s="120"/>
      <c r="G790" s="120"/>
      <c r="H790" s="173"/>
      <c r="I790" s="173"/>
      <c r="J790" s="173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A791" s="120"/>
      <c r="B791" s="120"/>
      <c r="C791" s="177"/>
      <c r="D791" s="177"/>
      <c r="E791" s="120"/>
      <c r="F791" s="120"/>
      <c r="G791" s="120"/>
      <c r="H791" s="173"/>
      <c r="I791" s="173"/>
      <c r="J791" s="173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A792" s="120"/>
      <c r="B792" s="120"/>
      <c r="C792" s="177"/>
      <c r="D792" s="177"/>
      <c r="E792" s="120"/>
      <c r="F792" s="120"/>
      <c r="G792" s="120"/>
      <c r="H792" s="173"/>
      <c r="I792" s="173"/>
      <c r="J792" s="173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A793" s="120"/>
      <c r="B793" s="120"/>
      <c r="C793" s="177"/>
      <c r="D793" s="177"/>
      <c r="E793" s="120"/>
      <c r="F793" s="120"/>
      <c r="G793" s="120"/>
      <c r="H793" s="173"/>
      <c r="I793" s="173"/>
      <c r="J793" s="173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A794" s="120"/>
      <c r="B794" s="120"/>
      <c r="C794" s="177"/>
      <c r="D794" s="177"/>
      <c r="E794" s="120"/>
      <c r="F794" s="120"/>
      <c r="G794" s="120"/>
      <c r="H794" s="173"/>
      <c r="I794" s="173"/>
      <c r="J794" s="173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A795" s="120"/>
      <c r="B795" s="120"/>
      <c r="C795" s="177"/>
      <c r="D795" s="177"/>
      <c r="E795" s="120"/>
      <c r="F795" s="120"/>
      <c r="G795" s="120"/>
      <c r="H795" s="173"/>
      <c r="I795" s="173"/>
      <c r="J795" s="173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A796" s="120"/>
      <c r="B796" s="120"/>
      <c r="C796" s="177"/>
      <c r="D796" s="177"/>
      <c r="E796" s="120"/>
      <c r="F796" s="120"/>
      <c r="G796" s="120"/>
      <c r="H796" s="173"/>
      <c r="I796" s="173"/>
      <c r="J796" s="173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A797" s="120"/>
      <c r="B797" s="120"/>
      <c r="C797" s="177"/>
      <c r="D797" s="177"/>
      <c r="E797" s="120"/>
      <c r="F797" s="120"/>
      <c r="G797" s="120"/>
      <c r="H797" s="173"/>
      <c r="I797" s="173"/>
      <c r="J797" s="173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A798" s="120"/>
      <c r="B798" s="120"/>
      <c r="C798" s="177"/>
      <c r="D798" s="177"/>
      <c r="E798" s="120"/>
      <c r="F798" s="120"/>
      <c r="G798" s="120"/>
      <c r="H798" s="173"/>
      <c r="I798" s="173"/>
      <c r="J798" s="173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120"/>
      <c r="B799" s="120"/>
      <c r="C799" s="177"/>
      <c r="D799" s="177"/>
      <c r="E799" s="120"/>
      <c r="F799" s="120"/>
      <c r="G799" s="120"/>
      <c r="H799" s="173"/>
      <c r="I799" s="173"/>
      <c r="J799" s="173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A800" s="120"/>
      <c r="B800" s="120"/>
      <c r="C800" s="177"/>
      <c r="D800" s="177"/>
      <c r="E800" s="120"/>
      <c r="F800" s="120"/>
      <c r="G800" s="120"/>
      <c r="H800" s="173"/>
      <c r="I800" s="173"/>
      <c r="J800" s="173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A801" s="120"/>
      <c r="B801" s="120"/>
      <c r="C801" s="177"/>
      <c r="D801" s="177"/>
      <c r="E801" s="120"/>
      <c r="F801" s="120"/>
      <c r="G801" s="120"/>
      <c r="H801" s="173"/>
      <c r="I801" s="173"/>
      <c r="J801" s="173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A802" s="120"/>
      <c r="B802" s="120"/>
      <c r="C802" s="177"/>
      <c r="D802" s="177"/>
      <c r="E802" s="120"/>
      <c r="F802" s="120"/>
      <c r="G802" s="120"/>
      <c r="H802" s="173"/>
      <c r="I802" s="173"/>
      <c r="J802" s="173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A803" s="120"/>
      <c r="B803" s="120"/>
      <c r="C803" s="177"/>
      <c r="D803" s="177"/>
      <c r="E803" s="120"/>
      <c r="F803" s="120"/>
      <c r="G803" s="120"/>
      <c r="H803" s="173"/>
      <c r="I803" s="173"/>
      <c r="J803" s="173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A804" s="120"/>
      <c r="B804" s="120"/>
      <c r="C804" s="177"/>
      <c r="D804" s="177"/>
      <c r="E804" s="120"/>
      <c r="F804" s="120"/>
      <c r="G804" s="120"/>
      <c r="H804" s="173"/>
      <c r="I804" s="173"/>
      <c r="J804" s="173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A805" s="120"/>
      <c r="B805" s="120"/>
      <c r="C805" s="177"/>
      <c r="D805" s="177"/>
      <c r="E805" s="120"/>
      <c r="F805" s="120"/>
      <c r="G805" s="120"/>
      <c r="H805" s="173"/>
      <c r="I805" s="173"/>
      <c r="J805" s="173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A806" s="120"/>
      <c r="B806" s="120"/>
      <c r="C806" s="177"/>
      <c r="D806" s="177"/>
      <c r="E806" s="120"/>
      <c r="F806" s="120"/>
      <c r="G806" s="120"/>
      <c r="H806" s="173"/>
      <c r="I806" s="173"/>
      <c r="J806" s="173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A807" s="120"/>
      <c r="B807" s="120"/>
      <c r="C807" s="177"/>
      <c r="D807" s="177"/>
      <c r="E807" s="120"/>
      <c r="F807" s="120"/>
      <c r="G807" s="120"/>
      <c r="H807" s="173"/>
      <c r="I807" s="173"/>
      <c r="J807" s="173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A808" s="120"/>
      <c r="B808" s="120"/>
      <c r="C808" s="177"/>
      <c r="D808" s="177"/>
      <c r="E808" s="120"/>
      <c r="F808" s="120"/>
      <c r="G808" s="120"/>
      <c r="H808" s="173"/>
      <c r="I808" s="173"/>
      <c r="J808" s="173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A809" s="120"/>
      <c r="B809" s="120"/>
      <c r="C809" s="177"/>
      <c r="D809" s="177"/>
      <c r="E809" s="120"/>
      <c r="F809" s="120"/>
      <c r="G809" s="120"/>
      <c r="H809" s="173"/>
      <c r="I809" s="173"/>
      <c r="J809" s="173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A810" s="120"/>
      <c r="B810" s="120"/>
      <c r="C810" s="177"/>
      <c r="D810" s="177"/>
      <c r="E810" s="120"/>
      <c r="F810" s="120"/>
      <c r="G810" s="120"/>
      <c r="H810" s="173"/>
      <c r="I810" s="173"/>
      <c r="J810" s="173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A811" s="120"/>
      <c r="B811" s="120"/>
      <c r="C811" s="177"/>
      <c r="D811" s="177"/>
      <c r="E811" s="120"/>
      <c r="F811" s="120"/>
      <c r="G811" s="120"/>
      <c r="H811" s="173"/>
      <c r="I811" s="173"/>
      <c r="J811" s="173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A812" s="120"/>
      <c r="B812" s="120"/>
      <c r="C812" s="177"/>
      <c r="D812" s="177"/>
      <c r="E812" s="120"/>
      <c r="F812" s="120"/>
      <c r="G812" s="120"/>
      <c r="H812" s="173"/>
      <c r="I812" s="173"/>
      <c r="J812" s="173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A813" s="120"/>
      <c r="B813" s="120"/>
      <c r="C813" s="177"/>
      <c r="D813" s="177"/>
      <c r="E813" s="120"/>
      <c r="F813" s="120"/>
      <c r="G813" s="120"/>
      <c r="H813" s="173"/>
      <c r="I813" s="173"/>
      <c r="J813" s="173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A814" s="120"/>
      <c r="B814" s="120"/>
      <c r="C814" s="177"/>
      <c r="D814" s="177"/>
      <c r="E814" s="120"/>
      <c r="F814" s="120"/>
      <c r="G814" s="120"/>
      <c r="H814" s="173"/>
      <c r="I814" s="173"/>
      <c r="J814" s="173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A815" s="120"/>
      <c r="B815" s="120"/>
      <c r="C815" s="177"/>
      <c r="D815" s="177"/>
      <c r="E815" s="120"/>
      <c r="F815" s="120"/>
      <c r="G815" s="120"/>
      <c r="H815" s="173"/>
      <c r="I815" s="173"/>
      <c r="J815" s="173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A816" s="120"/>
      <c r="B816" s="120"/>
      <c r="C816" s="177"/>
      <c r="D816" s="177"/>
      <c r="E816" s="120"/>
      <c r="F816" s="120"/>
      <c r="G816" s="120"/>
      <c r="H816" s="173"/>
      <c r="I816" s="173"/>
      <c r="J816" s="173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A817" s="120"/>
      <c r="B817" s="120"/>
      <c r="C817" s="177"/>
      <c r="D817" s="177"/>
      <c r="E817" s="120"/>
      <c r="F817" s="120"/>
      <c r="G817" s="120"/>
      <c r="H817" s="173"/>
      <c r="I817" s="173"/>
      <c r="J817" s="173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A818" s="120"/>
      <c r="B818" s="120"/>
      <c r="C818" s="177"/>
      <c r="D818" s="177"/>
      <c r="E818" s="120"/>
      <c r="F818" s="120"/>
      <c r="G818" s="120"/>
      <c r="H818" s="173"/>
      <c r="I818" s="173"/>
      <c r="J818" s="173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A819" s="120"/>
      <c r="B819" s="120"/>
      <c r="C819" s="177"/>
      <c r="D819" s="177"/>
      <c r="E819" s="120"/>
      <c r="F819" s="120"/>
      <c r="G819" s="120"/>
      <c r="H819" s="173"/>
      <c r="I819" s="173"/>
      <c r="J819" s="173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A820" s="120"/>
      <c r="B820" s="120"/>
      <c r="C820" s="177"/>
      <c r="D820" s="177"/>
      <c r="E820" s="120"/>
      <c r="F820" s="120"/>
      <c r="G820" s="120"/>
      <c r="H820" s="173"/>
      <c r="I820" s="173"/>
      <c r="J820" s="173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120"/>
      <c r="B821" s="120"/>
      <c r="C821" s="177"/>
      <c r="D821" s="177"/>
      <c r="E821" s="120"/>
      <c r="F821" s="120"/>
      <c r="G821" s="120"/>
      <c r="H821" s="173"/>
      <c r="I821" s="173"/>
      <c r="J821" s="173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A822" s="120"/>
      <c r="B822" s="120"/>
      <c r="C822" s="177"/>
      <c r="D822" s="177"/>
      <c r="E822" s="120"/>
      <c r="F822" s="120"/>
      <c r="G822" s="120"/>
      <c r="H822" s="173"/>
      <c r="I822" s="173"/>
      <c r="J822" s="173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A823" s="120"/>
      <c r="B823" s="120"/>
      <c r="C823" s="177"/>
      <c r="D823" s="177"/>
      <c r="E823" s="120"/>
      <c r="F823" s="120"/>
      <c r="G823" s="120"/>
      <c r="H823" s="173"/>
      <c r="I823" s="173"/>
      <c r="J823" s="173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A824" s="120"/>
      <c r="B824" s="120"/>
      <c r="C824" s="177"/>
      <c r="D824" s="177"/>
      <c r="E824" s="120"/>
      <c r="F824" s="120"/>
      <c r="G824" s="120"/>
      <c r="H824" s="173"/>
      <c r="I824" s="173"/>
      <c r="J824" s="173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A825" s="120"/>
      <c r="B825" s="120"/>
      <c r="C825" s="177"/>
      <c r="D825" s="177"/>
      <c r="E825" s="120"/>
      <c r="F825" s="120"/>
      <c r="G825" s="120"/>
      <c r="H825" s="173"/>
      <c r="I825" s="173"/>
      <c r="J825" s="173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A826" s="120"/>
      <c r="B826" s="120"/>
      <c r="C826" s="177"/>
      <c r="D826" s="177"/>
      <c r="E826" s="120"/>
      <c r="F826" s="120"/>
      <c r="G826" s="120"/>
      <c r="H826" s="173"/>
      <c r="I826" s="173"/>
      <c r="J826" s="173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A827" s="120"/>
      <c r="B827" s="120"/>
      <c r="C827" s="177"/>
      <c r="D827" s="177"/>
      <c r="E827" s="120"/>
      <c r="F827" s="120"/>
      <c r="G827" s="120"/>
      <c r="H827" s="173"/>
      <c r="I827" s="173"/>
      <c r="J827" s="173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A828" s="120"/>
      <c r="B828" s="120"/>
      <c r="C828" s="177"/>
      <c r="D828" s="177"/>
      <c r="E828" s="120"/>
      <c r="F828" s="120"/>
      <c r="G828" s="120"/>
      <c r="H828" s="173"/>
      <c r="I828" s="173"/>
      <c r="J828" s="173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A829" s="120"/>
      <c r="B829" s="120"/>
      <c r="C829" s="177"/>
      <c r="D829" s="177"/>
      <c r="E829" s="120"/>
      <c r="F829" s="120"/>
      <c r="G829" s="120"/>
      <c r="H829" s="173"/>
      <c r="I829" s="173"/>
      <c r="J829" s="173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A830" s="120"/>
      <c r="B830" s="120"/>
      <c r="C830" s="177"/>
      <c r="D830" s="177"/>
      <c r="E830" s="120"/>
      <c r="F830" s="120"/>
      <c r="G830" s="120"/>
      <c r="H830" s="173"/>
      <c r="I830" s="173"/>
      <c r="J830" s="173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A831" s="120"/>
      <c r="B831" s="120"/>
      <c r="C831" s="177"/>
      <c r="D831" s="177"/>
      <c r="E831" s="120"/>
      <c r="F831" s="120"/>
      <c r="G831" s="120"/>
      <c r="H831" s="173"/>
      <c r="I831" s="173"/>
      <c r="J831" s="173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A832" s="120"/>
      <c r="B832" s="120"/>
      <c r="C832" s="177"/>
      <c r="D832" s="177"/>
      <c r="E832" s="120"/>
      <c r="F832" s="120"/>
      <c r="G832" s="120"/>
      <c r="H832" s="173"/>
      <c r="I832" s="173"/>
      <c r="J832" s="173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A833" s="120"/>
      <c r="B833" s="120"/>
      <c r="C833" s="177"/>
      <c r="D833" s="177"/>
      <c r="E833" s="120"/>
      <c r="F833" s="120"/>
      <c r="G833" s="120"/>
      <c r="H833" s="173"/>
      <c r="I833" s="173"/>
      <c r="J833" s="173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A834" s="120"/>
      <c r="B834" s="120"/>
      <c r="C834" s="177"/>
      <c r="D834" s="177"/>
      <c r="E834" s="120"/>
      <c r="F834" s="120"/>
      <c r="G834" s="120"/>
      <c r="H834" s="173"/>
      <c r="I834" s="173"/>
      <c r="J834" s="173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A835" s="120"/>
      <c r="B835" s="120"/>
      <c r="C835" s="177"/>
      <c r="D835" s="177"/>
      <c r="E835" s="120"/>
      <c r="F835" s="120"/>
      <c r="G835" s="120"/>
      <c r="H835" s="173"/>
      <c r="I835" s="173"/>
      <c r="J835" s="173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A836" s="120"/>
      <c r="B836" s="120"/>
      <c r="C836" s="177"/>
      <c r="D836" s="177"/>
      <c r="E836" s="120"/>
      <c r="F836" s="120"/>
      <c r="G836" s="120"/>
      <c r="H836" s="173"/>
      <c r="I836" s="173"/>
      <c r="J836" s="173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A837" s="120"/>
      <c r="B837" s="120"/>
      <c r="C837" s="177"/>
      <c r="D837" s="177"/>
      <c r="E837" s="120"/>
      <c r="F837" s="120"/>
      <c r="G837" s="120"/>
      <c r="H837" s="173"/>
      <c r="I837" s="173"/>
      <c r="J837" s="173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A838" s="120"/>
      <c r="B838" s="120"/>
      <c r="C838" s="177"/>
      <c r="D838" s="177"/>
      <c r="E838" s="120"/>
      <c r="F838" s="120"/>
      <c r="G838" s="120"/>
      <c r="H838" s="173"/>
      <c r="I838" s="173"/>
      <c r="J838" s="173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A839" s="120"/>
      <c r="B839" s="120"/>
      <c r="C839" s="177"/>
      <c r="D839" s="177"/>
      <c r="E839" s="120"/>
      <c r="F839" s="120"/>
      <c r="G839" s="120"/>
      <c r="H839" s="173"/>
      <c r="I839" s="173"/>
      <c r="J839" s="173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A840" s="120"/>
      <c r="B840" s="120"/>
      <c r="C840" s="177"/>
      <c r="D840" s="177"/>
      <c r="E840" s="120"/>
      <c r="F840" s="120"/>
      <c r="G840" s="120"/>
      <c r="H840" s="173"/>
      <c r="I840" s="173"/>
      <c r="J840" s="173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A841" s="120"/>
      <c r="B841" s="120"/>
      <c r="C841" s="177"/>
      <c r="D841" s="177"/>
      <c r="E841" s="120"/>
      <c r="F841" s="120"/>
      <c r="G841" s="120"/>
      <c r="H841" s="173"/>
      <c r="I841" s="173"/>
      <c r="J841" s="173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A842" s="120"/>
      <c r="B842" s="120"/>
      <c r="C842" s="177"/>
      <c r="D842" s="177"/>
      <c r="E842" s="120"/>
      <c r="F842" s="120"/>
      <c r="G842" s="120"/>
      <c r="H842" s="173"/>
      <c r="I842" s="173"/>
      <c r="J842" s="173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A843" s="120"/>
      <c r="B843" s="120"/>
      <c r="C843" s="177"/>
      <c r="D843" s="177"/>
      <c r="E843" s="120"/>
      <c r="F843" s="120"/>
      <c r="G843" s="120"/>
      <c r="H843" s="173"/>
      <c r="I843" s="173"/>
      <c r="J843" s="173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A844" s="120"/>
      <c r="B844" s="120"/>
      <c r="C844" s="177"/>
      <c r="D844" s="177"/>
      <c r="E844" s="120"/>
      <c r="F844" s="120"/>
      <c r="G844" s="120"/>
      <c r="H844" s="173"/>
      <c r="I844" s="173"/>
      <c r="J844" s="173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A845" s="120"/>
      <c r="B845" s="120"/>
      <c r="C845" s="177"/>
      <c r="D845" s="177"/>
      <c r="E845" s="120"/>
      <c r="F845" s="120"/>
      <c r="G845" s="120"/>
      <c r="H845" s="173"/>
      <c r="I845" s="173"/>
      <c r="J845" s="173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A846" s="120"/>
      <c r="B846" s="120"/>
      <c r="C846" s="177"/>
      <c r="D846" s="177"/>
      <c r="E846" s="120"/>
      <c r="F846" s="120"/>
      <c r="G846" s="120"/>
      <c r="H846" s="173"/>
      <c r="I846" s="173"/>
      <c r="J846" s="173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A847" s="120"/>
      <c r="B847" s="120"/>
      <c r="C847" s="177"/>
      <c r="D847" s="177"/>
      <c r="E847" s="120"/>
      <c r="F847" s="120"/>
      <c r="G847" s="120"/>
      <c r="H847" s="173"/>
      <c r="I847" s="173"/>
      <c r="J847" s="173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A848" s="120"/>
      <c r="B848" s="120"/>
      <c r="C848" s="177"/>
      <c r="D848" s="177"/>
      <c r="E848" s="120"/>
      <c r="F848" s="120"/>
      <c r="G848" s="120"/>
      <c r="H848" s="173"/>
      <c r="I848" s="173"/>
      <c r="J848" s="173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A849" s="120"/>
      <c r="B849" s="120"/>
      <c r="C849" s="177"/>
      <c r="D849" s="177"/>
      <c r="E849" s="120"/>
      <c r="F849" s="120"/>
      <c r="G849" s="120"/>
      <c r="H849" s="173"/>
      <c r="I849" s="173"/>
      <c r="J849" s="173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A850" s="120"/>
      <c r="B850" s="120"/>
      <c r="C850" s="177"/>
      <c r="D850" s="177"/>
      <c r="E850" s="120"/>
      <c r="F850" s="120"/>
      <c r="G850" s="120"/>
      <c r="H850" s="173"/>
      <c r="I850" s="173"/>
      <c r="J850" s="173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A851" s="120"/>
      <c r="B851" s="120"/>
      <c r="C851" s="177"/>
      <c r="D851" s="177"/>
      <c r="E851" s="120"/>
      <c r="F851" s="120"/>
      <c r="G851" s="120"/>
      <c r="H851" s="173"/>
      <c r="I851" s="173"/>
      <c r="J851" s="173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A852" s="120"/>
      <c r="B852" s="120"/>
      <c r="C852" s="177"/>
      <c r="D852" s="177"/>
      <c r="E852" s="120"/>
      <c r="F852" s="120"/>
      <c r="G852" s="120"/>
      <c r="H852" s="173"/>
      <c r="I852" s="173"/>
      <c r="J852" s="173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A853" s="120"/>
      <c r="B853" s="120"/>
      <c r="C853" s="177"/>
      <c r="D853" s="177"/>
      <c r="E853" s="120"/>
      <c r="F853" s="120"/>
      <c r="G853" s="120"/>
      <c r="H853" s="173"/>
      <c r="I853" s="173"/>
      <c r="J853" s="173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A854" s="120"/>
      <c r="B854" s="120"/>
      <c r="C854" s="177"/>
      <c r="D854" s="177"/>
      <c r="E854" s="120"/>
      <c r="F854" s="120"/>
      <c r="G854" s="120"/>
      <c r="H854" s="173"/>
      <c r="I854" s="173"/>
      <c r="J854" s="173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A855" s="120"/>
      <c r="B855" s="120"/>
      <c r="C855" s="177"/>
      <c r="D855" s="177"/>
      <c r="E855" s="120"/>
      <c r="F855" s="120"/>
      <c r="G855" s="120"/>
      <c r="H855" s="173"/>
      <c r="I855" s="173"/>
      <c r="J855" s="173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A856" s="120"/>
      <c r="B856" s="120"/>
      <c r="C856" s="177"/>
      <c r="D856" s="177"/>
      <c r="E856" s="120"/>
      <c r="F856" s="120"/>
      <c r="G856" s="120"/>
      <c r="H856" s="173"/>
      <c r="I856" s="173"/>
      <c r="J856" s="173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A857" s="120"/>
      <c r="B857" s="120"/>
      <c r="C857" s="177"/>
      <c r="D857" s="177"/>
      <c r="E857" s="120"/>
      <c r="F857" s="120"/>
      <c r="G857" s="120"/>
      <c r="H857" s="173"/>
      <c r="I857" s="173"/>
      <c r="J857" s="173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A858" s="120"/>
      <c r="B858" s="120"/>
      <c r="C858" s="177"/>
      <c r="D858" s="177"/>
      <c r="E858" s="120"/>
      <c r="F858" s="120"/>
      <c r="G858" s="120"/>
      <c r="H858" s="173"/>
      <c r="I858" s="173"/>
      <c r="J858" s="173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A859" s="120"/>
      <c r="B859" s="120"/>
      <c r="C859" s="177"/>
      <c r="D859" s="177"/>
      <c r="E859" s="120"/>
      <c r="F859" s="120"/>
      <c r="G859" s="120"/>
      <c r="H859" s="173"/>
      <c r="I859" s="173"/>
      <c r="J859" s="173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A860" s="120"/>
      <c r="B860" s="120"/>
      <c r="C860" s="177"/>
      <c r="D860" s="177"/>
      <c r="E860" s="120"/>
      <c r="F860" s="120"/>
      <c r="G860" s="120"/>
      <c r="H860" s="173"/>
      <c r="I860" s="173"/>
      <c r="J860" s="173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A861" s="120"/>
      <c r="B861" s="120"/>
      <c r="C861" s="177"/>
      <c r="D861" s="177"/>
      <c r="E861" s="120"/>
      <c r="F861" s="120"/>
      <c r="G861" s="120"/>
      <c r="H861" s="173"/>
      <c r="I861" s="173"/>
      <c r="J861" s="173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A862" s="120"/>
      <c r="B862" s="120"/>
      <c r="C862" s="177"/>
      <c r="D862" s="177"/>
      <c r="E862" s="120"/>
      <c r="F862" s="120"/>
      <c r="G862" s="120"/>
      <c r="H862" s="173"/>
      <c r="I862" s="173"/>
      <c r="J862" s="173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A863" s="120"/>
      <c r="B863" s="120"/>
      <c r="C863" s="177"/>
      <c r="D863" s="177"/>
      <c r="E863" s="120"/>
      <c r="F863" s="120"/>
      <c r="G863" s="120"/>
      <c r="H863" s="173"/>
      <c r="I863" s="173"/>
      <c r="J863" s="173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A864" s="120"/>
      <c r="B864" s="120"/>
      <c r="C864" s="177"/>
      <c r="D864" s="177"/>
      <c r="E864" s="120"/>
      <c r="F864" s="120"/>
      <c r="G864" s="120"/>
      <c r="H864" s="173"/>
      <c r="I864" s="173"/>
      <c r="J864" s="173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A865" s="120"/>
      <c r="B865" s="120"/>
      <c r="C865" s="177"/>
      <c r="D865" s="177"/>
      <c r="E865" s="120"/>
      <c r="F865" s="120"/>
      <c r="G865" s="120"/>
      <c r="H865" s="173"/>
      <c r="I865" s="173"/>
      <c r="J865" s="173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A866" s="120"/>
      <c r="B866" s="120"/>
      <c r="C866" s="177"/>
      <c r="D866" s="177"/>
      <c r="E866" s="120"/>
      <c r="F866" s="120"/>
      <c r="G866" s="120"/>
      <c r="H866" s="173"/>
      <c r="I866" s="173"/>
      <c r="J866" s="173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A867" s="120"/>
      <c r="B867" s="120"/>
      <c r="C867" s="177"/>
      <c r="D867" s="177"/>
      <c r="E867" s="120"/>
      <c r="F867" s="120"/>
      <c r="G867" s="120"/>
      <c r="H867" s="173"/>
      <c r="I867" s="173"/>
      <c r="J867" s="173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A868" s="120"/>
      <c r="B868" s="120"/>
      <c r="C868" s="177"/>
      <c r="D868" s="177"/>
      <c r="E868" s="120"/>
      <c r="F868" s="120"/>
      <c r="G868" s="120"/>
      <c r="H868" s="173"/>
      <c r="I868" s="173"/>
      <c r="J868" s="173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A869" s="120"/>
      <c r="B869" s="120"/>
      <c r="C869" s="177"/>
      <c r="D869" s="177"/>
      <c r="E869" s="120"/>
      <c r="F869" s="120"/>
      <c r="G869" s="120"/>
      <c r="H869" s="173"/>
      <c r="I869" s="173"/>
      <c r="J869" s="173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A870" s="120"/>
      <c r="B870" s="120"/>
      <c r="C870" s="177"/>
      <c r="D870" s="177"/>
      <c r="E870" s="120"/>
      <c r="F870" s="120"/>
      <c r="G870" s="120"/>
      <c r="H870" s="173"/>
      <c r="I870" s="173"/>
      <c r="J870" s="173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A871" s="120"/>
      <c r="B871" s="120"/>
      <c r="C871" s="177"/>
      <c r="D871" s="177"/>
      <c r="E871" s="120"/>
      <c r="F871" s="120"/>
      <c r="G871" s="120"/>
      <c r="H871" s="173"/>
      <c r="I871" s="173"/>
      <c r="J871" s="173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A872" s="120"/>
      <c r="B872" s="120"/>
      <c r="C872" s="177"/>
      <c r="D872" s="177"/>
      <c r="E872" s="120"/>
      <c r="F872" s="120"/>
      <c r="G872" s="120"/>
      <c r="H872" s="173"/>
      <c r="I872" s="173"/>
      <c r="J872" s="173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A873" s="120"/>
      <c r="B873" s="120"/>
      <c r="C873" s="177"/>
      <c r="D873" s="177"/>
      <c r="E873" s="120"/>
      <c r="F873" s="120"/>
      <c r="G873" s="120"/>
      <c r="H873" s="173"/>
      <c r="I873" s="173"/>
      <c r="J873" s="173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A874" s="120"/>
      <c r="B874" s="120"/>
      <c r="C874" s="177"/>
      <c r="D874" s="177"/>
      <c r="E874" s="120"/>
      <c r="F874" s="120"/>
      <c r="G874" s="120"/>
      <c r="H874" s="173"/>
      <c r="I874" s="173"/>
      <c r="J874" s="173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A875" s="120"/>
      <c r="B875" s="120"/>
      <c r="C875" s="177"/>
      <c r="D875" s="177"/>
      <c r="E875" s="120"/>
      <c r="F875" s="120"/>
      <c r="G875" s="120"/>
      <c r="H875" s="173"/>
      <c r="I875" s="173"/>
      <c r="J875" s="173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A876" s="120"/>
      <c r="B876" s="120"/>
      <c r="C876" s="177"/>
      <c r="D876" s="177"/>
      <c r="E876" s="120"/>
      <c r="F876" s="120"/>
      <c r="G876" s="120"/>
      <c r="H876" s="173"/>
      <c r="I876" s="173"/>
      <c r="J876" s="173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A877" s="120"/>
      <c r="B877" s="120"/>
      <c r="C877" s="177"/>
      <c r="D877" s="177"/>
      <c r="E877" s="120"/>
      <c r="F877" s="120"/>
      <c r="G877" s="120"/>
      <c r="H877" s="173"/>
      <c r="I877" s="173"/>
      <c r="J877" s="173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A878" s="120"/>
      <c r="B878" s="120"/>
      <c r="C878" s="177"/>
      <c r="D878" s="177"/>
      <c r="E878" s="120"/>
      <c r="F878" s="120"/>
      <c r="G878" s="120"/>
      <c r="H878" s="173"/>
      <c r="I878" s="173"/>
      <c r="J878" s="173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A879" s="120"/>
      <c r="B879" s="120"/>
      <c r="C879" s="177"/>
      <c r="D879" s="177"/>
      <c r="E879" s="120"/>
      <c r="F879" s="120"/>
      <c r="G879" s="120"/>
      <c r="H879" s="173"/>
      <c r="I879" s="173"/>
      <c r="J879" s="173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A880" s="120"/>
      <c r="B880" s="120"/>
      <c r="C880" s="177"/>
      <c r="D880" s="177"/>
      <c r="E880" s="120"/>
      <c r="F880" s="120"/>
      <c r="G880" s="120"/>
      <c r="H880" s="173"/>
      <c r="I880" s="173"/>
      <c r="J880" s="173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A881" s="120"/>
      <c r="B881" s="120"/>
      <c r="C881" s="177"/>
      <c r="D881" s="177"/>
      <c r="E881" s="120"/>
      <c r="F881" s="120"/>
      <c r="G881" s="120"/>
      <c r="H881" s="173"/>
      <c r="I881" s="173"/>
      <c r="J881" s="173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A882" s="120"/>
      <c r="B882" s="120"/>
      <c r="C882" s="177"/>
      <c r="D882" s="177"/>
      <c r="E882" s="120"/>
      <c r="F882" s="120"/>
      <c r="G882" s="120"/>
      <c r="H882" s="173"/>
      <c r="I882" s="173"/>
      <c r="J882" s="173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A883" s="120"/>
      <c r="B883" s="120"/>
      <c r="C883" s="177"/>
      <c r="D883" s="177"/>
      <c r="E883" s="120"/>
      <c r="F883" s="120"/>
      <c r="G883" s="120"/>
      <c r="H883" s="173"/>
      <c r="I883" s="173"/>
      <c r="J883" s="173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120"/>
      <c r="B884" s="120"/>
      <c r="C884" s="177"/>
      <c r="D884" s="177"/>
      <c r="E884" s="120"/>
      <c r="F884" s="120"/>
      <c r="G884" s="120"/>
      <c r="H884" s="173"/>
      <c r="I884" s="173"/>
      <c r="J884" s="173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A885" s="120"/>
      <c r="B885" s="120"/>
      <c r="C885" s="177"/>
      <c r="D885" s="177"/>
      <c r="E885" s="120"/>
      <c r="F885" s="120"/>
      <c r="G885" s="120"/>
      <c r="H885" s="173"/>
      <c r="I885" s="173"/>
      <c r="J885" s="173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A886" s="120"/>
      <c r="B886" s="120"/>
      <c r="C886" s="177"/>
      <c r="D886" s="177"/>
      <c r="E886" s="120"/>
      <c r="F886" s="120"/>
      <c r="G886" s="120"/>
      <c r="H886" s="173"/>
      <c r="I886" s="173"/>
      <c r="J886" s="173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A887" s="120"/>
      <c r="B887" s="120"/>
      <c r="C887" s="177"/>
      <c r="D887" s="177"/>
      <c r="E887" s="120"/>
      <c r="F887" s="120"/>
      <c r="G887" s="120"/>
      <c r="H887" s="173"/>
      <c r="I887" s="173"/>
      <c r="J887" s="173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A888" s="120"/>
      <c r="B888" s="120"/>
      <c r="C888" s="177"/>
      <c r="D888" s="177"/>
      <c r="E888" s="120"/>
      <c r="F888" s="120"/>
      <c r="G888" s="120"/>
      <c r="H888" s="173"/>
      <c r="I888" s="173"/>
      <c r="J888" s="173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A889" s="120"/>
      <c r="B889" s="120"/>
      <c r="C889" s="177"/>
      <c r="D889" s="177"/>
      <c r="E889" s="120"/>
      <c r="F889" s="120"/>
      <c r="G889" s="120"/>
      <c r="H889" s="173"/>
      <c r="I889" s="173"/>
      <c r="J889" s="173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A890" s="120"/>
      <c r="B890" s="120"/>
      <c r="C890" s="177"/>
      <c r="D890" s="177"/>
      <c r="E890" s="120"/>
      <c r="F890" s="120"/>
      <c r="G890" s="120"/>
      <c r="H890" s="173"/>
      <c r="I890" s="173"/>
      <c r="J890" s="173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120"/>
      <c r="B891" s="120"/>
      <c r="C891" s="177"/>
      <c r="D891" s="177"/>
      <c r="E891" s="120"/>
      <c r="F891" s="120"/>
      <c r="G891" s="120"/>
      <c r="H891" s="173"/>
      <c r="I891" s="173"/>
      <c r="J891" s="173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120"/>
      <c r="B892" s="120"/>
      <c r="C892" s="177"/>
      <c r="D892" s="177"/>
      <c r="E892" s="120"/>
      <c r="F892" s="120"/>
      <c r="G892" s="120"/>
      <c r="H892" s="173"/>
      <c r="I892" s="173"/>
      <c r="J892" s="173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A893" s="120"/>
      <c r="B893" s="120"/>
      <c r="C893" s="177"/>
      <c r="D893" s="177"/>
      <c r="E893" s="120"/>
      <c r="F893" s="120"/>
      <c r="G893" s="120"/>
      <c r="H893" s="173"/>
      <c r="I893" s="173"/>
      <c r="J893" s="173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A894" s="120"/>
      <c r="B894" s="120"/>
      <c r="C894" s="177"/>
      <c r="D894" s="177"/>
      <c r="E894" s="120"/>
      <c r="F894" s="120"/>
      <c r="G894" s="120"/>
      <c r="H894" s="173"/>
      <c r="I894" s="173"/>
      <c r="J894" s="173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A895" s="120"/>
      <c r="B895" s="120"/>
      <c r="C895" s="177"/>
      <c r="D895" s="177"/>
      <c r="E895" s="120"/>
      <c r="F895" s="120"/>
      <c r="G895" s="120"/>
      <c r="H895" s="173"/>
      <c r="I895" s="173"/>
      <c r="J895" s="173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120"/>
      <c r="B896" s="120"/>
      <c r="C896" s="177"/>
      <c r="D896" s="177"/>
      <c r="E896" s="120"/>
      <c r="F896" s="120"/>
      <c r="G896" s="120"/>
      <c r="H896" s="173"/>
      <c r="I896" s="173"/>
      <c r="J896" s="173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A897" s="120"/>
      <c r="B897" s="120"/>
      <c r="C897" s="177"/>
      <c r="D897" s="177"/>
      <c r="E897" s="120"/>
      <c r="F897" s="120"/>
      <c r="G897" s="120"/>
      <c r="H897" s="173"/>
      <c r="I897" s="173"/>
      <c r="J897" s="173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A898" s="120"/>
      <c r="B898" s="120"/>
      <c r="C898" s="177"/>
      <c r="D898" s="177"/>
      <c r="E898" s="120"/>
      <c r="F898" s="120"/>
      <c r="G898" s="120"/>
      <c r="H898" s="173"/>
      <c r="I898" s="173"/>
      <c r="J898" s="173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A899" s="120"/>
      <c r="B899" s="120"/>
      <c r="C899" s="177"/>
      <c r="D899" s="177"/>
      <c r="E899" s="120"/>
      <c r="F899" s="120"/>
      <c r="G899" s="120"/>
      <c r="H899" s="173"/>
      <c r="I899" s="173"/>
      <c r="J899" s="173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A900" s="120"/>
      <c r="B900" s="120"/>
      <c r="C900" s="177"/>
      <c r="D900" s="177"/>
      <c r="E900" s="120"/>
      <c r="F900" s="120"/>
      <c r="G900" s="120"/>
      <c r="H900" s="173"/>
      <c r="I900" s="173"/>
      <c r="J900" s="173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120"/>
      <c r="B901" s="120"/>
      <c r="C901" s="177"/>
      <c r="D901" s="177"/>
      <c r="E901" s="120"/>
      <c r="F901" s="120"/>
      <c r="G901" s="120"/>
      <c r="H901" s="173"/>
      <c r="I901" s="173"/>
      <c r="J901" s="173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120"/>
      <c r="B902" s="120"/>
      <c r="C902" s="177"/>
      <c r="D902" s="177"/>
      <c r="E902" s="120"/>
      <c r="F902" s="120"/>
      <c r="G902" s="120"/>
      <c r="H902" s="173"/>
      <c r="I902" s="173"/>
      <c r="J902" s="173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A903" s="120"/>
      <c r="B903" s="120"/>
      <c r="C903" s="177"/>
      <c r="D903" s="177"/>
      <c r="E903" s="120"/>
      <c r="F903" s="120"/>
      <c r="G903" s="120"/>
      <c r="H903" s="173"/>
      <c r="I903" s="173"/>
      <c r="J903" s="173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A904" s="120"/>
      <c r="B904" s="120"/>
      <c r="C904" s="177"/>
      <c r="D904" s="177"/>
      <c r="E904" s="120"/>
      <c r="F904" s="120"/>
      <c r="G904" s="120"/>
      <c r="H904" s="173"/>
      <c r="I904" s="173"/>
      <c r="J904" s="173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A905" s="120"/>
      <c r="B905" s="120"/>
      <c r="C905" s="177"/>
      <c r="D905" s="177"/>
      <c r="E905" s="120"/>
      <c r="F905" s="120"/>
      <c r="G905" s="120"/>
      <c r="H905" s="173"/>
      <c r="I905" s="173"/>
      <c r="J905" s="173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A906" s="120"/>
      <c r="B906" s="120"/>
      <c r="C906" s="177"/>
      <c r="D906" s="177"/>
      <c r="E906" s="120"/>
      <c r="F906" s="120"/>
      <c r="G906" s="120"/>
      <c r="H906" s="173"/>
      <c r="I906" s="173"/>
      <c r="J906" s="173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A907" s="120"/>
      <c r="B907" s="120"/>
      <c r="C907" s="177"/>
      <c r="D907" s="177"/>
      <c r="E907" s="120"/>
      <c r="F907" s="120"/>
      <c r="G907" s="120"/>
      <c r="H907" s="173"/>
      <c r="I907" s="173"/>
      <c r="J907" s="173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A908" s="120"/>
      <c r="B908" s="120"/>
      <c r="C908" s="177"/>
      <c r="D908" s="177"/>
      <c r="E908" s="120"/>
      <c r="F908" s="120"/>
      <c r="G908" s="120"/>
      <c r="H908" s="173"/>
      <c r="I908" s="173"/>
      <c r="J908" s="173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A909" s="120"/>
      <c r="B909" s="120"/>
      <c r="C909" s="177"/>
      <c r="D909" s="177"/>
      <c r="E909" s="120"/>
      <c r="F909" s="120"/>
      <c r="G909" s="120"/>
      <c r="H909" s="173"/>
      <c r="I909" s="173"/>
      <c r="J909" s="173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A910" s="120"/>
      <c r="B910" s="120"/>
      <c r="C910" s="177"/>
      <c r="D910" s="177"/>
      <c r="E910" s="120"/>
      <c r="F910" s="120"/>
      <c r="G910" s="120"/>
      <c r="H910" s="173"/>
      <c r="I910" s="173"/>
      <c r="J910" s="173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A911" s="120"/>
      <c r="B911" s="120"/>
      <c r="C911" s="177"/>
      <c r="D911" s="177"/>
      <c r="E911" s="120"/>
      <c r="F911" s="120"/>
      <c r="G911" s="120"/>
      <c r="H911" s="173"/>
      <c r="I911" s="173"/>
      <c r="J911" s="173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A912" s="120"/>
      <c r="B912" s="120"/>
      <c r="C912" s="177"/>
      <c r="D912" s="177"/>
      <c r="E912" s="120"/>
      <c r="F912" s="120"/>
      <c r="G912" s="120"/>
      <c r="H912" s="173"/>
      <c r="I912" s="173"/>
      <c r="J912" s="173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A913" s="120"/>
      <c r="B913" s="120"/>
      <c r="C913" s="177"/>
      <c r="D913" s="177"/>
      <c r="E913" s="120"/>
      <c r="F913" s="120"/>
      <c r="G913" s="120"/>
      <c r="H913" s="173"/>
      <c r="I913" s="173"/>
      <c r="J913" s="173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A914" s="120"/>
      <c r="B914" s="120"/>
      <c r="C914" s="177"/>
      <c r="D914" s="177"/>
      <c r="E914" s="120"/>
      <c r="F914" s="120"/>
      <c r="G914" s="120"/>
      <c r="H914" s="173"/>
      <c r="I914" s="173"/>
      <c r="J914" s="173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A915" s="120"/>
      <c r="B915" s="120"/>
      <c r="C915" s="177"/>
      <c r="D915" s="177"/>
      <c r="E915" s="120"/>
      <c r="F915" s="120"/>
      <c r="G915" s="120"/>
      <c r="H915" s="173"/>
      <c r="I915" s="173"/>
      <c r="J915" s="173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A916" s="120"/>
      <c r="B916" s="120"/>
      <c r="C916" s="177"/>
      <c r="D916" s="177"/>
      <c r="E916" s="120"/>
      <c r="F916" s="120"/>
      <c r="G916" s="120"/>
      <c r="H916" s="173"/>
      <c r="I916" s="173"/>
      <c r="J916" s="173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A917" s="120"/>
      <c r="B917" s="120"/>
      <c r="C917" s="177"/>
      <c r="D917" s="177"/>
      <c r="E917" s="120"/>
      <c r="F917" s="120"/>
      <c r="G917" s="120"/>
      <c r="H917" s="173"/>
      <c r="I917" s="173"/>
      <c r="J917" s="173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A918" s="120"/>
      <c r="B918" s="120"/>
      <c r="C918" s="177"/>
      <c r="D918" s="177"/>
      <c r="E918" s="120"/>
      <c r="F918" s="120"/>
      <c r="G918" s="120"/>
      <c r="H918" s="173"/>
      <c r="I918" s="173"/>
      <c r="J918" s="173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A919" s="120"/>
      <c r="B919" s="120"/>
      <c r="C919" s="177"/>
      <c r="D919" s="177"/>
      <c r="E919" s="120"/>
      <c r="F919" s="120"/>
      <c r="G919" s="120"/>
      <c r="H919" s="173"/>
      <c r="I919" s="173"/>
      <c r="J919" s="173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A920" s="120"/>
      <c r="B920" s="120"/>
      <c r="C920" s="177"/>
      <c r="D920" s="177"/>
      <c r="E920" s="120"/>
      <c r="F920" s="120"/>
      <c r="G920" s="120"/>
      <c r="H920" s="173"/>
      <c r="I920" s="173"/>
      <c r="J920" s="173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A921" s="120"/>
      <c r="B921" s="120"/>
      <c r="C921" s="177"/>
      <c r="D921" s="177"/>
      <c r="E921" s="120"/>
      <c r="F921" s="120"/>
      <c r="G921" s="120"/>
      <c r="H921" s="173"/>
      <c r="I921" s="173"/>
      <c r="J921" s="173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120"/>
      <c r="B922" s="120"/>
      <c r="C922" s="177"/>
      <c r="D922" s="177"/>
      <c r="E922" s="120"/>
      <c r="F922" s="120"/>
      <c r="G922" s="120"/>
      <c r="H922" s="173"/>
      <c r="I922" s="173"/>
      <c r="J922" s="173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120"/>
      <c r="B923" s="120"/>
      <c r="C923" s="177"/>
      <c r="D923" s="177"/>
      <c r="E923" s="120"/>
      <c r="F923" s="120"/>
      <c r="G923" s="120"/>
      <c r="H923" s="173"/>
      <c r="I923" s="173"/>
      <c r="J923" s="173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120"/>
      <c r="B924" s="120"/>
      <c r="C924" s="177"/>
      <c r="D924" s="177"/>
      <c r="E924" s="120"/>
      <c r="F924" s="120"/>
      <c r="G924" s="120"/>
      <c r="H924" s="173"/>
      <c r="I924" s="173"/>
      <c r="J924" s="173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A925" s="120"/>
      <c r="B925" s="120"/>
      <c r="C925" s="177"/>
      <c r="D925" s="177"/>
      <c r="E925" s="120"/>
      <c r="F925" s="120"/>
      <c r="G925" s="120"/>
      <c r="H925" s="173"/>
      <c r="I925" s="173"/>
      <c r="J925" s="173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A926" s="120"/>
      <c r="B926" s="120"/>
      <c r="C926" s="177"/>
      <c r="D926" s="177"/>
      <c r="E926" s="120"/>
      <c r="F926" s="120"/>
      <c r="G926" s="120"/>
      <c r="H926" s="173"/>
      <c r="I926" s="173"/>
      <c r="J926" s="173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A927" s="120"/>
      <c r="B927" s="120"/>
      <c r="C927" s="177"/>
      <c r="D927" s="177"/>
      <c r="E927" s="120"/>
      <c r="F927" s="120"/>
      <c r="G927" s="120"/>
      <c r="H927" s="173"/>
      <c r="I927" s="173"/>
      <c r="J927" s="173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A928" s="120"/>
      <c r="B928" s="120"/>
      <c r="C928" s="177"/>
      <c r="D928" s="177"/>
      <c r="E928" s="120"/>
      <c r="F928" s="120"/>
      <c r="G928" s="120"/>
      <c r="H928" s="173"/>
      <c r="I928" s="173"/>
      <c r="J928" s="173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A929" s="120"/>
      <c r="B929" s="120"/>
      <c r="C929" s="177"/>
      <c r="D929" s="177"/>
      <c r="E929" s="120"/>
      <c r="F929" s="120"/>
      <c r="G929" s="120"/>
      <c r="H929" s="173"/>
      <c r="I929" s="173"/>
      <c r="J929" s="173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A930" s="120"/>
      <c r="B930" s="120"/>
      <c r="C930" s="177"/>
      <c r="D930" s="177"/>
      <c r="E930" s="120"/>
      <c r="F930" s="120"/>
      <c r="G930" s="120"/>
      <c r="H930" s="173"/>
      <c r="I930" s="173"/>
      <c r="J930" s="173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A931" s="120"/>
      <c r="B931" s="120"/>
      <c r="C931" s="177"/>
      <c r="D931" s="177"/>
      <c r="E931" s="120"/>
      <c r="F931" s="120"/>
      <c r="G931" s="120"/>
      <c r="H931" s="173"/>
      <c r="I931" s="173"/>
      <c r="J931" s="173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A932" s="120"/>
      <c r="B932" s="120"/>
      <c r="C932" s="177"/>
      <c r="D932" s="177"/>
      <c r="E932" s="120"/>
      <c r="F932" s="120"/>
      <c r="G932" s="120"/>
      <c r="H932" s="173"/>
      <c r="I932" s="173"/>
      <c r="J932" s="173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A933" s="120"/>
      <c r="B933" s="120"/>
      <c r="C933" s="177"/>
      <c r="D933" s="177"/>
      <c r="E933" s="120"/>
      <c r="F933" s="120"/>
      <c r="G933" s="120"/>
      <c r="H933" s="173"/>
      <c r="I933" s="173"/>
      <c r="J933" s="173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77"/>
      <c r="D934" s="177"/>
      <c r="E934" s="120"/>
      <c r="F934" s="120"/>
      <c r="G934" s="120"/>
      <c r="H934" s="173"/>
      <c r="I934" s="173"/>
      <c r="J934" s="173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77"/>
      <c r="D935" s="177"/>
      <c r="E935" s="120"/>
      <c r="F935" s="120"/>
      <c r="G935" s="120"/>
      <c r="H935" s="173"/>
      <c r="I935" s="173"/>
      <c r="J935" s="173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77"/>
      <c r="D936" s="177"/>
      <c r="E936" s="120"/>
      <c r="F936" s="120"/>
      <c r="G936" s="120"/>
      <c r="H936" s="173"/>
      <c r="I936" s="173"/>
      <c r="J936" s="173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77"/>
      <c r="D937" s="177"/>
      <c r="E937" s="120"/>
      <c r="F937" s="120"/>
      <c r="G937" s="120"/>
      <c r="H937" s="173"/>
      <c r="I937" s="173"/>
      <c r="J937" s="173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77"/>
      <c r="D938" s="177"/>
      <c r="E938" s="120"/>
      <c r="F938" s="120"/>
      <c r="G938" s="120"/>
      <c r="H938" s="173"/>
      <c r="I938" s="173"/>
      <c r="J938" s="173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77"/>
      <c r="D939" s="177"/>
      <c r="E939" s="120"/>
      <c r="F939" s="120"/>
      <c r="G939" s="120"/>
      <c r="H939" s="173"/>
      <c r="I939" s="173"/>
      <c r="J939" s="173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77"/>
      <c r="D940" s="177"/>
      <c r="E940" s="120"/>
      <c r="F940" s="120"/>
      <c r="G940" s="120"/>
      <c r="H940" s="173"/>
      <c r="I940" s="173"/>
      <c r="J940" s="173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77"/>
      <c r="D941" s="177"/>
      <c r="E941" s="120"/>
      <c r="F941" s="120"/>
      <c r="G941" s="120"/>
      <c r="H941" s="173"/>
      <c r="I941" s="173"/>
      <c r="J941" s="173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77"/>
      <c r="D942" s="177"/>
      <c r="E942" s="120"/>
      <c r="F942" s="120"/>
      <c r="G942" s="120"/>
      <c r="H942" s="173"/>
      <c r="I942" s="173"/>
      <c r="J942" s="173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77"/>
      <c r="D943" s="177"/>
      <c r="E943" s="120"/>
      <c r="F943" s="120"/>
      <c r="G943" s="120"/>
      <c r="H943" s="173"/>
      <c r="I943" s="173"/>
      <c r="J943" s="173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77"/>
      <c r="D944" s="177"/>
      <c r="E944" s="120"/>
      <c r="F944" s="120"/>
      <c r="G944" s="120"/>
      <c r="H944" s="173"/>
      <c r="I944" s="173"/>
      <c r="J944" s="173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77"/>
      <c r="D945" s="177"/>
      <c r="E945" s="120"/>
      <c r="F945" s="120"/>
      <c r="G945" s="120"/>
      <c r="H945" s="173"/>
      <c r="I945" s="173"/>
      <c r="J945" s="173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77"/>
      <c r="D946" s="177"/>
      <c r="E946" s="120"/>
      <c r="F946" s="120"/>
      <c r="G946" s="120"/>
      <c r="H946" s="173"/>
      <c r="I946" s="173"/>
      <c r="J946" s="173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77"/>
      <c r="D947" s="177"/>
      <c r="E947" s="120"/>
      <c r="F947" s="120"/>
      <c r="G947" s="120"/>
      <c r="H947" s="173"/>
      <c r="I947" s="173"/>
      <c r="J947" s="173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77"/>
      <c r="D948" s="177"/>
      <c r="E948" s="120"/>
      <c r="F948" s="120"/>
      <c r="G948" s="120"/>
      <c r="H948" s="173"/>
      <c r="I948" s="173"/>
      <c r="J948" s="173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77"/>
      <c r="D949" s="177"/>
      <c r="E949" s="120"/>
      <c r="F949" s="120"/>
      <c r="G949" s="120"/>
      <c r="H949" s="173"/>
      <c r="I949" s="173"/>
      <c r="J949" s="173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77"/>
      <c r="D950" s="177"/>
      <c r="E950" s="120"/>
      <c r="F950" s="120"/>
      <c r="G950" s="120"/>
      <c r="H950" s="173"/>
      <c r="I950" s="173"/>
      <c r="J950" s="173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77"/>
      <c r="D951" s="177"/>
      <c r="E951" s="120"/>
      <c r="F951" s="120"/>
      <c r="G951" s="120"/>
      <c r="H951" s="173"/>
      <c r="I951" s="173"/>
      <c r="J951" s="173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77"/>
      <c r="D952" s="177"/>
      <c r="E952" s="120"/>
      <c r="F952" s="120"/>
      <c r="G952" s="120"/>
      <c r="H952" s="173"/>
      <c r="I952" s="173"/>
      <c r="J952" s="173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77"/>
      <c r="D953" s="177"/>
      <c r="E953" s="120"/>
      <c r="F953" s="120"/>
      <c r="G953" s="120"/>
      <c r="H953" s="173"/>
      <c r="I953" s="173"/>
      <c r="J953" s="173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77"/>
      <c r="D954" s="177"/>
      <c r="E954" s="120"/>
      <c r="F954" s="120"/>
      <c r="G954" s="120"/>
      <c r="H954" s="173"/>
      <c r="I954" s="173"/>
      <c r="J954" s="173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77"/>
      <c r="D955" s="177"/>
      <c r="E955" s="120"/>
      <c r="F955" s="120"/>
      <c r="G955" s="120"/>
      <c r="H955" s="173"/>
      <c r="I955" s="173"/>
      <c r="J955" s="173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77"/>
      <c r="D956" s="177"/>
      <c r="E956" s="120"/>
      <c r="F956" s="120"/>
      <c r="G956" s="120"/>
      <c r="H956" s="173"/>
      <c r="I956" s="173"/>
      <c r="J956" s="173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77"/>
      <c r="D957" s="177"/>
      <c r="E957" s="120"/>
      <c r="F957" s="120"/>
      <c r="G957" s="120"/>
      <c r="H957" s="173"/>
      <c r="I957" s="173"/>
      <c r="J957" s="173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77"/>
      <c r="D958" s="177"/>
      <c r="E958" s="120"/>
      <c r="F958" s="120"/>
      <c r="G958" s="120"/>
      <c r="H958" s="173"/>
      <c r="I958" s="173"/>
      <c r="J958" s="173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77"/>
      <c r="D959" s="177"/>
      <c r="E959" s="120"/>
      <c r="F959" s="120"/>
      <c r="G959" s="120"/>
      <c r="H959" s="173"/>
      <c r="I959" s="173"/>
      <c r="J959" s="173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77"/>
      <c r="D960" s="177"/>
      <c r="E960" s="120"/>
      <c r="F960" s="120"/>
      <c r="G960" s="120"/>
      <c r="H960" s="173"/>
      <c r="I960" s="173"/>
      <c r="J960" s="173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77"/>
      <c r="D961" s="177"/>
      <c r="E961" s="120"/>
      <c r="F961" s="120"/>
      <c r="G961" s="120"/>
      <c r="H961" s="173"/>
      <c r="I961" s="173"/>
      <c r="J961" s="173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77"/>
      <c r="D962" s="177"/>
      <c r="E962" s="120"/>
      <c r="F962" s="120"/>
      <c r="G962" s="120"/>
      <c r="H962" s="173"/>
      <c r="I962" s="173"/>
      <c r="J962" s="173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77"/>
      <c r="D963" s="177"/>
      <c r="E963" s="120"/>
      <c r="F963" s="120"/>
      <c r="G963" s="120"/>
      <c r="H963" s="173"/>
      <c r="I963" s="173"/>
      <c r="J963" s="173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77"/>
      <c r="D964" s="177"/>
      <c r="E964" s="120"/>
      <c r="F964" s="120"/>
      <c r="G964" s="120"/>
      <c r="H964" s="173"/>
      <c r="I964" s="173"/>
      <c r="J964" s="173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77"/>
      <c r="D965" s="177"/>
      <c r="E965" s="120"/>
      <c r="F965" s="120"/>
      <c r="G965" s="120"/>
      <c r="H965" s="173"/>
      <c r="I965" s="173"/>
      <c r="J965" s="173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77"/>
      <c r="D966" s="177"/>
      <c r="E966" s="120"/>
      <c r="F966" s="120"/>
      <c r="G966" s="120"/>
      <c r="H966" s="173"/>
      <c r="I966" s="173"/>
      <c r="J966" s="173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77"/>
      <c r="D967" s="177"/>
      <c r="E967" s="120"/>
      <c r="F967" s="120"/>
      <c r="G967" s="120"/>
      <c r="H967" s="173"/>
      <c r="I967" s="173"/>
      <c r="J967" s="173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77"/>
      <c r="D968" s="177"/>
      <c r="E968" s="120"/>
      <c r="F968" s="120"/>
      <c r="G968" s="120"/>
      <c r="H968" s="173"/>
      <c r="I968" s="173"/>
      <c r="J968" s="173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77"/>
      <c r="D969" s="177"/>
      <c r="E969" s="120"/>
      <c r="F969" s="120"/>
      <c r="G969" s="120"/>
      <c r="H969" s="173"/>
      <c r="I969" s="173"/>
      <c r="J969" s="173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77"/>
      <c r="D970" s="177"/>
      <c r="E970" s="120"/>
      <c r="F970" s="120"/>
      <c r="G970" s="120"/>
      <c r="H970" s="173"/>
      <c r="I970" s="173"/>
      <c r="J970" s="173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77"/>
      <c r="D971" s="177"/>
      <c r="E971" s="120"/>
      <c r="F971" s="120"/>
      <c r="G971" s="120"/>
      <c r="H971" s="173"/>
      <c r="I971" s="173"/>
      <c r="J971" s="173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77"/>
      <c r="D972" s="177"/>
      <c r="E972" s="120"/>
      <c r="F972" s="120"/>
      <c r="G972" s="120"/>
      <c r="H972" s="173"/>
      <c r="I972" s="173"/>
      <c r="J972" s="173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77"/>
      <c r="D973" s="177"/>
      <c r="E973" s="120"/>
      <c r="F973" s="120"/>
      <c r="G973" s="120"/>
      <c r="H973" s="173"/>
      <c r="I973" s="173"/>
      <c r="J973" s="173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77"/>
      <c r="D974" s="177"/>
      <c r="E974" s="120"/>
      <c r="F974" s="120"/>
      <c r="G974" s="120"/>
      <c r="H974" s="173"/>
      <c r="I974" s="173"/>
      <c r="J974" s="173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77"/>
      <c r="D975" s="177"/>
      <c r="E975" s="120"/>
      <c r="F975" s="120"/>
      <c r="G975" s="120"/>
      <c r="H975" s="173"/>
      <c r="I975" s="173"/>
      <c r="J975" s="173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77"/>
      <c r="D976" s="177"/>
      <c r="E976" s="120"/>
      <c r="F976" s="120"/>
      <c r="G976" s="120"/>
      <c r="H976" s="173"/>
      <c r="I976" s="173"/>
      <c r="J976" s="173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77"/>
      <c r="D977" s="177"/>
      <c r="E977" s="120"/>
      <c r="F977" s="120"/>
      <c r="G977" s="120"/>
      <c r="H977" s="173"/>
      <c r="I977" s="173"/>
      <c r="J977" s="173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77"/>
      <c r="D978" s="177"/>
      <c r="E978" s="120"/>
      <c r="F978" s="120"/>
      <c r="G978" s="120"/>
      <c r="H978" s="173"/>
      <c r="I978" s="173"/>
      <c r="J978" s="173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77"/>
      <c r="D979" s="177"/>
      <c r="E979" s="120"/>
      <c r="F979" s="120"/>
      <c r="G979" s="120"/>
      <c r="H979" s="173"/>
      <c r="I979" s="173"/>
      <c r="J979" s="173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77"/>
      <c r="D980" s="177"/>
      <c r="E980" s="120"/>
      <c r="F980" s="120"/>
      <c r="G980" s="120"/>
      <c r="H980" s="173"/>
      <c r="I980" s="173"/>
      <c r="J980" s="173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77"/>
      <c r="D981" s="177"/>
      <c r="E981" s="120"/>
      <c r="F981" s="120"/>
      <c r="G981" s="120"/>
      <c r="H981" s="173"/>
      <c r="I981" s="173"/>
      <c r="J981" s="173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77"/>
      <c r="D982" s="177"/>
      <c r="E982" s="120"/>
      <c r="F982" s="120"/>
      <c r="G982" s="120"/>
      <c r="H982" s="173"/>
      <c r="I982" s="173"/>
      <c r="J982" s="173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77"/>
      <c r="D983" s="177"/>
      <c r="E983" s="120"/>
      <c r="F983" s="120"/>
      <c r="G983" s="120"/>
      <c r="H983" s="173"/>
      <c r="I983" s="173"/>
      <c r="J983" s="173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77"/>
      <c r="D984" s="177"/>
      <c r="E984" s="120"/>
      <c r="F984" s="120"/>
      <c r="G984" s="120"/>
      <c r="H984" s="173"/>
      <c r="I984" s="173"/>
      <c r="J984" s="173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77"/>
      <c r="D985" s="177"/>
      <c r="E985" s="120"/>
      <c r="F985" s="120"/>
      <c r="G985" s="120"/>
      <c r="H985" s="173"/>
      <c r="I985" s="173"/>
      <c r="J985" s="173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77"/>
      <c r="D986" s="177"/>
      <c r="E986" s="120"/>
      <c r="F986" s="120"/>
      <c r="G986" s="120"/>
      <c r="H986" s="173"/>
      <c r="I986" s="173"/>
      <c r="J986" s="173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77"/>
      <c r="D987" s="177"/>
      <c r="E987" s="120"/>
      <c r="F987" s="120"/>
      <c r="G987" s="120"/>
      <c r="H987" s="173"/>
      <c r="I987" s="173"/>
      <c r="J987" s="173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77"/>
      <c r="D988" s="177"/>
      <c r="E988" s="120"/>
      <c r="F988" s="120"/>
      <c r="G988" s="120"/>
      <c r="H988" s="173"/>
      <c r="I988" s="173"/>
      <c r="J988" s="173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77"/>
      <c r="D989" s="177"/>
      <c r="E989" s="120"/>
      <c r="F989" s="120"/>
      <c r="G989" s="120"/>
      <c r="H989" s="173"/>
      <c r="I989" s="173"/>
      <c r="J989" s="173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77"/>
      <c r="D990" s="177"/>
      <c r="E990" s="120"/>
      <c r="F990" s="120"/>
      <c r="G990" s="120"/>
      <c r="H990" s="173"/>
      <c r="I990" s="173"/>
      <c r="J990" s="173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77"/>
      <c r="D991" s="177"/>
      <c r="E991" s="120"/>
      <c r="F991" s="120"/>
      <c r="G991" s="120"/>
      <c r="H991" s="173"/>
      <c r="I991" s="173"/>
      <c r="J991" s="173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77"/>
      <c r="D992" s="177"/>
      <c r="E992" s="120"/>
      <c r="F992" s="120"/>
      <c r="G992" s="120"/>
      <c r="H992" s="173"/>
      <c r="I992" s="173"/>
      <c r="J992" s="173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77"/>
      <c r="D993" s="177"/>
      <c r="E993" s="120"/>
      <c r="F993" s="120"/>
      <c r="G993" s="120"/>
      <c r="H993" s="173"/>
      <c r="I993" s="173"/>
      <c r="J993" s="173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77"/>
      <c r="D994" s="177"/>
      <c r="E994" s="120"/>
      <c r="F994" s="120"/>
      <c r="G994" s="120"/>
      <c r="H994" s="173"/>
      <c r="I994" s="173"/>
      <c r="J994" s="173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77"/>
      <c r="D995" s="177"/>
      <c r="E995" s="120"/>
      <c r="F995" s="120"/>
      <c r="G995" s="120"/>
      <c r="H995" s="173"/>
      <c r="I995" s="173"/>
      <c r="J995" s="173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77"/>
      <c r="D996" s="177"/>
      <c r="E996" s="120"/>
      <c r="F996" s="120"/>
      <c r="G996" s="120"/>
      <c r="H996" s="173"/>
      <c r="I996" s="173"/>
      <c r="J996" s="173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77"/>
      <c r="D997" s="177"/>
      <c r="E997" s="120"/>
      <c r="F997" s="120"/>
      <c r="G997" s="120"/>
      <c r="H997" s="173"/>
      <c r="I997" s="173"/>
      <c r="J997" s="173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77"/>
      <c r="D998" s="177"/>
      <c r="E998" s="120"/>
      <c r="F998" s="120"/>
      <c r="G998" s="120"/>
      <c r="H998" s="173"/>
      <c r="I998" s="173"/>
      <c r="J998" s="173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77"/>
      <c r="D999" s="177"/>
      <c r="E999" s="120"/>
      <c r="F999" s="120"/>
      <c r="G999" s="120"/>
      <c r="H999" s="173"/>
      <c r="I999" s="173"/>
      <c r="J999" s="173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77"/>
      <c r="D1000" s="177"/>
      <c r="E1000" s="120"/>
      <c r="F1000" s="120"/>
      <c r="G1000" s="120"/>
      <c r="H1000" s="173"/>
      <c r="I1000" s="173"/>
      <c r="J1000" s="173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120"/>
      <c r="B1001" s="120"/>
      <c r="C1001" s="177"/>
      <c r="D1001" s="177"/>
      <c r="E1001" s="120"/>
      <c r="F1001" s="120"/>
      <c r="G1001" s="120"/>
      <c r="H1001" s="173"/>
      <c r="I1001" s="173"/>
      <c r="J1001" s="173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>
      <c r="A1002" s="120"/>
      <c r="B1002" s="120"/>
      <c r="C1002" s="177"/>
      <c r="D1002" s="177"/>
      <c r="E1002" s="120"/>
      <c r="F1002" s="120"/>
      <c r="G1002" s="120"/>
      <c r="H1002" s="173"/>
      <c r="I1002" s="173"/>
      <c r="J1002" s="173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</sheetData>
  <hyperlinks>
    <hyperlink r:id="rId1" ref="A6"/>
    <hyperlink r:id="rId2" ref="B6"/>
    <hyperlink r:id="rId3" ref="A7"/>
    <hyperlink r:id="rId4" ref="A8"/>
    <hyperlink r:id="rId5" ref="A19"/>
    <hyperlink r:id="rId6" ref="A20"/>
    <hyperlink r:id="rId7" ref="A23"/>
    <hyperlink r:id="rId8" ref="A24"/>
    <hyperlink r:id="rId9" ref="A25"/>
    <hyperlink r:id="rId10" ref="A26"/>
    <hyperlink r:id="rId11" ref="A27"/>
    <hyperlink r:id="rId12" ref="A28"/>
    <hyperlink r:id="rId13" ref="A29"/>
    <hyperlink r:id="rId14" ref="A30"/>
    <hyperlink r:id="rId15" ref="A31"/>
    <hyperlink r:id="rId16" ref="A32"/>
    <hyperlink r:id="rId17" ref="A33"/>
    <hyperlink r:id="rId18" ref="A34"/>
    <hyperlink r:id="rId19" ref="A35"/>
    <hyperlink r:id="rId20" ref="A36"/>
    <hyperlink r:id="rId21" ref="A38"/>
    <hyperlink r:id="rId22" ref="A39"/>
    <hyperlink r:id="rId23" ref="A40"/>
    <hyperlink r:id="rId24" ref="A41"/>
    <hyperlink r:id="rId25" ref="A42"/>
    <hyperlink r:id="rId26" ref="A43"/>
    <hyperlink r:id="rId27" ref="A44"/>
    <hyperlink r:id="rId28" ref="A45"/>
    <hyperlink r:id="rId29" ref="A46"/>
    <hyperlink r:id="rId30" ref="A47"/>
    <hyperlink r:id="rId31" ref="A48"/>
    <hyperlink r:id="rId32" ref="A49"/>
    <hyperlink r:id="rId33" ref="A50"/>
    <hyperlink r:id="rId34" ref="A51"/>
    <hyperlink r:id="rId35" ref="A52"/>
    <hyperlink r:id="rId36" ref="A53"/>
    <hyperlink r:id="rId37" ref="A54"/>
    <hyperlink r:id="rId38" ref="A55"/>
    <hyperlink r:id="rId39" ref="B55"/>
    <hyperlink r:id="rId40" ref="A56"/>
    <hyperlink r:id="rId41" ref="A57"/>
    <hyperlink r:id="rId42" ref="A58"/>
    <hyperlink r:id="rId43" ref="A59"/>
    <hyperlink r:id="rId44" ref="A60"/>
    <hyperlink r:id="rId45" ref="A62"/>
    <hyperlink r:id="rId46" ref="A63"/>
    <hyperlink r:id="rId47" ref="A64"/>
    <hyperlink r:id="rId48" ref="A65"/>
    <hyperlink r:id="rId49" ref="B66"/>
    <hyperlink r:id="rId50" ref="A67"/>
  </hyperlinks>
  <drawing r:id="rId51"/>
</worksheet>
</file>