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CF971E1D-6172-4BC9-A232-A219D5B7E9B7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Employee Payroll" sheetId="1" r:id="rId1"/>
    <sheet name=" Employee Payroll1" sheetId="2" r:id="rId2"/>
    <sheet name="Gradebook" sheetId="3" r:id="rId3"/>
    <sheet name="Decision Maker" sheetId="4" r:id="rId4"/>
  </sheets>
  <calcPr calcId="191029"/>
</workbook>
</file>

<file path=xl/calcChain.xml><?xml version="1.0" encoding="utf-8"?>
<calcChain xmlns="http://schemas.openxmlformats.org/spreadsheetml/2006/main">
  <c r="K9" i="4" l="1"/>
  <c r="K8" i="4"/>
  <c r="K7" i="4"/>
  <c r="K6" i="4"/>
  <c r="K5" i="4"/>
  <c r="L5" i="4" s="1"/>
  <c r="L6" i="4"/>
  <c r="L7" i="4"/>
  <c r="L8" i="4"/>
  <c r="L9" i="4"/>
  <c r="I9" i="4"/>
  <c r="I8" i="4"/>
  <c r="I7" i="4"/>
  <c r="I6" i="4"/>
  <c r="I5" i="4"/>
  <c r="G9" i="4"/>
  <c r="G8" i="4"/>
  <c r="G7" i="4"/>
  <c r="G6" i="4"/>
  <c r="G5" i="4"/>
  <c r="E9" i="4"/>
  <c r="E8" i="4"/>
  <c r="E7" i="4"/>
  <c r="E6" i="4"/>
  <c r="E5" i="4"/>
  <c r="C6" i="4"/>
  <c r="C7" i="4"/>
  <c r="C8" i="4"/>
  <c r="C9" i="4"/>
  <c r="C5" i="4"/>
  <c r="G5" i="1"/>
  <c r="F5" i="1"/>
  <c r="K27" i="3"/>
  <c r="J27" i="3"/>
  <c r="I27" i="3"/>
  <c r="H27" i="3"/>
  <c r="K26" i="3"/>
  <c r="J26" i="3"/>
  <c r="I26" i="3"/>
  <c r="H26" i="3"/>
  <c r="K25" i="3"/>
  <c r="J25" i="3"/>
  <c r="I25" i="3"/>
  <c r="H25" i="3"/>
  <c r="D25" i="3"/>
  <c r="E25" i="3"/>
  <c r="F25" i="3"/>
  <c r="D26" i="3"/>
  <c r="E26" i="3"/>
  <c r="F26" i="3"/>
  <c r="D27" i="3"/>
  <c r="E27" i="3"/>
  <c r="F27" i="3"/>
  <c r="C27" i="3"/>
  <c r="C26" i="3"/>
  <c r="C25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4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H13" i="3"/>
  <c r="H8" i="3"/>
  <c r="H5" i="3"/>
  <c r="H6" i="3"/>
  <c r="H7" i="3"/>
  <c r="H9" i="3"/>
  <c r="H10" i="3"/>
  <c r="H11" i="3"/>
  <c r="H12" i="3"/>
  <c r="H14" i="3"/>
  <c r="H15" i="3"/>
  <c r="H16" i="3"/>
  <c r="H17" i="3"/>
  <c r="H18" i="3"/>
  <c r="H19" i="3"/>
  <c r="H20" i="3"/>
  <c r="H21" i="3"/>
  <c r="H22" i="3"/>
  <c r="H23" i="3"/>
  <c r="H4" i="3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D26" i="2"/>
  <c r="R5" i="2"/>
  <c r="Q5" i="2"/>
  <c r="P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O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5" i="2"/>
  <c r="L10" i="2"/>
  <c r="V10" i="2" s="1"/>
  <c r="M10" i="2"/>
  <c r="W10" i="2" s="1"/>
  <c r="AB10" i="2" s="1"/>
  <c r="M24" i="2"/>
  <c r="W24" i="2" s="1"/>
  <c r="M23" i="2"/>
  <c r="W23" i="2" s="1"/>
  <c r="M22" i="2"/>
  <c r="W22" i="2" s="1"/>
  <c r="AB22" i="2" s="1"/>
  <c r="M21" i="2"/>
  <c r="W21" i="2" s="1"/>
  <c r="AB21" i="2" s="1"/>
  <c r="M20" i="2"/>
  <c r="W20" i="2" s="1"/>
  <c r="M19" i="2"/>
  <c r="W19" i="2" s="1"/>
  <c r="M18" i="2"/>
  <c r="W18" i="2" s="1"/>
  <c r="AB18" i="2" s="1"/>
  <c r="M17" i="2"/>
  <c r="W17" i="2" s="1"/>
  <c r="AB17" i="2" s="1"/>
  <c r="M16" i="2"/>
  <c r="W16" i="2" s="1"/>
  <c r="M15" i="2"/>
  <c r="W15" i="2" s="1"/>
  <c r="M14" i="2"/>
  <c r="W14" i="2" s="1"/>
  <c r="AB14" i="2" s="1"/>
  <c r="M13" i="2"/>
  <c r="W13" i="2" s="1"/>
  <c r="AB13" i="2" s="1"/>
  <c r="M12" i="2"/>
  <c r="W12" i="2" s="1"/>
  <c r="M11" i="2"/>
  <c r="W11" i="2" s="1"/>
  <c r="M9" i="2"/>
  <c r="W9" i="2" s="1"/>
  <c r="AB9" i="2" s="1"/>
  <c r="M8" i="2"/>
  <c r="W8" i="2" s="1"/>
  <c r="M7" i="2"/>
  <c r="W7" i="2" s="1"/>
  <c r="M6" i="2"/>
  <c r="W6" i="2" s="1"/>
  <c r="AB6" i="2" s="1"/>
  <c r="M5" i="2"/>
  <c r="I10" i="2"/>
  <c r="S10" i="2" s="1"/>
  <c r="I24" i="2"/>
  <c r="I23" i="2"/>
  <c r="S23" i="2" s="1"/>
  <c r="I22" i="2"/>
  <c r="S22" i="2" s="1"/>
  <c r="I21" i="2"/>
  <c r="S21" i="2" s="1"/>
  <c r="I20" i="2"/>
  <c r="S20" i="2" s="1"/>
  <c r="I19" i="2"/>
  <c r="S19" i="2" s="1"/>
  <c r="I18" i="2"/>
  <c r="S18" i="2" s="1"/>
  <c r="I17" i="2"/>
  <c r="S17" i="2" s="1"/>
  <c r="I16" i="2"/>
  <c r="S16" i="2" s="1"/>
  <c r="I15" i="2"/>
  <c r="S15" i="2" s="1"/>
  <c r="I14" i="2"/>
  <c r="S14" i="2" s="1"/>
  <c r="I13" i="2"/>
  <c r="S13" i="2" s="1"/>
  <c r="I12" i="2"/>
  <c r="S12" i="2" s="1"/>
  <c r="I11" i="2"/>
  <c r="S11" i="2" s="1"/>
  <c r="I9" i="2"/>
  <c r="S9" i="2" s="1"/>
  <c r="I8" i="2"/>
  <c r="S8" i="2" s="1"/>
  <c r="I7" i="2"/>
  <c r="S7" i="2" s="1"/>
  <c r="I6" i="2"/>
  <c r="S6" i="2" s="1"/>
  <c r="I5" i="2"/>
  <c r="I28" i="2" s="1"/>
  <c r="J5" i="2"/>
  <c r="T5" i="2" s="1"/>
  <c r="L24" i="2"/>
  <c r="V24" i="2" s="1"/>
  <c r="AA24" i="2" s="1"/>
  <c r="L23" i="2"/>
  <c r="V23" i="2" s="1"/>
  <c r="L22" i="2"/>
  <c r="V22" i="2" s="1"/>
  <c r="L21" i="2"/>
  <c r="V21" i="2" s="1"/>
  <c r="L20" i="2"/>
  <c r="V20" i="2" s="1"/>
  <c r="AA20" i="2" s="1"/>
  <c r="L19" i="2"/>
  <c r="V19" i="2" s="1"/>
  <c r="L18" i="2"/>
  <c r="V18" i="2" s="1"/>
  <c r="L17" i="2"/>
  <c r="V17" i="2" s="1"/>
  <c r="L16" i="2"/>
  <c r="V16" i="2" s="1"/>
  <c r="AA16" i="2" s="1"/>
  <c r="L15" i="2"/>
  <c r="V15" i="2" s="1"/>
  <c r="L14" i="2"/>
  <c r="V14" i="2" s="1"/>
  <c r="L13" i="2"/>
  <c r="V13" i="2" s="1"/>
  <c r="L12" i="2"/>
  <c r="V12" i="2" s="1"/>
  <c r="AA12" i="2" s="1"/>
  <c r="L11" i="2"/>
  <c r="V11" i="2" s="1"/>
  <c r="L9" i="2"/>
  <c r="V9" i="2" s="1"/>
  <c r="L8" i="2"/>
  <c r="V8" i="2" s="1"/>
  <c r="AA8" i="2" s="1"/>
  <c r="L7" i="2"/>
  <c r="V7" i="2" s="1"/>
  <c r="L6" i="2"/>
  <c r="V6" i="2" s="1"/>
  <c r="L5" i="2"/>
  <c r="K24" i="2"/>
  <c r="U24" i="2" s="1"/>
  <c r="K23" i="2"/>
  <c r="U23" i="2" s="1"/>
  <c r="K22" i="2"/>
  <c r="U22" i="2" s="1"/>
  <c r="K21" i="2"/>
  <c r="U21" i="2" s="1"/>
  <c r="K20" i="2"/>
  <c r="U20" i="2" s="1"/>
  <c r="K19" i="2"/>
  <c r="U19" i="2" s="1"/>
  <c r="K18" i="2"/>
  <c r="U18" i="2" s="1"/>
  <c r="K17" i="2"/>
  <c r="U17" i="2" s="1"/>
  <c r="K16" i="2"/>
  <c r="U16" i="2" s="1"/>
  <c r="K15" i="2"/>
  <c r="U15" i="2" s="1"/>
  <c r="K14" i="2"/>
  <c r="U14" i="2" s="1"/>
  <c r="K13" i="2"/>
  <c r="U13" i="2" s="1"/>
  <c r="K12" i="2"/>
  <c r="U12" i="2" s="1"/>
  <c r="K11" i="2"/>
  <c r="U11" i="2" s="1"/>
  <c r="K10" i="2"/>
  <c r="U10" i="2" s="1"/>
  <c r="K9" i="2"/>
  <c r="U9" i="2" s="1"/>
  <c r="K8" i="2"/>
  <c r="U8" i="2" s="1"/>
  <c r="K7" i="2"/>
  <c r="U7" i="2" s="1"/>
  <c r="K6" i="2"/>
  <c r="U6" i="2" s="1"/>
  <c r="K5" i="2"/>
  <c r="J24" i="2"/>
  <c r="T24" i="2" s="1"/>
  <c r="J23" i="2"/>
  <c r="T23" i="2" s="1"/>
  <c r="Y23" i="2" s="1"/>
  <c r="J22" i="2"/>
  <c r="T22" i="2" s="1"/>
  <c r="J21" i="2"/>
  <c r="T21" i="2" s="1"/>
  <c r="J20" i="2"/>
  <c r="T20" i="2" s="1"/>
  <c r="Y20" i="2" s="1"/>
  <c r="J19" i="2"/>
  <c r="T19" i="2" s="1"/>
  <c r="Y19" i="2" s="1"/>
  <c r="J18" i="2"/>
  <c r="T18" i="2" s="1"/>
  <c r="J17" i="2"/>
  <c r="T17" i="2" s="1"/>
  <c r="J16" i="2"/>
  <c r="T16" i="2" s="1"/>
  <c r="Y16" i="2" s="1"/>
  <c r="J15" i="2"/>
  <c r="T15" i="2" s="1"/>
  <c r="Y15" i="2" s="1"/>
  <c r="J14" i="2"/>
  <c r="T14" i="2" s="1"/>
  <c r="J13" i="2"/>
  <c r="T13" i="2" s="1"/>
  <c r="J12" i="2"/>
  <c r="T12" i="2" s="1"/>
  <c r="Y12" i="2" s="1"/>
  <c r="J11" i="2"/>
  <c r="T11" i="2" s="1"/>
  <c r="Y11" i="2" s="1"/>
  <c r="J10" i="2"/>
  <c r="T10" i="2" s="1"/>
  <c r="J9" i="2"/>
  <c r="T9" i="2" s="1"/>
  <c r="J8" i="2"/>
  <c r="T8" i="2" s="1"/>
  <c r="Y8" i="2" s="1"/>
  <c r="J7" i="2"/>
  <c r="T7" i="2" s="1"/>
  <c r="Y7" i="2" s="1"/>
  <c r="J6" i="2"/>
  <c r="D29" i="2"/>
  <c r="D28" i="2"/>
  <c r="C28" i="2"/>
  <c r="D27" i="2"/>
  <c r="C27" i="2"/>
  <c r="C26" i="2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5" i="1"/>
  <c r="F6" i="1"/>
  <c r="D29" i="1"/>
  <c r="D26" i="1"/>
  <c r="D28" i="1"/>
  <c r="D27" i="1"/>
  <c r="C26" i="1"/>
  <c r="C27" i="1"/>
  <c r="C28" i="1"/>
  <c r="F7" i="1"/>
  <c r="F8" i="1"/>
  <c r="H8" i="1" s="1"/>
  <c r="F9" i="1"/>
  <c r="F10" i="1"/>
  <c r="H10" i="1" s="1"/>
  <c r="F11" i="1"/>
  <c r="F12" i="1"/>
  <c r="F13" i="1"/>
  <c r="F14" i="1"/>
  <c r="F15" i="1"/>
  <c r="F16" i="1"/>
  <c r="H16" i="1" s="1"/>
  <c r="F17" i="1"/>
  <c r="F18" i="1"/>
  <c r="H18" i="1" s="1"/>
  <c r="F19" i="1"/>
  <c r="F20" i="1"/>
  <c r="F21" i="1"/>
  <c r="F22" i="1"/>
  <c r="F23" i="1"/>
  <c r="F24" i="1"/>
  <c r="Z8" i="2" l="1"/>
  <c r="Z16" i="2"/>
  <c r="Z24" i="2"/>
  <c r="AA13" i="2"/>
  <c r="AA21" i="2"/>
  <c r="Q27" i="2"/>
  <c r="H22" i="1"/>
  <c r="H14" i="1"/>
  <c r="H6" i="1"/>
  <c r="H20" i="1"/>
  <c r="H12" i="1"/>
  <c r="L26" i="2"/>
  <c r="M29" i="2"/>
  <c r="AA6" i="2"/>
  <c r="AB11" i="2"/>
  <c r="AB19" i="2"/>
  <c r="R26" i="2"/>
  <c r="J26" i="2"/>
  <c r="AA7" i="2"/>
  <c r="AB12" i="2"/>
  <c r="AB20" i="2"/>
  <c r="Z11" i="2"/>
  <c r="Z19" i="2"/>
  <c r="Z12" i="2"/>
  <c r="Z20" i="2"/>
  <c r="AA17" i="2"/>
  <c r="O27" i="2"/>
  <c r="AB7" i="2"/>
  <c r="AB15" i="2"/>
  <c r="AB23" i="2"/>
  <c r="P26" i="2"/>
  <c r="AB8" i="2"/>
  <c r="AB16" i="2"/>
  <c r="R28" i="2"/>
  <c r="I29" i="2"/>
  <c r="Z7" i="2"/>
  <c r="Z15" i="2"/>
  <c r="Z23" i="2"/>
  <c r="K27" i="2"/>
  <c r="J28" i="2"/>
  <c r="K28" i="2"/>
  <c r="U29" i="2"/>
  <c r="Y10" i="2"/>
  <c r="Y14" i="2"/>
  <c r="Y18" i="2"/>
  <c r="Y22" i="2"/>
  <c r="Z10" i="2"/>
  <c r="Z14" i="2"/>
  <c r="Z18" i="2"/>
  <c r="Z22" i="2"/>
  <c r="AA11" i="2"/>
  <c r="AA15" i="2"/>
  <c r="AA19" i="2"/>
  <c r="AA23" i="2"/>
  <c r="Y13" i="2"/>
  <c r="Y17" i="2"/>
  <c r="Y21" i="2"/>
  <c r="Z9" i="2"/>
  <c r="Z17" i="2"/>
  <c r="AA10" i="2"/>
  <c r="Y9" i="2"/>
  <c r="Z13" i="2"/>
  <c r="Z21" i="2"/>
  <c r="AA14" i="2"/>
  <c r="AA18" i="2"/>
  <c r="AA22" i="2"/>
  <c r="AA9" i="2"/>
  <c r="AB24" i="2"/>
  <c r="P29" i="2"/>
  <c r="O26" i="2"/>
  <c r="J27" i="2"/>
  <c r="S24" i="2"/>
  <c r="X24" i="2" s="1"/>
  <c r="T6" i="2"/>
  <c r="T27" i="2" s="1"/>
  <c r="Z6" i="2"/>
  <c r="Y5" i="2"/>
  <c r="R29" i="2"/>
  <c r="R27" i="2"/>
  <c r="Q26" i="2"/>
  <c r="U28" i="2"/>
  <c r="J29" i="2"/>
  <c r="L27" i="2"/>
  <c r="M26" i="2"/>
  <c r="I26" i="2"/>
  <c r="S5" i="2"/>
  <c r="S26" i="2" s="1"/>
  <c r="U5" i="2"/>
  <c r="V5" i="2"/>
  <c r="V28" i="2" s="1"/>
  <c r="W5" i="2"/>
  <c r="Y24" i="2"/>
  <c r="AD24" i="2" s="1"/>
  <c r="O29" i="2"/>
  <c r="O28" i="2"/>
  <c r="K29" i="2"/>
  <c r="L28" i="2"/>
  <c r="M27" i="2"/>
  <c r="I27" i="2"/>
  <c r="P28" i="2"/>
  <c r="L29" i="2"/>
  <c r="M28" i="2"/>
  <c r="K26" i="2"/>
  <c r="P27" i="2"/>
  <c r="Q29" i="2"/>
  <c r="Q28" i="2"/>
  <c r="X12" i="2"/>
  <c r="AD12" i="2" s="1"/>
  <c r="X20" i="2"/>
  <c r="AD20" i="2" s="1"/>
  <c r="N27" i="2"/>
  <c r="X8" i="2"/>
  <c r="AD8" i="2" s="1"/>
  <c r="X16" i="2"/>
  <c r="AD16" i="2" s="1"/>
  <c r="N26" i="2"/>
  <c r="X6" i="2"/>
  <c r="X10" i="2"/>
  <c r="X14" i="2"/>
  <c r="X18" i="2"/>
  <c r="X22" i="2"/>
  <c r="X7" i="2"/>
  <c r="AD7" i="2" s="1"/>
  <c r="X9" i="2"/>
  <c r="X11" i="2"/>
  <c r="X13" i="2"/>
  <c r="X15" i="2"/>
  <c r="X17" i="2"/>
  <c r="X19" i="2"/>
  <c r="X21" i="2"/>
  <c r="X23" i="2"/>
  <c r="AD23" i="2" s="1"/>
  <c r="S29" i="2"/>
  <c r="N29" i="2"/>
  <c r="H21" i="1"/>
  <c r="S27" i="2"/>
  <c r="N28" i="2"/>
  <c r="H17" i="1"/>
  <c r="H13" i="1"/>
  <c r="F26" i="1"/>
  <c r="H23" i="1"/>
  <c r="H19" i="1"/>
  <c r="H15" i="1"/>
  <c r="H11" i="1"/>
  <c r="H7" i="1"/>
  <c r="H9" i="1"/>
  <c r="F29" i="1"/>
  <c r="G29" i="1"/>
  <c r="G28" i="1"/>
  <c r="G27" i="1"/>
  <c r="G26" i="1"/>
  <c r="H5" i="1"/>
  <c r="F27" i="1"/>
  <c r="H24" i="1"/>
  <c r="F28" i="1"/>
  <c r="AD21" i="2" l="1"/>
  <c r="AD17" i="2"/>
  <c r="V29" i="2"/>
  <c r="AD22" i="2"/>
  <c r="AD19" i="2"/>
  <c r="AD15" i="2"/>
  <c r="AD11" i="2"/>
  <c r="AD9" i="2"/>
  <c r="AD18" i="2"/>
  <c r="AD13" i="2"/>
  <c r="AD14" i="2"/>
  <c r="AD10" i="2"/>
  <c r="X28" i="2"/>
  <c r="W27" i="2"/>
  <c r="W26" i="2"/>
  <c r="U27" i="2"/>
  <c r="Z5" i="2"/>
  <c r="U26" i="2"/>
  <c r="V26" i="2"/>
  <c r="AA5" i="2"/>
  <c r="V27" i="2"/>
  <c r="T28" i="2"/>
  <c r="X5" i="2"/>
  <c r="T26" i="2"/>
  <c r="AB5" i="2"/>
  <c r="AB28" i="2" s="1"/>
  <c r="W28" i="2"/>
  <c r="W29" i="2"/>
  <c r="Y6" i="2"/>
  <c r="S28" i="2"/>
  <c r="T29" i="2"/>
  <c r="H29" i="1"/>
  <c r="H28" i="1"/>
  <c r="H27" i="1"/>
  <c r="H26" i="1"/>
  <c r="AB29" i="2" l="1"/>
  <c r="AD5" i="2"/>
  <c r="Y26" i="2"/>
  <c r="AD6" i="2"/>
  <c r="Y29" i="2"/>
  <c r="Y28" i="2"/>
  <c r="AA27" i="2"/>
  <c r="AA26" i="2"/>
  <c r="AA28" i="2"/>
  <c r="AA29" i="2"/>
  <c r="X26" i="2"/>
  <c r="X27" i="2"/>
  <c r="AB27" i="2"/>
  <c r="AB26" i="2"/>
  <c r="Z26" i="2"/>
  <c r="Z27" i="2"/>
  <c r="Z29" i="2"/>
  <c r="Z28" i="2"/>
  <c r="X29" i="2"/>
  <c r="Y27" i="2"/>
  <c r="AD27" i="2" l="1"/>
  <c r="AD26" i="2"/>
  <c r="AD28" i="2"/>
  <c r="AD29" i="2"/>
</calcChain>
</file>

<file path=xl/sharedStrings.xml><?xml version="1.0" encoding="utf-8"?>
<sst xmlns="http://schemas.openxmlformats.org/spreadsheetml/2006/main" count="202" uniqueCount="78">
  <si>
    <t>Employee Payroll</t>
  </si>
  <si>
    <t xml:space="preserve">Last Name </t>
  </si>
  <si>
    <t>First Name</t>
  </si>
  <si>
    <t xml:space="preserve">Hourly Wage </t>
  </si>
  <si>
    <t>Nino</t>
  </si>
  <si>
    <t>Tamar</t>
  </si>
  <si>
    <t>Mariam</t>
  </si>
  <si>
    <t>Maia</t>
  </si>
  <si>
    <t>Nana</t>
  </si>
  <si>
    <t>Ketevan</t>
  </si>
  <si>
    <t>Natela</t>
  </si>
  <si>
    <t>Manana</t>
  </si>
  <si>
    <t>Ana</t>
  </si>
  <si>
    <t>Giorgi</t>
  </si>
  <si>
    <t>Davit</t>
  </si>
  <si>
    <t>Zurab</t>
  </si>
  <si>
    <t>Levan</t>
  </si>
  <si>
    <t>Aleksandre</t>
  </si>
  <si>
    <t>Irakli</t>
  </si>
  <si>
    <t>Mikheil</t>
  </si>
  <si>
    <t>Avtandil</t>
  </si>
  <si>
    <t>Nikoloz</t>
  </si>
  <si>
    <t>Tamaz</t>
  </si>
  <si>
    <t>Beridze</t>
  </si>
  <si>
    <t>Kapanadze</t>
  </si>
  <si>
    <t>Gelashvili</t>
  </si>
  <si>
    <t>Maisuradze</t>
  </si>
  <si>
    <t>Giorgadze</t>
  </si>
  <si>
    <t>Lomidze</t>
  </si>
  <si>
    <t>Tsiklauri</t>
  </si>
  <si>
    <t>Bolkvadze</t>
  </si>
  <si>
    <t>Kvaratskhelia</t>
  </si>
  <si>
    <t>Nozadze</t>
  </si>
  <si>
    <t>Surmanidze</t>
  </si>
  <si>
    <t>Davitadze</t>
  </si>
  <si>
    <t>Samkharadze</t>
  </si>
  <si>
    <t>Kobakhia</t>
  </si>
  <si>
    <t>Meladze</t>
  </si>
  <si>
    <t>Chinchikadze</t>
  </si>
  <si>
    <t>Sikharulidze</t>
  </si>
  <si>
    <t>Tchelidze</t>
  </si>
  <si>
    <t>Barishvili</t>
  </si>
  <si>
    <t>Shubitidze</t>
  </si>
  <si>
    <t xml:space="preserve">2023 January </t>
  </si>
  <si>
    <t>Max</t>
  </si>
  <si>
    <t>Min</t>
  </si>
  <si>
    <t>Average</t>
  </si>
  <si>
    <t xml:space="preserve">Total </t>
  </si>
  <si>
    <t xml:space="preserve">Total hours worked </t>
  </si>
  <si>
    <t xml:space="preserve">Overtime Hours </t>
  </si>
  <si>
    <t xml:space="preserve">Overtime Bonus </t>
  </si>
  <si>
    <t xml:space="preserve">Pay </t>
  </si>
  <si>
    <t xml:space="preserve">Total Pay </t>
  </si>
  <si>
    <t>1-Jan</t>
  </si>
  <si>
    <t>8-Jan</t>
  </si>
  <si>
    <t>15-Jan</t>
  </si>
  <si>
    <t>22-Jan</t>
  </si>
  <si>
    <t>29-Jan</t>
  </si>
  <si>
    <t xml:space="preserve">Jan Pay </t>
  </si>
  <si>
    <t>Gradebook</t>
  </si>
  <si>
    <t>Points possible</t>
  </si>
  <si>
    <t xml:space="preserve">Company Philosophy Test </t>
  </si>
  <si>
    <t xml:space="preserve">Safety Test </t>
  </si>
  <si>
    <t xml:space="preserve">Drug Test </t>
  </si>
  <si>
    <t xml:space="preserve">Finanial Skills Test </t>
  </si>
  <si>
    <t>Fire Employee ?</t>
  </si>
  <si>
    <t>Career Decisions</t>
  </si>
  <si>
    <t>Job</t>
  </si>
  <si>
    <t>McDonalds Manager</t>
  </si>
  <si>
    <t xml:space="preserve">Doctor </t>
  </si>
  <si>
    <t>NFL</t>
  </si>
  <si>
    <t>Engineer</t>
  </si>
  <si>
    <t>Truck Driver</t>
  </si>
  <si>
    <t>Pay</t>
  </si>
  <si>
    <t>Job Market</t>
  </si>
  <si>
    <t>Enjoyment</t>
  </si>
  <si>
    <t>My Talent</t>
  </si>
  <si>
    <t>Schooling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</si>
</sst>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0"/>
      <color rgb="FFFF1111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FF9900"/>
      <name val="Arial"/>
      <family val="2"/>
      <charset val="204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164" fontId="0" fillId="5" borderId="0" xfId="0" applyNumberFormat="1" applyFill="1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74671916010493E-2"/>
          <c:y val="0.17171296296296298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Gradebook!$A$4:$A$23</c:f>
              <c:strCache>
                <c:ptCount val="20"/>
                <c:pt idx="0">
                  <c:v>Nino</c:v>
                </c:pt>
                <c:pt idx="1">
                  <c:v>Tamar</c:v>
                </c:pt>
                <c:pt idx="2">
                  <c:v>Mariam</c:v>
                </c:pt>
                <c:pt idx="3">
                  <c:v>Maia</c:v>
                </c:pt>
                <c:pt idx="4">
                  <c:v>Nana</c:v>
                </c:pt>
                <c:pt idx="5">
                  <c:v>Ketevan</c:v>
                </c:pt>
                <c:pt idx="6">
                  <c:v>Natela</c:v>
                </c:pt>
                <c:pt idx="7">
                  <c:v>Manana</c:v>
                </c:pt>
                <c:pt idx="8">
                  <c:v>Ana</c:v>
                </c:pt>
                <c:pt idx="9">
                  <c:v>Giorgi</c:v>
                </c:pt>
                <c:pt idx="10">
                  <c:v>Davit</c:v>
                </c:pt>
                <c:pt idx="11">
                  <c:v>Zurab</c:v>
                </c:pt>
                <c:pt idx="12">
                  <c:v>Levan</c:v>
                </c:pt>
                <c:pt idx="13">
                  <c:v>Aleksandre</c:v>
                </c:pt>
                <c:pt idx="14">
                  <c:v>Irakli</c:v>
                </c:pt>
                <c:pt idx="15">
                  <c:v>Mikheil</c:v>
                </c:pt>
                <c:pt idx="16">
                  <c:v>Avtandil</c:v>
                </c:pt>
                <c:pt idx="17">
                  <c:v>Nikoloz</c:v>
                </c:pt>
                <c:pt idx="18">
                  <c:v>Tamaz</c:v>
                </c:pt>
                <c:pt idx="19">
                  <c:v>Irakli</c:v>
                </c:pt>
              </c:strCache>
            </c:strRef>
          </c:cat>
          <c:val>
            <c:numRef>
              <c:f>Gradebook!$C$4:$C$23</c:f>
              <c:numCache>
                <c:formatCode>General</c:formatCode>
                <c:ptCount val="2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A-4D93-B209-ADCBFABEE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283608"/>
        <c:axId val="466283936"/>
      </c:barChart>
      <c:catAx>
        <c:axId val="46628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83936"/>
        <c:crosses val="autoZero"/>
        <c:auto val="1"/>
        <c:lblAlgn val="ctr"/>
        <c:lblOffset val="100"/>
        <c:noMultiLvlLbl val="0"/>
      </c:catAx>
      <c:valAx>
        <c:axId val="4662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8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Gradebook!$A$4:$A$23</c:f>
              <c:strCache>
                <c:ptCount val="20"/>
                <c:pt idx="0">
                  <c:v>Nino</c:v>
                </c:pt>
                <c:pt idx="1">
                  <c:v>Tamar</c:v>
                </c:pt>
                <c:pt idx="2">
                  <c:v>Mariam</c:v>
                </c:pt>
                <c:pt idx="3">
                  <c:v>Maia</c:v>
                </c:pt>
                <c:pt idx="4">
                  <c:v>Nana</c:v>
                </c:pt>
                <c:pt idx="5">
                  <c:v>Ketevan</c:v>
                </c:pt>
                <c:pt idx="6">
                  <c:v>Natela</c:v>
                </c:pt>
                <c:pt idx="7">
                  <c:v>Manana</c:v>
                </c:pt>
                <c:pt idx="8">
                  <c:v>Ana</c:v>
                </c:pt>
                <c:pt idx="9">
                  <c:v>Giorgi</c:v>
                </c:pt>
                <c:pt idx="10">
                  <c:v>Davit</c:v>
                </c:pt>
                <c:pt idx="11">
                  <c:v>Zurab</c:v>
                </c:pt>
                <c:pt idx="12">
                  <c:v>Levan</c:v>
                </c:pt>
                <c:pt idx="13">
                  <c:v>Aleksandre</c:v>
                </c:pt>
                <c:pt idx="14">
                  <c:v>Irakli</c:v>
                </c:pt>
                <c:pt idx="15">
                  <c:v>Mikheil</c:v>
                </c:pt>
                <c:pt idx="16">
                  <c:v>Avtandil</c:v>
                </c:pt>
                <c:pt idx="17">
                  <c:v>Nikoloz</c:v>
                </c:pt>
                <c:pt idx="18">
                  <c:v>Tamaz</c:v>
                </c:pt>
                <c:pt idx="19">
                  <c:v>Irakli</c:v>
                </c:pt>
              </c:strCache>
            </c:strRef>
          </c:cat>
          <c:val>
            <c:numRef>
              <c:f>Gradebook!$D$4:$D$23</c:f>
              <c:numCache>
                <c:formatCode>General</c:formatCode>
                <c:ptCount val="20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  <c:pt idx="17">
                  <c:v>14</c:v>
                </c:pt>
                <c:pt idx="18">
                  <c:v>17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F-455A-8228-187130D2F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302000"/>
        <c:axId val="463297408"/>
      </c:barChart>
      <c:catAx>
        <c:axId val="46330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97408"/>
        <c:crosses val="autoZero"/>
        <c:auto val="1"/>
        <c:lblAlgn val="ctr"/>
        <c:lblOffset val="100"/>
        <c:noMultiLvlLbl val="0"/>
      </c:catAx>
      <c:valAx>
        <c:axId val="4632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0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Gradebook!$B$4:$B$23</c:f>
              <c:strCache>
                <c:ptCount val="20"/>
                <c:pt idx="0">
                  <c:v>Beridze</c:v>
                </c:pt>
                <c:pt idx="1">
                  <c:v>Kapanadze</c:v>
                </c:pt>
                <c:pt idx="2">
                  <c:v>Gelashvili</c:v>
                </c:pt>
                <c:pt idx="3">
                  <c:v>Maisuradze</c:v>
                </c:pt>
                <c:pt idx="4">
                  <c:v>Giorgadze</c:v>
                </c:pt>
                <c:pt idx="5">
                  <c:v>Lomidze</c:v>
                </c:pt>
                <c:pt idx="6">
                  <c:v>Tsiklauri</c:v>
                </c:pt>
                <c:pt idx="7">
                  <c:v>Bolkvadze</c:v>
                </c:pt>
                <c:pt idx="8">
                  <c:v>Kvaratskhelia</c:v>
                </c:pt>
                <c:pt idx="9">
                  <c:v>Nozadze</c:v>
                </c:pt>
                <c:pt idx="10">
                  <c:v>Surmanidze</c:v>
                </c:pt>
                <c:pt idx="11">
                  <c:v>Davitadze</c:v>
                </c:pt>
                <c:pt idx="12">
                  <c:v>Samkharadze</c:v>
                </c:pt>
                <c:pt idx="13">
                  <c:v>Kobakhia</c:v>
                </c:pt>
                <c:pt idx="14">
                  <c:v>Meladze</c:v>
                </c:pt>
                <c:pt idx="15">
                  <c:v>Chinchikadze</c:v>
                </c:pt>
                <c:pt idx="16">
                  <c:v>Sikharulidze</c:v>
                </c:pt>
                <c:pt idx="17">
                  <c:v>Tchelidze</c:v>
                </c:pt>
                <c:pt idx="18">
                  <c:v>Barishvili</c:v>
                </c:pt>
                <c:pt idx="19">
                  <c:v>Shubitidze</c:v>
                </c:pt>
              </c:strCache>
            </c:strRef>
          </c:cat>
          <c:val>
            <c:numRef>
              <c:f>Gradebook!$E$4:$E$23</c:f>
              <c:numCache>
                <c:formatCode>General</c:formatCode>
                <c:ptCount val="20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  <c:pt idx="17">
                  <c:v>65</c:v>
                </c:pt>
                <c:pt idx="18">
                  <c:v>72</c:v>
                </c:pt>
                <c:pt idx="1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9-4C24-B2E9-319B0602D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416496"/>
        <c:axId val="471417152"/>
      </c:barChart>
      <c:catAx>
        <c:axId val="4714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17152"/>
        <c:crosses val="autoZero"/>
        <c:auto val="1"/>
        <c:lblAlgn val="ctr"/>
        <c:lblOffset val="100"/>
        <c:noMultiLvlLbl val="0"/>
      </c:catAx>
      <c:valAx>
        <c:axId val="4714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Drugs</a:t>
            </a:r>
            <a:r>
              <a:rPr lang="en-US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Gradebook!$A$4:$A$23</c:f>
              <c:strCache>
                <c:ptCount val="20"/>
                <c:pt idx="0">
                  <c:v>Nino</c:v>
                </c:pt>
                <c:pt idx="1">
                  <c:v>Tamar</c:v>
                </c:pt>
                <c:pt idx="2">
                  <c:v>Mariam</c:v>
                </c:pt>
                <c:pt idx="3">
                  <c:v>Maia</c:v>
                </c:pt>
                <c:pt idx="4">
                  <c:v>Nana</c:v>
                </c:pt>
                <c:pt idx="5">
                  <c:v>Ketevan</c:v>
                </c:pt>
                <c:pt idx="6">
                  <c:v>Natela</c:v>
                </c:pt>
                <c:pt idx="7">
                  <c:v>Manana</c:v>
                </c:pt>
                <c:pt idx="8">
                  <c:v>Ana</c:v>
                </c:pt>
                <c:pt idx="9">
                  <c:v>Giorgi</c:v>
                </c:pt>
                <c:pt idx="10">
                  <c:v>Davit</c:v>
                </c:pt>
                <c:pt idx="11">
                  <c:v>Zurab</c:v>
                </c:pt>
                <c:pt idx="12">
                  <c:v>Levan</c:v>
                </c:pt>
                <c:pt idx="13">
                  <c:v>Aleksandre</c:v>
                </c:pt>
                <c:pt idx="14">
                  <c:v>Irakli</c:v>
                </c:pt>
                <c:pt idx="15">
                  <c:v>Mikheil</c:v>
                </c:pt>
                <c:pt idx="16">
                  <c:v>Avtandil</c:v>
                </c:pt>
                <c:pt idx="17">
                  <c:v>Nikoloz</c:v>
                </c:pt>
                <c:pt idx="18">
                  <c:v>Tamaz</c:v>
                </c:pt>
                <c:pt idx="19">
                  <c:v>Irakli</c:v>
                </c:pt>
              </c:strCache>
            </c:strRef>
          </c:cat>
          <c:val>
            <c:numRef>
              <c:f>Gradebook!$F$4:$F$23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7-47CF-81C7-BAD4A6E0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590992"/>
        <c:axId val="469586728"/>
      </c:barChart>
      <c:catAx>
        <c:axId val="46959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86728"/>
        <c:crosses val="autoZero"/>
        <c:auto val="1"/>
        <c:lblAlgn val="ctr"/>
        <c:lblOffset val="100"/>
        <c:noMultiLvlLbl val="0"/>
      </c:catAx>
      <c:valAx>
        <c:axId val="46958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9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145914</xdr:colOff>
      <xdr:row>2</xdr:row>
      <xdr:rowOff>75389</xdr:rowOff>
    </xdr:from>
    <xdr:to>
      <xdr:col>20</xdr:col>
      <xdr:colOff>462063</xdr:colOff>
      <xdr:row>17</xdr:row>
      <xdr:rowOff>21887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C696C5-0350-4A1C-B783-D2491571C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137808</xdr:colOff>
      <xdr:row>18</xdr:row>
      <xdr:rowOff>2431</xdr:rowOff>
    </xdr:from>
    <xdr:to>
      <xdr:col>20</xdr:col>
      <xdr:colOff>453957</xdr:colOff>
      <xdr:row>32</xdr:row>
      <xdr:rowOff>135376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5B2989-D7C9-48E5-9446-8185740EF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304368</xdr:colOff>
      <xdr:row>2</xdr:row>
      <xdr:rowOff>77227</xdr:rowOff>
    </xdr:from>
    <xdr:to>
      <xdr:col>29</xdr:col>
      <xdr:colOff>10917</xdr:colOff>
      <xdr:row>17</xdr:row>
      <xdr:rowOff>23725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8DCD6D-9A19-40A0-A2B8-9E020C043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325120</xdr:colOff>
      <xdr:row>17</xdr:row>
      <xdr:rowOff>177800</xdr:rowOff>
    </xdr:from>
    <xdr:to>
      <xdr:col>29</xdr:col>
      <xdr:colOff>20320</xdr:colOff>
      <xdr:row>32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6A3C85-9304-4766-8409-20149B451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selection activeCell="H6" sqref="H6"/>
    </sheetView>
  </sheetViews>
  <sheetFormatPr defaultRowHeight="14.4" x14ac:dyDescent="0.3"/>
  <cols>
    <col min="1" max="1" width="20" customWidth="1"/>
    <col min="2" max="2" width="13.33203125" customWidth="1"/>
    <col min="3" max="3" width="18.109375" customWidth="1"/>
    <col min="4" max="5" width="19" customWidth="1"/>
    <col min="6" max="6" width="14.44140625" customWidth="1"/>
    <col min="7" max="7" width="11" customWidth="1"/>
    <col min="8" max="8" width="13.33203125" customWidth="1"/>
  </cols>
  <sheetData>
    <row r="1" spans="1:8" x14ac:dyDescent="0.3">
      <c r="A1" t="s">
        <v>0</v>
      </c>
    </row>
    <row r="2" spans="1:8" x14ac:dyDescent="0.3">
      <c r="A2" t="s">
        <v>43</v>
      </c>
    </row>
    <row r="4" spans="1:8" x14ac:dyDescent="0.3">
      <c r="A4" t="s">
        <v>2</v>
      </c>
      <c r="B4" t="s">
        <v>1</v>
      </c>
      <c r="C4" t="s">
        <v>3</v>
      </c>
      <c r="D4" t="s">
        <v>48</v>
      </c>
      <c r="E4" t="s">
        <v>49</v>
      </c>
      <c r="F4" t="s">
        <v>51</v>
      </c>
      <c r="G4" t="s">
        <v>50</v>
      </c>
      <c r="H4" t="s">
        <v>52</v>
      </c>
    </row>
    <row r="5" spans="1:8" x14ac:dyDescent="0.3">
      <c r="A5" t="s">
        <v>4</v>
      </c>
      <c r="B5" t="s">
        <v>23</v>
      </c>
      <c r="C5" s="2">
        <v>15.9</v>
      </c>
      <c r="D5">
        <v>40</v>
      </c>
      <c r="E5">
        <f>IF(D5&gt;40,D5-40,0)</f>
        <v>0</v>
      </c>
      <c r="F5" s="1">
        <f>C5*D5</f>
        <v>636</v>
      </c>
      <c r="G5" s="1">
        <f>C5*E5*2</f>
        <v>0</v>
      </c>
      <c r="H5" s="1">
        <f>F5+G5</f>
        <v>636</v>
      </c>
    </row>
    <row r="6" spans="1:8" x14ac:dyDescent="0.3">
      <c r="A6" t="s">
        <v>5</v>
      </c>
      <c r="B6" t="s">
        <v>24</v>
      </c>
      <c r="C6" s="2">
        <v>20</v>
      </c>
      <c r="D6">
        <v>42</v>
      </c>
      <c r="E6">
        <f t="shared" ref="E6:E24" si="0">IF(D6&gt;40,D6-40,0)</f>
        <v>2</v>
      </c>
      <c r="F6" s="1">
        <f t="shared" ref="F6:F24" si="1">C6*D6</f>
        <v>840</v>
      </c>
      <c r="G6" s="1">
        <f t="shared" ref="G6:G24" si="2">C6*E6*2</f>
        <v>80</v>
      </c>
      <c r="H6" s="1">
        <f t="shared" ref="H6:H24" si="3">F6+G6</f>
        <v>920</v>
      </c>
    </row>
    <row r="7" spans="1:8" x14ac:dyDescent="0.3">
      <c r="A7" t="s">
        <v>6</v>
      </c>
      <c r="B7" t="s">
        <v>25</v>
      </c>
      <c r="C7" s="2">
        <v>6</v>
      </c>
      <c r="D7">
        <v>49</v>
      </c>
      <c r="E7">
        <f t="shared" si="0"/>
        <v>9</v>
      </c>
      <c r="F7" s="1">
        <f t="shared" si="1"/>
        <v>294</v>
      </c>
      <c r="G7" s="1">
        <f t="shared" si="2"/>
        <v>108</v>
      </c>
      <c r="H7" s="1">
        <f t="shared" si="3"/>
        <v>402</v>
      </c>
    </row>
    <row r="8" spans="1:8" x14ac:dyDescent="0.3">
      <c r="A8" t="s">
        <v>7</v>
      </c>
      <c r="B8" t="s">
        <v>26</v>
      </c>
      <c r="C8" s="2">
        <v>4.2</v>
      </c>
      <c r="D8">
        <v>41</v>
      </c>
      <c r="E8">
        <f t="shared" si="0"/>
        <v>1</v>
      </c>
      <c r="F8" s="1">
        <f t="shared" si="1"/>
        <v>172.20000000000002</v>
      </c>
      <c r="G8" s="1">
        <f t="shared" si="2"/>
        <v>8.4</v>
      </c>
      <c r="H8" s="1">
        <f t="shared" si="3"/>
        <v>180.60000000000002</v>
      </c>
    </row>
    <row r="9" spans="1:8" x14ac:dyDescent="0.3">
      <c r="A9" t="s">
        <v>8</v>
      </c>
      <c r="B9" t="s">
        <v>27</v>
      </c>
      <c r="C9" s="2">
        <v>14.2</v>
      </c>
      <c r="D9">
        <v>39</v>
      </c>
      <c r="E9">
        <f t="shared" si="0"/>
        <v>0</v>
      </c>
      <c r="F9" s="1">
        <f t="shared" si="1"/>
        <v>553.79999999999995</v>
      </c>
      <c r="G9" s="1">
        <f t="shared" si="2"/>
        <v>0</v>
      </c>
      <c r="H9" s="1">
        <f t="shared" si="3"/>
        <v>553.79999999999995</v>
      </c>
    </row>
    <row r="10" spans="1:8" x14ac:dyDescent="0.3">
      <c r="A10" t="s">
        <v>9</v>
      </c>
      <c r="B10" t="s">
        <v>28</v>
      </c>
      <c r="C10" s="2">
        <v>18</v>
      </c>
      <c r="D10">
        <v>44</v>
      </c>
      <c r="E10">
        <f t="shared" si="0"/>
        <v>4</v>
      </c>
      <c r="F10" s="1">
        <f t="shared" si="1"/>
        <v>792</v>
      </c>
      <c r="G10" s="1">
        <f t="shared" si="2"/>
        <v>144</v>
      </c>
      <c r="H10" s="1">
        <f t="shared" si="3"/>
        <v>936</v>
      </c>
    </row>
    <row r="11" spans="1:8" x14ac:dyDescent="0.3">
      <c r="A11" t="s">
        <v>10</v>
      </c>
      <c r="B11" t="s">
        <v>29</v>
      </c>
      <c r="C11" s="2">
        <v>17.5</v>
      </c>
      <c r="D11">
        <v>55</v>
      </c>
      <c r="E11">
        <f t="shared" si="0"/>
        <v>15</v>
      </c>
      <c r="F11" s="1">
        <f t="shared" si="1"/>
        <v>962.5</v>
      </c>
      <c r="G11" s="1">
        <f t="shared" si="2"/>
        <v>525</v>
      </c>
      <c r="H11" s="1">
        <f t="shared" si="3"/>
        <v>1487.5</v>
      </c>
    </row>
    <row r="12" spans="1:8" x14ac:dyDescent="0.3">
      <c r="A12" t="s">
        <v>11</v>
      </c>
      <c r="B12" t="s">
        <v>30</v>
      </c>
      <c r="C12" s="2">
        <v>14.7</v>
      </c>
      <c r="D12">
        <v>33</v>
      </c>
      <c r="E12">
        <f t="shared" si="0"/>
        <v>0</v>
      </c>
      <c r="F12" s="1">
        <f t="shared" si="1"/>
        <v>485.09999999999997</v>
      </c>
      <c r="G12" s="1">
        <f t="shared" si="2"/>
        <v>0</v>
      </c>
      <c r="H12" s="1">
        <f t="shared" si="3"/>
        <v>485.09999999999997</v>
      </c>
    </row>
    <row r="13" spans="1:8" x14ac:dyDescent="0.3">
      <c r="A13" t="s">
        <v>12</v>
      </c>
      <c r="B13" t="s">
        <v>31</v>
      </c>
      <c r="C13" s="2">
        <v>13.9</v>
      </c>
      <c r="D13">
        <v>29</v>
      </c>
      <c r="E13">
        <f t="shared" si="0"/>
        <v>0</v>
      </c>
      <c r="F13" s="1">
        <f t="shared" si="1"/>
        <v>403.1</v>
      </c>
      <c r="G13" s="1">
        <f t="shared" si="2"/>
        <v>0</v>
      </c>
      <c r="H13" s="1">
        <f t="shared" si="3"/>
        <v>403.1</v>
      </c>
    </row>
    <row r="14" spans="1:8" x14ac:dyDescent="0.3">
      <c r="A14" t="s">
        <v>13</v>
      </c>
      <c r="B14" t="s">
        <v>32</v>
      </c>
      <c r="C14" s="2">
        <v>11.2</v>
      </c>
      <c r="D14">
        <v>40</v>
      </c>
      <c r="E14">
        <f t="shared" si="0"/>
        <v>0</v>
      </c>
      <c r="F14" s="1">
        <f t="shared" si="1"/>
        <v>448</v>
      </c>
      <c r="G14" s="1">
        <f t="shared" si="2"/>
        <v>0</v>
      </c>
      <c r="H14" s="1">
        <f t="shared" si="3"/>
        <v>448</v>
      </c>
    </row>
    <row r="15" spans="1:8" x14ac:dyDescent="0.3">
      <c r="A15" t="s">
        <v>14</v>
      </c>
      <c r="B15" t="s">
        <v>33</v>
      </c>
      <c r="C15" s="2">
        <v>10.1</v>
      </c>
      <c r="D15">
        <v>40</v>
      </c>
      <c r="E15">
        <f t="shared" si="0"/>
        <v>0</v>
      </c>
      <c r="F15" s="1">
        <f t="shared" si="1"/>
        <v>404</v>
      </c>
      <c r="G15" s="1">
        <f t="shared" si="2"/>
        <v>0</v>
      </c>
      <c r="H15" s="1">
        <f t="shared" si="3"/>
        <v>404</v>
      </c>
    </row>
    <row r="16" spans="1:8" x14ac:dyDescent="0.3">
      <c r="A16" t="s">
        <v>15</v>
      </c>
      <c r="B16" t="s">
        <v>34</v>
      </c>
      <c r="C16" s="2">
        <v>9</v>
      </c>
      <c r="D16">
        <v>40</v>
      </c>
      <c r="E16">
        <f t="shared" si="0"/>
        <v>0</v>
      </c>
      <c r="F16" s="1">
        <f t="shared" si="1"/>
        <v>360</v>
      </c>
      <c r="G16" s="1">
        <f t="shared" si="2"/>
        <v>0</v>
      </c>
      <c r="H16" s="1">
        <f t="shared" si="3"/>
        <v>360</v>
      </c>
    </row>
    <row r="17" spans="1:11" x14ac:dyDescent="0.3">
      <c r="A17" t="s">
        <v>16</v>
      </c>
      <c r="B17" t="s">
        <v>35</v>
      </c>
      <c r="C17" s="2">
        <v>8.44</v>
      </c>
      <c r="D17">
        <v>48</v>
      </c>
      <c r="E17">
        <f t="shared" si="0"/>
        <v>8</v>
      </c>
      <c r="F17" s="1">
        <f t="shared" si="1"/>
        <v>405.12</v>
      </c>
      <c r="G17" s="1">
        <f t="shared" si="2"/>
        <v>135.04</v>
      </c>
      <c r="H17" s="1">
        <f t="shared" si="3"/>
        <v>540.16</v>
      </c>
    </row>
    <row r="18" spans="1:11" x14ac:dyDescent="0.3">
      <c r="A18" t="s">
        <v>17</v>
      </c>
      <c r="B18" t="s">
        <v>36</v>
      </c>
      <c r="C18" s="2">
        <v>14.2</v>
      </c>
      <c r="D18">
        <v>42</v>
      </c>
      <c r="E18">
        <f t="shared" si="0"/>
        <v>2</v>
      </c>
      <c r="F18" s="1">
        <f t="shared" si="1"/>
        <v>596.4</v>
      </c>
      <c r="G18" s="1">
        <f t="shared" si="2"/>
        <v>56.8</v>
      </c>
      <c r="H18" s="1">
        <f t="shared" si="3"/>
        <v>653.19999999999993</v>
      </c>
    </row>
    <row r="19" spans="1:11" x14ac:dyDescent="0.3">
      <c r="A19" t="s">
        <v>18</v>
      </c>
      <c r="B19" t="s">
        <v>37</v>
      </c>
      <c r="C19" s="2">
        <v>45</v>
      </c>
      <c r="D19">
        <v>41</v>
      </c>
      <c r="E19">
        <f t="shared" si="0"/>
        <v>1</v>
      </c>
      <c r="F19" s="1">
        <f t="shared" si="1"/>
        <v>1845</v>
      </c>
      <c r="G19" s="1">
        <f t="shared" si="2"/>
        <v>90</v>
      </c>
      <c r="H19" s="1">
        <f t="shared" si="3"/>
        <v>1935</v>
      </c>
    </row>
    <row r="20" spans="1:11" x14ac:dyDescent="0.3">
      <c r="A20" t="s">
        <v>19</v>
      </c>
      <c r="B20" t="s">
        <v>38</v>
      </c>
      <c r="C20" s="2">
        <v>30</v>
      </c>
      <c r="D20">
        <v>43</v>
      </c>
      <c r="E20">
        <f t="shared" si="0"/>
        <v>3</v>
      </c>
      <c r="F20" s="1">
        <f t="shared" si="1"/>
        <v>1290</v>
      </c>
      <c r="G20" s="1">
        <f t="shared" si="2"/>
        <v>180</v>
      </c>
      <c r="H20" s="1">
        <f t="shared" si="3"/>
        <v>1470</v>
      </c>
    </row>
    <row r="21" spans="1:11" x14ac:dyDescent="0.3">
      <c r="A21" t="s">
        <v>20</v>
      </c>
      <c r="B21" t="s">
        <v>39</v>
      </c>
      <c r="C21" s="2">
        <v>13.15</v>
      </c>
      <c r="D21">
        <v>49</v>
      </c>
      <c r="E21">
        <f t="shared" si="0"/>
        <v>9</v>
      </c>
      <c r="F21" s="1">
        <f t="shared" si="1"/>
        <v>644.35</v>
      </c>
      <c r="G21" s="1">
        <f t="shared" si="2"/>
        <v>236.70000000000002</v>
      </c>
      <c r="H21" s="1">
        <f t="shared" si="3"/>
        <v>881.05000000000007</v>
      </c>
    </row>
    <row r="22" spans="1:11" x14ac:dyDescent="0.3">
      <c r="A22" t="s">
        <v>21</v>
      </c>
      <c r="B22" t="s">
        <v>40</v>
      </c>
      <c r="C22" s="2">
        <v>14.2</v>
      </c>
      <c r="D22">
        <v>40</v>
      </c>
      <c r="E22">
        <f t="shared" si="0"/>
        <v>0</v>
      </c>
      <c r="F22" s="1">
        <f t="shared" si="1"/>
        <v>568</v>
      </c>
      <c r="G22" s="1">
        <f t="shared" si="2"/>
        <v>0</v>
      </c>
      <c r="H22" s="1">
        <f t="shared" si="3"/>
        <v>568</v>
      </c>
    </row>
    <row r="23" spans="1:11" x14ac:dyDescent="0.3">
      <c r="A23" t="s">
        <v>22</v>
      </c>
      <c r="B23" t="s">
        <v>41</v>
      </c>
      <c r="C23" s="2">
        <v>10.119999999999999</v>
      </c>
      <c r="D23">
        <v>39</v>
      </c>
      <c r="E23">
        <f t="shared" si="0"/>
        <v>0</v>
      </c>
      <c r="F23" s="1">
        <f t="shared" si="1"/>
        <v>394.67999999999995</v>
      </c>
      <c r="G23" s="1">
        <f t="shared" si="2"/>
        <v>0</v>
      </c>
      <c r="H23" s="1">
        <f t="shared" si="3"/>
        <v>394.67999999999995</v>
      </c>
    </row>
    <row r="24" spans="1:11" x14ac:dyDescent="0.3">
      <c r="A24" t="s">
        <v>18</v>
      </c>
      <c r="B24" t="s">
        <v>42</v>
      </c>
      <c r="C24" s="2">
        <v>25.2</v>
      </c>
      <c r="D24">
        <v>45</v>
      </c>
      <c r="E24">
        <f t="shared" si="0"/>
        <v>5</v>
      </c>
      <c r="F24" s="1">
        <f t="shared" si="1"/>
        <v>1134</v>
      </c>
      <c r="G24" s="1">
        <f t="shared" si="2"/>
        <v>252</v>
      </c>
      <c r="H24" s="1">
        <f t="shared" si="3"/>
        <v>1386</v>
      </c>
    </row>
    <row r="26" spans="1:11" ht="15" thickBot="1" x14ac:dyDescent="0.35">
      <c r="A26" t="s">
        <v>44</v>
      </c>
      <c r="B26" s="1"/>
      <c r="C26" s="1">
        <f>MAX(C5:C24)</f>
        <v>45</v>
      </c>
      <c r="D26" s="3">
        <f>MAX(D5:D24)</f>
        <v>55</v>
      </c>
      <c r="E26" s="3"/>
      <c r="F26" s="1">
        <f>MAX(F5:F24)</f>
        <v>1845</v>
      </c>
      <c r="G26" s="1">
        <f t="shared" ref="G26:H26" si="4">MAX(G5:G24)</f>
        <v>525</v>
      </c>
      <c r="H26" s="1">
        <f t="shared" si="4"/>
        <v>1935</v>
      </c>
    </row>
    <row r="27" spans="1:11" ht="15" thickBot="1" x14ac:dyDescent="0.35">
      <c r="A27" t="s">
        <v>45</v>
      </c>
      <c r="B27" s="1"/>
      <c r="C27" s="1">
        <f>MIN(C5:C24)</f>
        <v>4.2</v>
      </c>
      <c r="D27" s="3">
        <f>MIN(D5:D24)</f>
        <v>29</v>
      </c>
      <c r="E27" s="3"/>
      <c r="F27" s="1">
        <f>MIN(F5:F24)</f>
        <v>172.20000000000002</v>
      </c>
      <c r="G27" s="1">
        <f t="shared" ref="G27:H27" si="5">MIN(G5:G24)</f>
        <v>0</v>
      </c>
      <c r="H27" s="1">
        <f t="shared" si="5"/>
        <v>180.60000000000002</v>
      </c>
      <c r="K27" s="5"/>
    </row>
    <row r="28" spans="1:11" ht="15" thickBot="1" x14ac:dyDescent="0.35">
      <c r="A28" t="s">
        <v>46</v>
      </c>
      <c r="B28" s="1"/>
      <c r="C28" s="1">
        <f>AVERAGE(C24,C5:C24)</f>
        <v>16.200476190476188</v>
      </c>
      <c r="D28" s="3">
        <f>AVERAGE(D24,D5:D24)</f>
        <v>42.095238095238095</v>
      </c>
      <c r="E28" s="3"/>
      <c r="F28" s="1">
        <f>AVERAGE(F24,F5:F24)</f>
        <v>683.91666666666674</v>
      </c>
      <c r="G28" s="1">
        <f t="shared" ref="G28:H28" si="6">AVERAGE(G24,G5:G24)</f>
        <v>98.473333333333329</v>
      </c>
      <c r="H28" s="1">
        <f t="shared" si="6"/>
        <v>782.3900000000001</v>
      </c>
      <c r="K28" s="5"/>
    </row>
    <row r="29" spans="1:11" ht="15" thickBot="1" x14ac:dyDescent="0.35">
      <c r="A29" t="s">
        <v>47</v>
      </c>
      <c r="D29">
        <f>SUM(D24,D5:D24)</f>
        <v>884</v>
      </c>
      <c r="F29" s="1">
        <f>SUM(F24,F5:F24)</f>
        <v>14362.250000000002</v>
      </c>
      <c r="G29" s="1">
        <f t="shared" ref="G29:H29" si="7">SUM(G24,G5:G24)</f>
        <v>2067.94</v>
      </c>
      <c r="H29" s="1">
        <f t="shared" si="7"/>
        <v>16430.190000000002</v>
      </c>
      <c r="K29" s="5"/>
    </row>
    <row r="30" spans="1:11" ht="15" thickBot="1" x14ac:dyDescent="0.35">
      <c r="K30" s="5"/>
    </row>
    <row r="31" spans="1:11" ht="15" thickBot="1" x14ac:dyDescent="0.35">
      <c r="K31" s="5"/>
    </row>
    <row r="32" spans="1:11" ht="15" thickBot="1" x14ac:dyDescent="0.35">
      <c r="K32" s="5"/>
    </row>
    <row r="33" spans="11:11" ht="15" thickBot="1" x14ac:dyDescent="0.35">
      <c r="K33" s="6"/>
    </row>
    <row r="34" spans="11:11" ht="15" thickBot="1" x14ac:dyDescent="0.35">
      <c r="K34" s="7"/>
    </row>
    <row r="35" spans="11:11" ht="15" thickBot="1" x14ac:dyDescent="0.35">
      <c r="K35" s="5"/>
    </row>
    <row r="36" spans="11:11" ht="15" thickBot="1" x14ac:dyDescent="0.35">
      <c r="K3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3"/>
  <sheetViews>
    <sheetView zoomScale="79" zoomScaleNormal="79" workbookViewId="0">
      <selection activeCell="A4" sqref="A4:B24"/>
    </sheetView>
  </sheetViews>
  <sheetFormatPr defaultRowHeight="14.4" x14ac:dyDescent="0.3"/>
  <cols>
    <col min="1" max="1" width="16.33203125" customWidth="1"/>
    <col min="2" max="2" width="14.6640625" customWidth="1"/>
    <col min="3" max="3" width="12.44140625" customWidth="1"/>
    <col min="4" max="4" width="9.44140625" customWidth="1"/>
    <col min="5" max="5" width="9" customWidth="1"/>
    <col min="14" max="14" width="13.109375" customWidth="1"/>
    <col min="15" max="15" width="12.6640625" customWidth="1"/>
    <col min="16" max="16" width="13.109375" customWidth="1"/>
    <col min="17" max="17" width="12.88671875" customWidth="1"/>
    <col min="18" max="18" width="14.109375" customWidth="1"/>
    <col min="19" max="19" width="13.5546875" customWidth="1"/>
    <col min="20" max="21" width="10.33203125" customWidth="1"/>
    <col min="22" max="22" width="12.109375" customWidth="1"/>
    <col min="23" max="23" width="10.33203125" customWidth="1"/>
    <col min="24" max="24" width="12.88671875" customWidth="1"/>
    <col min="25" max="25" width="13.88671875" customWidth="1"/>
    <col min="26" max="26" width="13.109375" customWidth="1"/>
    <col min="27" max="27" width="13.88671875" customWidth="1"/>
    <col min="28" max="28" width="12.6640625" customWidth="1"/>
    <col min="29" max="29" width="10.88671875" customWidth="1"/>
    <col min="30" max="30" width="12" customWidth="1"/>
  </cols>
  <sheetData>
    <row r="1" spans="1:30" x14ac:dyDescent="0.3">
      <c r="A1" t="s">
        <v>0</v>
      </c>
    </row>
    <row r="2" spans="1:30" x14ac:dyDescent="0.3">
      <c r="A2" t="s">
        <v>43</v>
      </c>
    </row>
    <row r="3" spans="1:30" x14ac:dyDescent="0.3">
      <c r="D3" t="s">
        <v>48</v>
      </c>
      <c r="I3" t="s">
        <v>49</v>
      </c>
      <c r="N3" t="s">
        <v>51</v>
      </c>
      <c r="S3" t="s">
        <v>50</v>
      </c>
      <c r="X3" t="s">
        <v>52</v>
      </c>
      <c r="AD3" t="s">
        <v>58</v>
      </c>
    </row>
    <row r="4" spans="1:30" x14ac:dyDescent="0.3">
      <c r="A4" t="s">
        <v>2</v>
      </c>
      <c r="B4" t="s">
        <v>1</v>
      </c>
      <c r="C4" t="s">
        <v>3</v>
      </c>
      <c r="D4" s="8" t="s">
        <v>53</v>
      </c>
      <c r="E4" s="8" t="s">
        <v>54</v>
      </c>
      <c r="F4" s="8" t="s">
        <v>55</v>
      </c>
      <c r="G4" s="8" t="s">
        <v>56</v>
      </c>
      <c r="H4" s="8" t="s">
        <v>57</v>
      </c>
      <c r="I4" s="9" t="s">
        <v>53</v>
      </c>
      <c r="J4" s="9" t="s">
        <v>54</v>
      </c>
      <c r="K4" s="9" t="s">
        <v>55</v>
      </c>
      <c r="L4" s="9" t="s">
        <v>56</v>
      </c>
      <c r="M4" s="9" t="s">
        <v>57</v>
      </c>
      <c r="N4" s="11" t="s">
        <v>53</v>
      </c>
      <c r="O4" s="11" t="s">
        <v>54</v>
      </c>
      <c r="P4" s="11" t="s">
        <v>55</v>
      </c>
      <c r="Q4" s="11" t="s">
        <v>56</v>
      </c>
      <c r="R4" s="11" t="s">
        <v>57</v>
      </c>
      <c r="S4" s="13" t="s">
        <v>53</v>
      </c>
      <c r="T4" s="13" t="s">
        <v>54</v>
      </c>
      <c r="U4" s="13" t="s">
        <v>55</v>
      </c>
      <c r="V4" s="13" t="s">
        <v>56</v>
      </c>
      <c r="W4" s="13" t="s">
        <v>57</v>
      </c>
      <c r="X4" s="10" t="s">
        <v>53</v>
      </c>
      <c r="Y4" s="10" t="s">
        <v>54</v>
      </c>
      <c r="Z4" s="10" t="s">
        <v>55</v>
      </c>
      <c r="AA4" s="10" t="s">
        <v>56</v>
      </c>
      <c r="AB4" s="10" t="s">
        <v>57</v>
      </c>
      <c r="AD4" s="1"/>
    </row>
    <row r="5" spans="1:30" x14ac:dyDescent="0.3">
      <c r="A5" t="s">
        <v>4</v>
      </c>
      <c r="B5" t="s">
        <v>23</v>
      </c>
      <c r="C5" s="2">
        <v>15.9</v>
      </c>
      <c r="D5" s="8">
        <v>40</v>
      </c>
      <c r="E5" s="8">
        <v>40</v>
      </c>
      <c r="F5" s="8">
        <v>35</v>
      </c>
      <c r="G5" s="8">
        <v>30</v>
      </c>
      <c r="H5" s="8">
        <v>31</v>
      </c>
      <c r="I5" s="9">
        <f>IF(D5&gt;J2820,D5-40,0)</f>
        <v>0</v>
      </c>
      <c r="J5" s="9">
        <f>IF(E5&gt;K2820,E5-40,0)</f>
        <v>0</v>
      </c>
      <c r="K5" s="9">
        <f>IF(F5&gt;40,F5-40,0)</f>
        <v>0</v>
      </c>
      <c r="L5" s="9">
        <f>IF(G5&gt;40,G5-40,0)</f>
        <v>0</v>
      </c>
      <c r="M5" s="9">
        <f>IF(H5&gt;40,H5-40,0)</f>
        <v>0</v>
      </c>
      <c r="N5" s="12">
        <f>$C5*D5</f>
        <v>636</v>
      </c>
      <c r="O5" s="12">
        <f>$C5*E5</f>
        <v>636</v>
      </c>
      <c r="P5" s="12">
        <f>$C5*F5</f>
        <v>556.5</v>
      </c>
      <c r="Q5" s="12">
        <f>$C5*G5</f>
        <v>477</v>
      </c>
      <c r="R5" s="12">
        <f>$C5*H5</f>
        <v>492.90000000000003</v>
      </c>
      <c r="S5" s="14">
        <f>$C5*I5*2</f>
        <v>0</v>
      </c>
      <c r="T5" s="14">
        <f>$C5*J5*2</f>
        <v>0</v>
      </c>
      <c r="U5" s="14">
        <f>$C5*K5*2</f>
        <v>0</v>
      </c>
      <c r="V5" s="14">
        <f>$C5*L5*2</f>
        <v>0</v>
      </c>
      <c r="W5" s="14">
        <f>$C5*M5*2</f>
        <v>0</v>
      </c>
      <c r="X5" s="15">
        <f>N5+S5</f>
        <v>636</v>
      </c>
      <c r="Y5" s="15">
        <f>O5+T5</f>
        <v>636</v>
      </c>
      <c r="Z5" s="15">
        <f>P5+U5</f>
        <v>556.5</v>
      </c>
      <c r="AA5" s="15">
        <f>Q5+V5</f>
        <v>477</v>
      </c>
      <c r="AB5" s="15">
        <f>R5+W5</f>
        <v>492.90000000000003</v>
      </c>
      <c r="AC5" s="1"/>
      <c r="AD5" s="1">
        <f>SUM(X5:AB5)</f>
        <v>2798.4</v>
      </c>
    </row>
    <row r="6" spans="1:30" x14ac:dyDescent="0.3">
      <c r="A6" t="s">
        <v>5</v>
      </c>
      <c r="B6" t="s">
        <v>24</v>
      </c>
      <c r="C6" s="2">
        <v>20</v>
      </c>
      <c r="D6" s="8">
        <v>42</v>
      </c>
      <c r="E6" s="8">
        <v>34</v>
      </c>
      <c r="F6" s="8">
        <v>43</v>
      </c>
      <c r="G6" s="8">
        <v>42</v>
      </c>
      <c r="H6" s="8">
        <v>40</v>
      </c>
      <c r="I6" s="9">
        <f t="shared" ref="I6" si="0">IF(D6&gt;40,D6-40,0)</f>
        <v>2</v>
      </c>
      <c r="J6" s="9">
        <f t="shared" ref="J6:J24" si="1">IF(E6&gt;40,E6-40,0)</f>
        <v>0</v>
      </c>
      <c r="K6" s="9">
        <f t="shared" ref="K6:L6" si="2">IF(F6&gt;40,F6-40,0)</f>
        <v>3</v>
      </c>
      <c r="L6" s="9">
        <f t="shared" si="2"/>
        <v>2</v>
      </c>
      <c r="M6" s="9">
        <f t="shared" ref="M6" si="3">IF(H6&gt;40,H6-40,0)</f>
        <v>0</v>
      </c>
      <c r="N6" s="12">
        <f t="shared" ref="N6:R24" si="4">$C6*D6</f>
        <v>840</v>
      </c>
      <c r="O6" s="12">
        <f t="shared" si="4"/>
        <v>680</v>
      </c>
      <c r="P6" s="12">
        <f t="shared" si="4"/>
        <v>860</v>
      </c>
      <c r="Q6" s="12">
        <f t="shared" si="4"/>
        <v>840</v>
      </c>
      <c r="R6" s="12">
        <f t="shared" si="4"/>
        <v>800</v>
      </c>
      <c r="S6" s="14">
        <f t="shared" ref="S6:W24" si="5">$C6*I6*2</f>
        <v>80</v>
      </c>
      <c r="T6" s="14">
        <f t="shared" si="5"/>
        <v>0</v>
      </c>
      <c r="U6" s="14">
        <f t="shared" si="5"/>
        <v>120</v>
      </c>
      <c r="V6" s="14">
        <f t="shared" si="5"/>
        <v>80</v>
      </c>
      <c r="W6" s="14">
        <f t="shared" si="5"/>
        <v>0</v>
      </c>
      <c r="X6" s="15">
        <f t="shared" ref="X6:X24" si="6">N6+S6</f>
        <v>920</v>
      </c>
      <c r="Y6" s="15">
        <f t="shared" ref="Y6:AB20" si="7">O6+T6</f>
        <v>680</v>
      </c>
      <c r="Z6" s="15">
        <f t="shared" si="7"/>
        <v>980</v>
      </c>
      <c r="AA6" s="15">
        <f t="shared" si="7"/>
        <v>920</v>
      </c>
      <c r="AB6" s="15">
        <f t="shared" si="7"/>
        <v>800</v>
      </c>
      <c r="AC6" s="1"/>
      <c r="AD6" s="1">
        <f t="shared" ref="AD6:AD24" si="8">SUM(X6:AB6)</f>
        <v>4300</v>
      </c>
    </row>
    <row r="7" spans="1:30" x14ac:dyDescent="0.3">
      <c r="A7" t="s">
        <v>6</v>
      </c>
      <c r="B7" t="s">
        <v>25</v>
      </c>
      <c r="C7" s="2">
        <v>6</v>
      </c>
      <c r="D7" s="8">
        <v>49</v>
      </c>
      <c r="E7" s="8">
        <v>39</v>
      </c>
      <c r="F7" s="8">
        <v>35</v>
      </c>
      <c r="G7" s="8">
        <v>36</v>
      </c>
      <c r="H7" s="8">
        <v>40</v>
      </c>
      <c r="I7" s="9">
        <f t="shared" ref="I7" si="9">IF(D7&gt;40,D7-40,0)</f>
        <v>9</v>
      </c>
      <c r="J7" s="9">
        <f t="shared" si="1"/>
        <v>0</v>
      </c>
      <c r="K7" s="9">
        <f t="shared" ref="K7:L7" si="10">IF(F7&gt;40,F7-40,0)</f>
        <v>0</v>
      </c>
      <c r="L7" s="9">
        <f t="shared" si="10"/>
        <v>0</v>
      </c>
      <c r="M7" s="9">
        <f t="shared" ref="M7" si="11">IF(H7&gt;40,H7-40,0)</f>
        <v>0</v>
      </c>
      <c r="N7" s="12">
        <f t="shared" si="4"/>
        <v>294</v>
      </c>
      <c r="O7" s="12">
        <f t="shared" si="4"/>
        <v>234</v>
      </c>
      <c r="P7" s="12">
        <f t="shared" si="4"/>
        <v>210</v>
      </c>
      <c r="Q7" s="12">
        <f t="shared" si="4"/>
        <v>216</v>
      </c>
      <c r="R7" s="12">
        <f t="shared" si="4"/>
        <v>240</v>
      </c>
      <c r="S7" s="14">
        <f t="shared" si="5"/>
        <v>108</v>
      </c>
      <c r="T7" s="14">
        <f t="shared" si="5"/>
        <v>0</v>
      </c>
      <c r="U7" s="14">
        <f t="shared" si="5"/>
        <v>0</v>
      </c>
      <c r="V7" s="14">
        <f t="shared" si="5"/>
        <v>0</v>
      </c>
      <c r="W7" s="14">
        <f t="shared" si="5"/>
        <v>0</v>
      </c>
      <c r="X7" s="15">
        <f t="shared" si="6"/>
        <v>402</v>
      </c>
      <c r="Y7" s="15">
        <f t="shared" si="7"/>
        <v>234</v>
      </c>
      <c r="Z7" s="15">
        <f t="shared" si="7"/>
        <v>210</v>
      </c>
      <c r="AA7" s="15">
        <f t="shared" si="7"/>
        <v>216</v>
      </c>
      <c r="AB7" s="15">
        <f t="shared" si="7"/>
        <v>240</v>
      </c>
      <c r="AC7" s="1"/>
      <c r="AD7" s="1">
        <f t="shared" si="8"/>
        <v>1302</v>
      </c>
    </row>
    <row r="8" spans="1:30" x14ac:dyDescent="0.3">
      <c r="A8" t="s">
        <v>7</v>
      </c>
      <c r="B8" t="s">
        <v>26</v>
      </c>
      <c r="C8" s="2">
        <v>4.2</v>
      </c>
      <c r="D8" s="8">
        <v>41</v>
      </c>
      <c r="E8" s="8">
        <v>40</v>
      </c>
      <c r="F8" s="8">
        <v>38</v>
      </c>
      <c r="G8" s="8">
        <v>44</v>
      </c>
      <c r="H8" s="8">
        <v>37</v>
      </c>
      <c r="I8" s="9">
        <f t="shared" ref="I8" si="12">IF(D8&gt;40,D8-40,0)</f>
        <v>1</v>
      </c>
      <c r="J8" s="9">
        <f t="shared" si="1"/>
        <v>0</v>
      </c>
      <c r="K8" s="9">
        <f t="shared" ref="K8:L8" si="13">IF(F8&gt;40,F8-40,0)</f>
        <v>0</v>
      </c>
      <c r="L8" s="9">
        <f t="shared" si="13"/>
        <v>4</v>
      </c>
      <c r="M8" s="9">
        <f t="shared" ref="M8" si="14">IF(H8&gt;40,H8-40,0)</f>
        <v>0</v>
      </c>
      <c r="N8" s="12">
        <f t="shared" si="4"/>
        <v>172.20000000000002</v>
      </c>
      <c r="O8" s="12">
        <f t="shared" si="4"/>
        <v>168</v>
      </c>
      <c r="P8" s="12">
        <f t="shared" si="4"/>
        <v>159.6</v>
      </c>
      <c r="Q8" s="12">
        <f t="shared" si="4"/>
        <v>184.8</v>
      </c>
      <c r="R8" s="12">
        <f t="shared" si="4"/>
        <v>155.4</v>
      </c>
      <c r="S8" s="14">
        <f t="shared" si="5"/>
        <v>8.4</v>
      </c>
      <c r="T8" s="14">
        <f t="shared" si="5"/>
        <v>0</v>
      </c>
      <c r="U8" s="14">
        <f t="shared" si="5"/>
        <v>0</v>
      </c>
      <c r="V8" s="14">
        <f t="shared" si="5"/>
        <v>33.6</v>
      </c>
      <c r="W8" s="14">
        <f t="shared" si="5"/>
        <v>0</v>
      </c>
      <c r="X8" s="15">
        <f t="shared" si="6"/>
        <v>180.60000000000002</v>
      </c>
      <c r="Y8" s="15">
        <f t="shared" si="7"/>
        <v>168</v>
      </c>
      <c r="Z8" s="15">
        <f t="shared" si="7"/>
        <v>159.6</v>
      </c>
      <c r="AA8" s="15">
        <f t="shared" si="7"/>
        <v>218.4</v>
      </c>
      <c r="AB8" s="15">
        <f t="shared" si="7"/>
        <v>155.4</v>
      </c>
      <c r="AC8" s="1"/>
      <c r="AD8" s="1">
        <f t="shared" si="8"/>
        <v>882</v>
      </c>
    </row>
    <row r="9" spans="1:30" x14ac:dyDescent="0.3">
      <c r="A9" t="s">
        <v>8</v>
      </c>
      <c r="B9" t="s">
        <v>27</v>
      </c>
      <c r="C9" s="2">
        <v>14.2</v>
      </c>
      <c r="D9" s="8">
        <v>39</v>
      </c>
      <c r="E9" s="8">
        <v>40</v>
      </c>
      <c r="F9" s="8">
        <v>35</v>
      </c>
      <c r="G9" s="8">
        <v>30</v>
      </c>
      <c r="H9" s="8">
        <v>31</v>
      </c>
      <c r="I9" s="9">
        <f t="shared" ref="I9" si="15">IF(D9&gt;40,D9-40,0)</f>
        <v>0</v>
      </c>
      <c r="J9" s="9">
        <f t="shared" si="1"/>
        <v>0</v>
      </c>
      <c r="K9" s="9">
        <f t="shared" ref="K9:L9" si="16">IF(F9&gt;40,F9-40,0)</f>
        <v>0</v>
      </c>
      <c r="L9" s="9">
        <f t="shared" si="16"/>
        <v>0</v>
      </c>
      <c r="M9" s="9">
        <f t="shared" ref="M9" si="17">IF(H9&gt;40,H9-40,0)</f>
        <v>0</v>
      </c>
      <c r="N9" s="12">
        <f t="shared" si="4"/>
        <v>553.79999999999995</v>
      </c>
      <c r="O9" s="12">
        <f t="shared" si="4"/>
        <v>568</v>
      </c>
      <c r="P9" s="12">
        <f t="shared" si="4"/>
        <v>497</v>
      </c>
      <c r="Q9" s="12">
        <f t="shared" si="4"/>
        <v>426</v>
      </c>
      <c r="R9" s="12">
        <f t="shared" si="4"/>
        <v>440.2</v>
      </c>
      <c r="S9" s="14">
        <f t="shared" si="5"/>
        <v>0</v>
      </c>
      <c r="T9" s="14">
        <f t="shared" si="5"/>
        <v>0</v>
      </c>
      <c r="U9" s="14">
        <f t="shared" si="5"/>
        <v>0</v>
      </c>
      <c r="V9" s="14">
        <f t="shared" si="5"/>
        <v>0</v>
      </c>
      <c r="W9" s="14">
        <f t="shared" si="5"/>
        <v>0</v>
      </c>
      <c r="X9" s="15">
        <f t="shared" si="6"/>
        <v>553.79999999999995</v>
      </c>
      <c r="Y9" s="15">
        <f t="shared" si="7"/>
        <v>568</v>
      </c>
      <c r="Z9" s="15">
        <f t="shared" si="7"/>
        <v>497</v>
      </c>
      <c r="AA9" s="15">
        <f t="shared" si="7"/>
        <v>426</v>
      </c>
      <c r="AB9" s="15">
        <f t="shared" si="7"/>
        <v>440.2</v>
      </c>
      <c r="AC9" s="1"/>
      <c r="AD9" s="1">
        <f t="shared" si="8"/>
        <v>2485</v>
      </c>
    </row>
    <row r="10" spans="1:30" x14ac:dyDescent="0.3">
      <c r="A10" t="s">
        <v>9</v>
      </c>
      <c r="B10" t="s">
        <v>28</v>
      </c>
      <c r="C10" s="2">
        <v>18</v>
      </c>
      <c r="D10" s="8">
        <v>44</v>
      </c>
      <c r="E10" s="8">
        <v>34</v>
      </c>
      <c r="F10" s="8">
        <v>43</v>
      </c>
      <c r="G10" s="8">
        <v>42</v>
      </c>
      <c r="H10" s="8">
        <v>40</v>
      </c>
      <c r="I10" s="9">
        <f t="shared" ref="I10" si="18">IF(D10&gt;40,D10-40,0)</f>
        <v>4</v>
      </c>
      <c r="J10" s="9">
        <f t="shared" si="1"/>
        <v>0</v>
      </c>
      <c r="K10" s="9">
        <f t="shared" ref="K10" si="19">IF(F10&gt;40,F10-40,0)</f>
        <v>3</v>
      </c>
      <c r="L10" s="9">
        <f>IF(G10&gt;40,G10-40,0)</f>
        <v>2</v>
      </c>
      <c r="M10" s="9">
        <f>IF(H10&gt;40,H10-40,0)</f>
        <v>0</v>
      </c>
      <c r="N10" s="12">
        <f t="shared" si="4"/>
        <v>792</v>
      </c>
      <c r="O10" s="12">
        <f t="shared" si="4"/>
        <v>612</v>
      </c>
      <c r="P10" s="12">
        <f t="shared" si="4"/>
        <v>774</v>
      </c>
      <c r="Q10" s="12">
        <f t="shared" si="4"/>
        <v>756</v>
      </c>
      <c r="R10" s="12">
        <f t="shared" si="4"/>
        <v>720</v>
      </c>
      <c r="S10" s="14">
        <f t="shared" si="5"/>
        <v>144</v>
      </c>
      <c r="T10" s="14">
        <f t="shared" si="5"/>
        <v>0</v>
      </c>
      <c r="U10" s="14">
        <f t="shared" si="5"/>
        <v>108</v>
      </c>
      <c r="V10" s="14">
        <f t="shared" si="5"/>
        <v>72</v>
      </c>
      <c r="W10" s="14">
        <f t="shared" si="5"/>
        <v>0</v>
      </c>
      <c r="X10" s="15">
        <f t="shared" si="6"/>
        <v>936</v>
      </c>
      <c r="Y10" s="15">
        <f t="shared" si="7"/>
        <v>612</v>
      </c>
      <c r="Z10" s="15">
        <f t="shared" si="7"/>
        <v>882</v>
      </c>
      <c r="AA10" s="15">
        <f t="shared" si="7"/>
        <v>828</v>
      </c>
      <c r="AB10" s="15">
        <f t="shared" si="7"/>
        <v>720</v>
      </c>
      <c r="AC10" s="1"/>
      <c r="AD10" s="1">
        <f t="shared" si="8"/>
        <v>3978</v>
      </c>
    </row>
    <row r="11" spans="1:30" x14ac:dyDescent="0.3">
      <c r="A11" t="s">
        <v>10</v>
      </c>
      <c r="B11" t="s">
        <v>29</v>
      </c>
      <c r="C11" s="2">
        <v>17.5</v>
      </c>
      <c r="D11" s="8">
        <v>55</v>
      </c>
      <c r="E11" s="8">
        <v>39</v>
      </c>
      <c r="F11" s="8">
        <v>35</v>
      </c>
      <c r="G11" s="8">
        <v>36</v>
      </c>
      <c r="H11" s="8">
        <v>40</v>
      </c>
      <c r="I11" s="9">
        <f t="shared" ref="I11" si="20">IF(D11&gt;40,D11-40,0)</f>
        <v>15</v>
      </c>
      <c r="J11" s="9">
        <f t="shared" si="1"/>
        <v>0</v>
      </c>
      <c r="K11" s="9">
        <f t="shared" ref="K11:L11" si="21">IF(F11&gt;40,F11-40,0)</f>
        <v>0</v>
      </c>
      <c r="L11" s="9">
        <f t="shared" si="21"/>
        <v>0</v>
      </c>
      <c r="M11" s="9">
        <f t="shared" ref="M11" si="22">IF(H11&gt;40,H11-40,0)</f>
        <v>0</v>
      </c>
      <c r="N11" s="12">
        <f t="shared" si="4"/>
        <v>962.5</v>
      </c>
      <c r="O11" s="12">
        <f t="shared" si="4"/>
        <v>682.5</v>
      </c>
      <c r="P11" s="12">
        <f t="shared" si="4"/>
        <v>612.5</v>
      </c>
      <c r="Q11" s="12">
        <f t="shared" si="4"/>
        <v>630</v>
      </c>
      <c r="R11" s="12">
        <f t="shared" si="4"/>
        <v>700</v>
      </c>
      <c r="S11" s="14">
        <f t="shared" si="5"/>
        <v>525</v>
      </c>
      <c r="T11" s="14">
        <f t="shared" si="5"/>
        <v>0</v>
      </c>
      <c r="U11" s="14">
        <f t="shared" si="5"/>
        <v>0</v>
      </c>
      <c r="V11" s="14">
        <f t="shared" si="5"/>
        <v>0</v>
      </c>
      <c r="W11" s="14">
        <f t="shared" si="5"/>
        <v>0</v>
      </c>
      <c r="X11" s="15">
        <f t="shared" si="6"/>
        <v>1487.5</v>
      </c>
      <c r="Y11" s="15">
        <f t="shared" si="7"/>
        <v>682.5</v>
      </c>
      <c r="Z11" s="15">
        <f t="shared" si="7"/>
        <v>612.5</v>
      </c>
      <c r="AA11" s="15">
        <f t="shared" si="7"/>
        <v>630</v>
      </c>
      <c r="AB11" s="15">
        <f t="shared" si="7"/>
        <v>700</v>
      </c>
      <c r="AC11" s="1"/>
      <c r="AD11" s="1">
        <f t="shared" si="8"/>
        <v>4112.5</v>
      </c>
    </row>
    <row r="12" spans="1:30" x14ac:dyDescent="0.3">
      <c r="A12" t="s">
        <v>11</v>
      </c>
      <c r="B12" t="s">
        <v>30</v>
      </c>
      <c r="C12" s="2">
        <v>14.7</v>
      </c>
      <c r="D12" s="8">
        <v>33</v>
      </c>
      <c r="E12" s="8">
        <v>40</v>
      </c>
      <c r="F12" s="8">
        <v>38</v>
      </c>
      <c r="G12" s="8">
        <v>44</v>
      </c>
      <c r="H12" s="8">
        <v>37</v>
      </c>
      <c r="I12" s="9">
        <f t="shared" ref="I12" si="23">IF(D12&gt;40,D12-40,0)</f>
        <v>0</v>
      </c>
      <c r="J12" s="9">
        <f t="shared" si="1"/>
        <v>0</v>
      </c>
      <c r="K12" s="9">
        <f t="shared" ref="K12:L12" si="24">IF(F12&gt;40,F12-40,0)</f>
        <v>0</v>
      </c>
      <c r="L12" s="9">
        <f t="shared" si="24"/>
        <v>4</v>
      </c>
      <c r="M12" s="9">
        <f t="shared" ref="M12" si="25">IF(H12&gt;40,H12-40,0)</f>
        <v>0</v>
      </c>
      <c r="N12" s="12">
        <f t="shared" si="4"/>
        <v>485.09999999999997</v>
      </c>
      <c r="O12" s="12">
        <f t="shared" si="4"/>
        <v>588</v>
      </c>
      <c r="P12" s="12">
        <f t="shared" si="4"/>
        <v>558.6</v>
      </c>
      <c r="Q12" s="12">
        <f t="shared" si="4"/>
        <v>646.79999999999995</v>
      </c>
      <c r="R12" s="12">
        <f t="shared" si="4"/>
        <v>543.9</v>
      </c>
      <c r="S12" s="14">
        <f t="shared" si="5"/>
        <v>0</v>
      </c>
      <c r="T12" s="14">
        <f t="shared" si="5"/>
        <v>0</v>
      </c>
      <c r="U12" s="14">
        <f t="shared" si="5"/>
        <v>0</v>
      </c>
      <c r="V12" s="14">
        <f t="shared" si="5"/>
        <v>117.6</v>
      </c>
      <c r="W12" s="14">
        <f t="shared" si="5"/>
        <v>0</v>
      </c>
      <c r="X12" s="15">
        <f t="shared" si="6"/>
        <v>485.09999999999997</v>
      </c>
      <c r="Y12" s="15">
        <f t="shared" si="7"/>
        <v>588</v>
      </c>
      <c r="Z12" s="15">
        <f t="shared" si="7"/>
        <v>558.6</v>
      </c>
      <c r="AA12" s="15">
        <f t="shared" si="7"/>
        <v>764.4</v>
      </c>
      <c r="AB12" s="15">
        <f t="shared" si="7"/>
        <v>543.9</v>
      </c>
      <c r="AC12" s="1"/>
      <c r="AD12" s="1">
        <f t="shared" si="8"/>
        <v>2940</v>
      </c>
    </row>
    <row r="13" spans="1:30" x14ac:dyDescent="0.3">
      <c r="A13" t="s">
        <v>12</v>
      </c>
      <c r="B13" t="s">
        <v>31</v>
      </c>
      <c r="C13" s="2">
        <v>13.9</v>
      </c>
      <c r="D13" s="8">
        <v>29</v>
      </c>
      <c r="E13" s="8">
        <v>40</v>
      </c>
      <c r="F13" s="8">
        <v>35</v>
      </c>
      <c r="G13" s="8">
        <v>30</v>
      </c>
      <c r="H13" s="8">
        <v>31</v>
      </c>
      <c r="I13" s="9">
        <f t="shared" ref="I13" si="26">IF(D13&gt;40,D13-40,0)</f>
        <v>0</v>
      </c>
      <c r="J13" s="9">
        <f t="shared" si="1"/>
        <v>0</v>
      </c>
      <c r="K13" s="9">
        <f t="shared" ref="K13:L13" si="27">IF(F13&gt;40,F13-40,0)</f>
        <v>0</v>
      </c>
      <c r="L13" s="9">
        <f t="shared" si="27"/>
        <v>0</v>
      </c>
      <c r="M13" s="9">
        <f t="shared" ref="M13" si="28">IF(H13&gt;40,H13-40,0)</f>
        <v>0</v>
      </c>
      <c r="N13" s="12">
        <f t="shared" si="4"/>
        <v>403.1</v>
      </c>
      <c r="O13" s="12">
        <f t="shared" si="4"/>
        <v>556</v>
      </c>
      <c r="P13" s="12">
        <f t="shared" si="4"/>
        <v>486.5</v>
      </c>
      <c r="Q13" s="12">
        <f t="shared" si="4"/>
        <v>417</v>
      </c>
      <c r="R13" s="12">
        <f t="shared" si="4"/>
        <v>430.90000000000003</v>
      </c>
      <c r="S13" s="14">
        <f t="shared" si="5"/>
        <v>0</v>
      </c>
      <c r="T13" s="14">
        <f t="shared" si="5"/>
        <v>0</v>
      </c>
      <c r="U13" s="14">
        <f t="shared" si="5"/>
        <v>0</v>
      </c>
      <c r="V13" s="14">
        <f t="shared" si="5"/>
        <v>0</v>
      </c>
      <c r="W13" s="14">
        <f t="shared" si="5"/>
        <v>0</v>
      </c>
      <c r="X13" s="15">
        <f t="shared" si="6"/>
        <v>403.1</v>
      </c>
      <c r="Y13" s="15">
        <f t="shared" si="7"/>
        <v>556</v>
      </c>
      <c r="Z13" s="15">
        <f t="shared" si="7"/>
        <v>486.5</v>
      </c>
      <c r="AA13" s="15">
        <f t="shared" si="7"/>
        <v>417</v>
      </c>
      <c r="AB13" s="15">
        <f t="shared" si="7"/>
        <v>430.90000000000003</v>
      </c>
      <c r="AC13" s="1"/>
      <c r="AD13" s="1">
        <f t="shared" si="8"/>
        <v>2293.5</v>
      </c>
    </row>
    <row r="14" spans="1:30" x14ac:dyDescent="0.3">
      <c r="A14" t="s">
        <v>13</v>
      </c>
      <c r="B14" t="s">
        <v>32</v>
      </c>
      <c r="C14" s="2">
        <v>11.2</v>
      </c>
      <c r="D14" s="8">
        <v>40</v>
      </c>
      <c r="E14" s="8">
        <v>34</v>
      </c>
      <c r="F14" s="8">
        <v>43</v>
      </c>
      <c r="G14" s="8">
        <v>42</v>
      </c>
      <c r="H14" s="8">
        <v>40</v>
      </c>
      <c r="I14" s="9">
        <f t="shared" ref="I14" si="29">IF(D14&gt;40,D14-40,0)</f>
        <v>0</v>
      </c>
      <c r="J14" s="9">
        <f t="shared" si="1"/>
        <v>0</v>
      </c>
      <c r="K14" s="9">
        <f t="shared" ref="K14:L14" si="30">IF(F14&gt;40,F14-40,0)</f>
        <v>3</v>
      </c>
      <c r="L14" s="9">
        <f t="shared" si="30"/>
        <v>2</v>
      </c>
      <c r="M14" s="9">
        <f t="shared" ref="M14" si="31">IF(H14&gt;40,H14-40,0)</f>
        <v>0</v>
      </c>
      <c r="N14" s="12">
        <f t="shared" si="4"/>
        <v>448</v>
      </c>
      <c r="O14" s="12">
        <f t="shared" si="4"/>
        <v>380.79999999999995</v>
      </c>
      <c r="P14" s="12">
        <f t="shared" si="4"/>
        <v>481.59999999999997</v>
      </c>
      <c r="Q14" s="12">
        <f t="shared" si="4"/>
        <v>470.4</v>
      </c>
      <c r="R14" s="12">
        <f t="shared" si="4"/>
        <v>448</v>
      </c>
      <c r="S14" s="14">
        <f t="shared" si="5"/>
        <v>0</v>
      </c>
      <c r="T14" s="14">
        <f t="shared" si="5"/>
        <v>0</v>
      </c>
      <c r="U14" s="14">
        <f t="shared" si="5"/>
        <v>67.199999999999989</v>
      </c>
      <c r="V14" s="14">
        <f t="shared" si="5"/>
        <v>44.8</v>
      </c>
      <c r="W14" s="14">
        <f t="shared" si="5"/>
        <v>0</v>
      </c>
      <c r="X14" s="15">
        <f t="shared" si="6"/>
        <v>448</v>
      </c>
      <c r="Y14" s="15">
        <f t="shared" si="7"/>
        <v>380.79999999999995</v>
      </c>
      <c r="Z14" s="15">
        <f t="shared" si="7"/>
        <v>548.79999999999995</v>
      </c>
      <c r="AA14" s="15">
        <f t="shared" si="7"/>
        <v>515.19999999999993</v>
      </c>
      <c r="AB14" s="15">
        <f t="shared" si="7"/>
        <v>448</v>
      </c>
      <c r="AC14" s="1"/>
      <c r="AD14" s="1">
        <f t="shared" si="8"/>
        <v>2340.7999999999997</v>
      </c>
    </row>
    <row r="15" spans="1:30" x14ac:dyDescent="0.3">
      <c r="A15" t="s">
        <v>14</v>
      </c>
      <c r="B15" t="s">
        <v>33</v>
      </c>
      <c r="C15" s="2">
        <v>10.1</v>
      </c>
      <c r="D15" s="8">
        <v>40</v>
      </c>
      <c r="E15" s="8">
        <v>39</v>
      </c>
      <c r="F15" s="8">
        <v>35</v>
      </c>
      <c r="G15" s="8">
        <v>36</v>
      </c>
      <c r="H15" s="8">
        <v>40</v>
      </c>
      <c r="I15" s="9">
        <f t="shared" ref="I15" si="32">IF(D15&gt;40,D15-40,0)</f>
        <v>0</v>
      </c>
      <c r="J15" s="9">
        <f t="shared" si="1"/>
        <v>0</v>
      </c>
      <c r="K15" s="9">
        <f t="shared" ref="K15:L15" si="33">IF(F15&gt;40,F15-40,0)</f>
        <v>0</v>
      </c>
      <c r="L15" s="9">
        <f t="shared" si="33"/>
        <v>0</v>
      </c>
      <c r="M15" s="9">
        <f t="shared" ref="M15" si="34">IF(H15&gt;40,H15-40,0)</f>
        <v>0</v>
      </c>
      <c r="N15" s="12">
        <f t="shared" si="4"/>
        <v>404</v>
      </c>
      <c r="O15" s="12">
        <f t="shared" si="4"/>
        <v>393.9</v>
      </c>
      <c r="P15" s="12">
        <f t="shared" si="4"/>
        <v>353.5</v>
      </c>
      <c r="Q15" s="12">
        <f t="shared" si="4"/>
        <v>363.59999999999997</v>
      </c>
      <c r="R15" s="12">
        <f t="shared" si="4"/>
        <v>404</v>
      </c>
      <c r="S15" s="14">
        <f t="shared" si="5"/>
        <v>0</v>
      </c>
      <c r="T15" s="14">
        <f t="shared" si="5"/>
        <v>0</v>
      </c>
      <c r="U15" s="14">
        <f t="shared" si="5"/>
        <v>0</v>
      </c>
      <c r="V15" s="14">
        <f t="shared" si="5"/>
        <v>0</v>
      </c>
      <c r="W15" s="14">
        <f t="shared" si="5"/>
        <v>0</v>
      </c>
      <c r="X15" s="15">
        <f t="shared" si="6"/>
        <v>404</v>
      </c>
      <c r="Y15" s="15">
        <f t="shared" si="7"/>
        <v>393.9</v>
      </c>
      <c r="Z15" s="15">
        <f t="shared" si="7"/>
        <v>353.5</v>
      </c>
      <c r="AA15" s="15">
        <f t="shared" si="7"/>
        <v>363.59999999999997</v>
      </c>
      <c r="AB15" s="15">
        <f t="shared" si="7"/>
        <v>404</v>
      </c>
      <c r="AC15" s="1"/>
      <c r="AD15" s="1">
        <f t="shared" si="8"/>
        <v>1919</v>
      </c>
    </row>
    <row r="16" spans="1:30" x14ac:dyDescent="0.3">
      <c r="A16" t="s">
        <v>15</v>
      </c>
      <c r="B16" t="s">
        <v>34</v>
      </c>
      <c r="C16" s="2">
        <v>9</v>
      </c>
      <c r="D16" s="8">
        <v>40</v>
      </c>
      <c r="E16" s="8">
        <v>40</v>
      </c>
      <c r="F16" s="8">
        <v>38</v>
      </c>
      <c r="G16" s="8">
        <v>44</v>
      </c>
      <c r="H16" s="8">
        <v>37</v>
      </c>
      <c r="I16" s="9">
        <f t="shared" ref="I16" si="35">IF(D16&gt;40,D16-40,0)</f>
        <v>0</v>
      </c>
      <c r="J16" s="9">
        <f t="shared" si="1"/>
        <v>0</v>
      </c>
      <c r="K16" s="9">
        <f t="shared" ref="K16:L16" si="36">IF(F16&gt;40,F16-40,0)</f>
        <v>0</v>
      </c>
      <c r="L16" s="9">
        <f t="shared" si="36"/>
        <v>4</v>
      </c>
      <c r="M16" s="9">
        <f t="shared" ref="M16" si="37">IF(H16&gt;40,H16-40,0)</f>
        <v>0</v>
      </c>
      <c r="N16" s="12">
        <f t="shared" si="4"/>
        <v>360</v>
      </c>
      <c r="O16" s="12">
        <f t="shared" si="4"/>
        <v>360</v>
      </c>
      <c r="P16" s="12">
        <f t="shared" si="4"/>
        <v>342</v>
      </c>
      <c r="Q16" s="12">
        <f t="shared" si="4"/>
        <v>396</v>
      </c>
      <c r="R16" s="12">
        <f t="shared" si="4"/>
        <v>333</v>
      </c>
      <c r="S16" s="14">
        <f t="shared" si="5"/>
        <v>0</v>
      </c>
      <c r="T16" s="14">
        <f t="shared" si="5"/>
        <v>0</v>
      </c>
      <c r="U16" s="14">
        <f t="shared" si="5"/>
        <v>0</v>
      </c>
      <c r="V16" s="14">
        <f t="shared" si="5"/>
        <v>72</v>
      </c>
      <c r="W16" s="14">
        <f t="shared" si="5"/>
        <v>0</v>
      </c>
      <c r="X16" s="15">
        <f t="shared" si="6"/>
        <v>360</v>
      </c>
      <c r="Y16" s="15">
        <f t="shared" si="7"/>
        <v>360</v>
      </c>
      <c r="Z16" s="15">
        <f t="shared" si="7"/>
        <v>342</v>
      </c>
      <c r="AA16" s="15">
        <f t="shared" si="7"/>
        <v>468</v>
      </c>
      <c r="AB16" s="15">
        <f t="shared" si="7"/>
        <v>333</v>
      </c>
      <c r="AC16" s="1"/>
      <c r="AD16" s="1">
        <f t="shared" si="8"/>
        <v>1863</v>
      </c>
    </row>
    <row r="17" spans="1:30" x14ac:dyDescent="0.3">
      <c r="A17" t="s">
        <v>16</v>
      </c>
      <c r="B17" t="s">
        <v>35</v>
      </c>
      <c r="C17" s="2">
        <v>8.44</v>
      </c>
      <c r="D17" s="8">
        <v>48</v>
      </c>
      <c r="E17" s="8">
        <v>40</v>
      </c>
      <c r="F17" s="8">
        <v>35</v>
      </c>
      <c r="G17" s="8">
        <v>30</v>
      </c>
      <c r="H17" s="8">
        <v>31</v>
      </c>
      <c r="I17" s="9">
        <f t="shared" ref="I17" si="38">IF(D17&gt;40,D17-40,0)</f>
        <v>8</v>
      </c>
      <c r="J17" s="9">
        <f t="shared" si="1"/>
        <v>0</v>
      </c>
      <c r="K17" s="9">
        <f t="shared" ref="K17:L17" si="39">IF(F17&gt;40,F17-40,0)</f>
        <v>0</v>
      </c>
      <c r="L17" s="9">
        <f t="shared" si="39"/>
        <v>0</v>
      </c>
      <c r="M17" s="9">
        <f t="shared" ref="M17" si="40">IF(H17&gt;40,H17-40,0)</f>
        <v>0</v>
      </c>
      <c r="N17" s="12">
        <f t="shared" si="4"/>
        <v>405.12</v>
      </c>
      <c r="O17" s="12">
        <f t="shared" si="4"/>
        <v>337.59999999999997</v>
      </c>
      <c r="P17" s="12">
        <f t="shared" si="4"/>
        <v>295.39999999999998</v>
      </c>
      <c r="Q17" s="12">
        <f t="shared" si="4"/>
        <v>253.2</v>
      </c>
      <c r="R17" s="12">
        <f t="shared" si="4"/>
        <v>261.64</v>
      </c>
      <c r="S17" s="14">
        <f t="shared" si="5"/>
        <v>135.04</v>
      </c>
      <c r="T17" s="14">
        <f t="shared" si="5"/>
        <v>0</v>
      </c>
      <c r="U17" s="14">
        <f t="shared" si="5"/>
        <v>0</v>
      </c>
      <c r="V17" s="14">
        <f t="shared" si="5"/>
        <v>0</v>
      </c>
      <c r="W17" s="14">
        <f t="shared" si="5"/>
        <v>0</v>
      </c>
      <c r="X17" s="15">
        <f t="shared" si="6"/>
        <v>540.16</v>
      </c>
      <c r="Y17" s="15">
        <f t="shared" si="7"/>
        <v>337.59999999999997</v>
      </c>
      <c r="Z17" s="15">
        <f t="shared" si="7"/>
        <v>295.39999999999998</v>
      </c>
      <c r="AA17" s="15">
        <f t="shared" si="7"/>
        <v>253.2</v>
      </c>
      <c r="AB17" s="15">
        <f t="shared" si="7"/>
        <v>261.64</v>
      </c>
      <c r="AC17" s="1"/>
      <c r="AD17" s="1">
        <f t="shared" si="8"/>
        <v>1688</v>
      </c>
    </row>
    <row r="18" spans="1:30" x14ac:dyDescent="0.3">
      <c r="A18" t="s">
        <v>17</v>
      </c>
      <c r="B18" t="s">
        <v>36</v>
      </c>
      <c r="C18" s="2">
        <v>14.2</v>
      </c>
      <c r="D18" s="8">
        <v>42</v>
      </c>
      <c r="E18" s="8">
        <v>34</v>
      </c>
      <c r="F18" s="8">
        <v>43</v>
      </c>
      <c r="G18" s="8">
        <v>42</v>
      </c>
      <c r="H18" s="8">
        <v>40</v>
      </c>
      <c r="I18" s="9">
        <f t="shared" ref="I18" si="41">IF(D18&gt;40,D18-40,0)</f>
        <v>2</v>
      </c>
      <c r="J18" s="9">
        <f t="shared" si="1"/>
        <v>0</v>
      </c>
      <c r="K18" s="9">
        <f t="shared" ref="K18:L18" si="42">IF(F18&gt;40,F18-40,0)</f>
        <v>3</v>
      </c>
      <c r="L18" s="9">
        <f t="shared" si="42"/>
        <v>2</v>
      </c>
      <c r="M18" s="9">
        <f t="shared" ref="M18" si="43">IF(H18&gt;40,H18-40,0)</f>
        <v>0</v>
      </c>
      <c r="N18" s="12">
        <f t="shared" si="4"/>
        <v>596.4</v>
      </c>
      <c r="O18" s="12">
        <f t="shared" si="4"/>
        <v>482.79999999999995</v>
      </c>
      <c r="P18" s="12">
        <f t="shared" si="4"/>
        <v>610.6</v>
      </c>
      <c r="Q18" s="12">
        <f t="shared" si="4"/>
        <v>596.4</v>
      </c>
      <c r="R18" s="12">
        <f t="shared" si="4"/>
        <v>568</v>
      </c>
      <c r="S18" s="14">
        <f t="shared" si="5"/>
        <v>56.8</v>
      </c>
      <c r="T18" s="14">
        <f t="shared" si="5"/>
        <v>0</v>
      </c>
      <c r="U18" s="14">
        <f t="shared" si="5"/>
        <v>85.199999999999989</v>
      </c>
      <c r="V18" s="14">
        <f t="shared" si="5"/>
        <v>56.8</v>
      </c>
      <c r="W18" s="14">
        <f t="shared" si="5"/>
        <v>0</v>
      </c>
      <c r="X18" s="15">
        <f t="shared" si="6"/>
        <v>653.19999999999993</v>
      </c>
      <c r="Y18" s="15">
        <f t="shared" si="7"/>
        <v>482.79999999999995</v>
      </c>
      <c r="Z18" s="15">
        <f t="shared" si="7"/>
        <v>695.8</v>
      </c>
      <c r="AA18" s="15">
        <f t="shared" si="7"/>
        <v>653.19999999999993</v>
      </c>
      <c r="AB18" s="15">
        <f t="shared" si="7"/>
        <v>568</v>
      </c>
      <c r="AC18" s="1"/>
      <c r="AD18" s="1">
        <f t="shared" si="8"/>
        <v>3053</v>
      </c>
    </row>
    <row r="19" spans="1:30" x14ac:dyDescent="0.3">
      <c r="A19" t="s">
        <v>18</v>
      </c>
      <c r="B19" t="s">
        <v>37</v>
      </c>
      <c r="C19" s="2">
        <v>45</v>
      </c>
      <c r="D19" s="8">
        <v>41</v>
      </c>
      <c r="E19" s="8">
        <v>39</v>
      </c>
      <c r="F19" s="8">
        <v>35</v>
      </c>
      <c r="G19" s="8">
        <v>36</v>
      </c>
      <c r="H19" s="8">
        <v>40</v>
      </c>
      <c r="I19" s="9">
        <f t="shared" ref="I19" si="44">IF(D19&gt;40,D19-40,0)</f>
        <v>1</v>
      </c>
      <c r="J19" s="9">
        <f t="shared" si="1"/>
        <v>0</v>
      </c>
      <c r="K19" s="9">
        <f t="shared" ref="K19:L19" si="45">IF(F19&gt;40,F19-40,0)</f>
        <v>0</v>
      </c>
      <c r="L19" s="9">
        <f t="shared" si="45"/>
        <v>0</v>
      </c>
      <c r="M19" s="9">
        <f t="shared" ref="M19" si="46">IF(H19&gt;40,H19-40,0)</f>
        <v>0</v>
      </c>
      <c r="N19" s="12">
        <f t="shared" si="4"/>
        <v>1845</v>
      </c>
      <c r="O19" s="12">
        <f t="shared" si="4"/>
        <v>1755</v>
      </c>
      <c r="P19" s="12">
        <f t="shared" si="4"/>
        <v>1575</v>
      </c>
      <c r="Q19" s="12">
        <f t="shared" si="4"/>
        <v>1620</v>
      </c>
      <c r="R19" s="12">
        <f t="shared" si="4"/>
        <v>1800</v>
      </c>
      <c r="S19" s="14">
        <f t="shared" si="5"/>
        <v>90</v>
      </c>
      <c r="T19" s="14">
        <f t="shared" si="5"/>
        <v>0</v>
      </c>
      <c r="U19" s="14">
        <f t="shared" si="5"/>
        <v>0</v>
      </c>
      <c r="V19" s="14">
        <f t="shared" si="5"/>
        <v>0</v>
      </c>
      <c r="W19" s="14">
        <f t="shared" si="5"/>
        <v>0</v>
      </c>
      <c r="X19" s="15">
        <f t="shared" si="6"/>
        <v>1935</v>
      </c>
      <c r="Y19" s="15">
        <f t="shared" si="7"/>
        <v>1755</v>
      </c>
      <c r="Z19" s="15">
        <f t="shared" si="7"/>
        <v>1575</v>
      </c>
      <c r="AA19" s="15">
        <f t="shared" si="7"/>
        <v>1620</v>
      </c>
      <c r="AB19" s="15">
        <f t="shared" si="7"/>
        <v>1800</v>
      </c>
      <c r="AC19" s="1"/>
      <c r="AD19" s="1">
        <f t="shared" si="8"/>
        <v>8685</v>
      </c>
    </row>
    <row r="20" spans="1:30" x14ac:dyDescent="0.3">
      <c r="A20" t="s">
        <v>19</v>
      </c>
      <c r="B20" t="s">
        <v>38</v>
      </c>
      <c r="C20" s="2">
        <v>30</v>
      </c>
      <c r="D20" s="8">
        <v>43</v>
      </c>
      <c r="E20" s="8">
        <v>40</v>
      </c>
      <c r="F20" s="8">
        <v>38</v>
      </c>
      <c r="G20" s="8">
        <v>44</v>
      </c>
      <c r="H20" s="8">
        <v>37</v>
      </c>
      <c r="I20" s="9">
        <f t="shared" ref="I20" si="47">IF(D20&gt;40,D20-40,0)</f>
        <v>3</v>
      </c>
      <c r="J20" s="9">
        <f t="shared" si="1"/>
        <v>0</v>
      </c>
      <c r="K20" s="9">
        <f t="shared" ref="K20:L20" si="48">IF(F20&gt;40,F20-40,0)</f>
        <v>0</v>
      </c>
      <c r="L20" s="9">
        <f t="shared" si="48"/>
        <v>4</v>
      </c>
      <c r="M20" s="9">
        <f t="shared" ref="M20" si="49">IF(H20&gt;40,H20-40,0)</f>
        <v>0</v>
      </c>
      <c r="N20" s="12">
        <f t="shared" si="4"/>
        <v>1290</v>
      </c>
      <c r="O20" s="12">
        <f t="shared" si="4"/>
        <v>1200</v>
      </c>
      <c r="P20" s="12">
        <f t="shared" si="4"/>
        <v>1140</v>
      </c>
      <c r="Q20" s="12">
        <f t="shared" si="4"/>
        <v>1320</v>
      </c>
      <c r="R20" s="12">
        <f t="shared" si="4"/>
        <v>1110</v>
      </c>
      <c r="S20" s="14">
        <f t="shared" si="5"/>
        <v>180</v>
      </c>
      <c r="T20" s="14">
        <f t="shared" si="5"/>
        <v>0</v>
      </c>
      <c r="U20" s="14">
        <f t="shared" si="5"/>
        <v>0</v>
      </c>
      <c r="V20" s="14">
        <f t="shared" si="5"/>
        <v>240</v>
      </c>
      <c r="W20" s="14">
        <f t="shared" si="5"/>
        <v>0</v>
      </c>
      <c r="X20" s="15">
        <f t="shared" si="6"/>
        <v>1470</v>
      </c>
      <c r="Y20" s="15">
        <f t="shared" si="7"/>
        <v>1200</v>
      </c>
      <c r="Z20" s="15">
        <f t="shared" si="7"/>
        <v>1140</v>
      </c>
      <c r="AA20" s="15">
        <f t="shared" si="7"/>
        <v>1560</v>
      </c>
      <c r="AB20" s="15">
        <f t="shared" si="7"/>
        <v>1110</v>
      </c>
      <c r="AC20" s="1"/>
      <c r="AD20" s="1">
        <f t="shared" si="8"/>
        <v>6480</v>
      </c>
    </row>
    <row r="21" spans="1:30" x14ac:dyDescent="0.3">
      <c r="A21" t="s">
        <v>20</v>
      </c>
      <c r="B21" t="s">
        <v>39</v>
      </c>
      <c r="C21" s="2">
        <v>13.15</v>
      </c>
      <c r="D21" s="8">
        <v>49</v>
      </c>
      <c r="E21" s="8">
        <v>40</v>
      </c>
      <c r="F21" s="8">
        <v>35</v>
      </c>
      <c r="G21" s="8">
        <v>30</v>
      </c>
      <c r="H21" s="8">
        <v>31</v>
      </c>
      <c r="I21" s="9">
        <f t="shared" ref="I21" si="50">IF(D21&gt;40,D21-40,0)</f>
        <v>9</v>
      </c>
      <c r="J21" s="9">
        <f t="shared" si="1"/>
        <v>0</v>
      </c>
      <c r="K21" s="9">
        <f t="shared" ref="K21:L21" si="51">IF(F21&gt;40,F21-40,0)</f>
        <v>0</v>
      </c>
      <c r="L21" s="9">
        <f t="shared" si="51"/>
        <v>0</v>
      </c>
      <c r="M21" s="9">
        <f t="shared" ref="M21" si="52">IF(H21&gt;40,H21-40,0)</f>
        <v>0</v>
      </c>
      <c r="N21" s="12">
        <f t="shared" si="4"/>
        <v>644.35</v>
      </c>
      <c r="O21" s="12">
        <f t="shared" si="4"/>
        <v>526</v>
      </c>
      <c r="P21" s="12">
        <f t="shared" si="4"/>
        <v>460.25</v>
      </c>
      <c r="Q21" s="12">
        <f t="shared" si="4"/>
        <v>394.5</v>
      </c>
      <c r="R21" s="12">
        <f t="shared" si="4"/>
        <v>407.65000000000003</v>
      </c>
      <c r="S21" s="14">
        <f t="shared" si="5"/>
        <v>236.70000000000002</v>
      </c>
      <c r="T21" s="14">
        <f t="shared" si="5"/>
        <v>0</v>
      </c>
      <c r="U21" s="14">
        <f t="shared" si="5"/>
        <v>0</v>
      </c>
      <c r="V21" s="14">
        <f t="shared" si="5"/>
        <v>0</v>
      </c>
      <c r="W21" s="14">
        <f t="shared" si="5"/>
        <v>0</v>
      </c>
      <c r="X21" s="15">
        <f t="shared" si="6"/>
        <v>881.05000000000007</v>
      </c>
      <c r="Y21" s="15">
        <f t="shared" ref="Y21:AB24" si="53">O21+T21</f>
        <v>526</v>
      </c>
      <c r="Z21" s="15">
        <f t="shared" si="53"/>
        <v>460.25</v>
      </c>
      <c r="AA21" s="15">
        <f t="shared" si="53"/>
        <v>394.5</v>
      </c>
      <c r="AB21" s="15">
        <f t="shared" si="53"/>
        <v>407.65000000000003</v>
      </c>
      <c r="AC21" s="1"/>
      <c r="AD21" s="1">
        <f t="shared" si="8"/>
        <v>2669.4500000000003</v>
      </c>
    </row>
    <row r="22" spans="1:30" x14ac:dyDescent="0.3">
      <c r="A22" t="s">
        <v>21</v>
      </c>
      <c r="B22" t="s">
        <v>40</v>
      </c>
      <c r="C22" s="2">
        <v>14.2</v>
      </c>
      <c r="D22" s="8">
        <v>40</v>
      </c>
      <c r="E22" s="8">
        <v>34</v>
      </c>
      <c r="F22" s="8">
        <v>43</v>
      </c>
      <c r="G22" s="8">
        <v>42</v>
      </c>
      <c r="H22" s="8">
        <v>40</v>
      </c>
      <c r="I22" s="9">
        <f t="shared" ref="I22" si="54">IF(D22&gt;40,D22-40,0)</f>
        <v>0</v>
      </c>
      <c r="J22" s="9">
        <f t="shared" si="1"/>
        <v>0</v>
      </c>
      <c r="K22" s="9">
        <f t="shared" ref="K22:L22" si="55">IF(F22&gt;40,F22-40,0)</f>
        <v>3</v>
      </c>
      <c r="L22" s="9">
        <f t="shared" si="55"/>
        <v>2</v>
      </c>
      <c r="M22" s="9">
        <f t="shared" ref="M22" si="56">IF(H22&gt;40,H22-40,0)</f>
        <v>0</v>
      </c>
      <c r="N22" s="12">
        <f t="shared" si="4"/>
        <v>568</v>
      </c>
      <c r="O22" s="12">
        <f t="shared" si="4"/>
        <v>482.79999999999995</v>
      </c>
      <c r="P22" s="12">
        <f t="shared" si="4"/>
        <v>610.6</v>
      </c>
      <c r="Q22" s="12">
        <f t="shared" si="4"/>
        <v>596.4</v>
      </c>
      <c r="R22" s="12">
        <f t="shared" si="4"/>
        <v>568</v>
      </c>
      <c r="S22" s="14">
        <f t="shared" si="5"/>
        <v>0</v>
      </c>
      <c r="T22" s="14">
        <f t="shared" si="5"/>
        <v>0</v>
      </c>
      <c r="U22" s="14">
        <f t="shared" si="5"/>
        <v>85.199999999999989</v>
      </c>
      <c r="V22" s="14">
        <f t="shared" si="5"/>
        <v>56.8</v>
      </c>
      <c r="W22" s="14">
        <f t="shared" si="5"/>
        <v>0</v>
      </c>
      <c r="X22" s="15">
        <f t="shared" si="6"/>
        <v>568</v>
      </c>
      <c r="Y22" s="15">
        <f t="shared" si="53"/>
        <v>482.79999999999995</v>
      </c>
      <c r="Z22" s="15">
        <f t="shared" si="53"/>
        <v>695.8</v>
      </c>
      <c r="AA22" s="15">
        <f t="shared" si="53"/>
        <v>653.19999999999993</v>
      </c>
      <c r="AB22" s="15">
        <f t="shared" si="53"/>
        <v>568</v>
      </c>
      <c r="AC22" s="1"/>
      <c r="AD22" s="1">
        <f t="shared" si="8"/>
        <v>2967.7999999999997</v>
      </c>
    </row>
    <row r="23" spans="1:30" x14ac:dyDescent="0.3">
      <c r="A23" t="s">
        <v>22</v>
      </c>
      <c r="B23" t="s">
        <v>41</v>
      </c>
      <c r="C23" s="2">
        <v>10.119999999999999</v>
      </c>
      <c r="D23" s="8">
        <v>39</v>
      </c>
      <c r="E23" s="8">
        <v>39</v>
      </c>
      <c r="F23" s="8">
        <v>35</v>
      </c>
      <c r="G23" s="8">
        <v>36</v>
      </c>
      <c r="H23" s="8">
        <v>40</v>
      </c>
      <c r="I23" s="9">
        <f t="shared" ref="I23" si="57">IF(D23&gt;40,D23-40,0)</f>
        <v>0</v>
      </c>
      <c r="J23" s="9">
        <f t="shared" si="1"/>
        <v>0</v>
      </c>
      <c r="K23" s="9">
        <f t="shared" ref="K23:L23" si="58">IF(F23&gt;40,F23-40,0)</f>
        <v>0</v>
      </c>
      <c r="L23" s="9">
        <f t="shared" si="58"/>
        <v>0</v>
      </c>
      <c r="M23" s="9">
        <f t="shared" ref="M23" si="59">IF(H23&gt;40,H23-40,0)</f>
        <v>0</v>
      </c>
      <c r="N23" s="12">
        <f t="shared" si="4"/>
        <v>394.67999999999995</v>
      </c>
      <c r="O23" s="12">
        <f t="shared" si="4"/>
        <v>394.67999999999995</v>
      </c>
      <c r="P23" s="12">
        <f t="shared" si="4"/>
        <v>354.2</v>
      </c>
      <c r="Q23" s="12">
        <f t="shared" si="4"/>
        <v>364.32</v>
      </c>
      <c r="R23" s="12">
        <f t="shared" si="4"/>
        <v>404.79999999999995</v>
      </c>
      <c r="S23" s="14">
        <f t="shared" si="5"/>
        <v>0</v>
      </c>
      <c r="T23" s="14">
        <f t="shared" si="5"/>
        <v>0</v>
      </c>
      <c r="U23" s="14">
        <f t="shared" si="5"/>
        <v>0</v>
      </c>
      <c r="V23" s="14">
        <f t="shared" si="5"/>
        <v>0</v>
      </c>
      <c r="W23" s="14">
        <f t="shared" si="5"/>
        <v>0</v>
      </c>
      <c r="X23" s="15">
        <f t="shared" si="6"/>
        <v>394.67999999999995</v>
      </c>
      <c r="Y23" s="15">
        <f t="shared" si="53"/>
        <v>394.67999999999995</v>
      </c>
      <c r="Z23" s="15">
        <f t="shared" si="53"/>
        <v>354.2</v>
      </c>
      <c r="AA23" s="15">
        <f t="shared" si="53"/>
        <v>364.32</v>
      </c>
      <c r="AB23" s="15">
        <f t="shared" si="53"/>
        <v>404.79999999999995</v>
      </c>
      <c r="AC23" s="1"/>
      <c r="AD23" s="1">
        <f t="shared" si="8"/>
        <v>1912.6799999999998</v>
      </c>
    </row>
    <row r="24" spans="1:30" x14ac:dyDescent="0.3">
      <c r="A24" t="s">
        <v>18</v>
      </c>
      <c r="B24" t="s">
        <v>42</v>
      </c>
      <c r="C24" s="2">
        <v>25.2</v>
      </c>
      <c r="D24" s="8">
        <v>45</v>
      </c>
      <c r="E24" s="8">
        <v>40</v>
      </c>
      <c r="F24" s="8">
        <v>38</v>
      </c>
      <c r="G24" s="8">
        <v>44</v>
      </c>
      <c r="H24" s="8">
        <v>37</v>
      </c>
      <c r="I24" s="9">
        <f t="shared" ref="I24" si="60">IF(D24&gt;40,D24-40,0)</f>
        <v>5</v>
      </c>
      <c r="J24" s="9">
        <f t="shared" si="1"/>
        <v>0</v>
      </c>
      <c r="K24" s="9">
        <f t="shared" ref="K24:L24" si="61">IF(F24&gt;40,F24-40,0)</f>
        <v>0</v>
      </c>
      <c r="L24" s="9">
        <f t="shared" si="61"/>
        <v>4</v>
      </c>
      <c r="M24" s="9">
        <f t="shared" ref="M24" si="62">IF(H24&gt;40,H24-40,0)</f>
        <v>0</v>
      </c>
      <c r="N24" s="12">
        <f t="shared" si="4"/>
        <v>1134</v>
      </c>
      <c r="O24" s="12">
        <f t="shared" si="4"/>
        <v>1008</v>
      </c>
      <c r="P24" s="12">
        <f t="shared" si="4"/>
        <v>957.6</v>
      </c>
      <c r="Q24" s="12">
        <f t="shared" si="4"/>
        <v>1108.8</v>
      </c>
      <c r="R24" s="12">
        <f t="shared" si="4"/>
        <v>932.4</v>
      </c>
      <c r="S24" s="14">
        <f t="shared" si="5"/>
        <v>252</v>
      </c>
      <c r="T24" s="14">
        <f t="shared" si="5"/>
        <v>0</v>
      </c>
      <c r="U24" s="14">
        <f t="shared" si="5"/>
        <v>0</v>
      </c>
      <c r="V24" s="14">
        <f t="shared" si="5"/>
        <v>201.6</v>
      </c>
      <c r="W24" s="14">
        <f t="shared" si="5"/>
        <v>0</v>
      </c>
      <c r="X24" s="15">
        <f t="shared" si="6"/>
        <v>1386</v>
      </c>
      <c r="Y24" s="15">
        <f t="shared" si="53"/>
        <v>1008</v>
      </c>
      <c r="Z24" s="15">
        <f t="shared" si="53"/>
        <v>957.6</v>
      </c>
      <c r="AA24" s="15">
        <f t="shared" si="53"/>
        <v>1310.3999999999999</v>
      </c>
      <c r="AB24" s="15">
        <f t="shared" si="53"/>
        <v>932.4</v>
      </c>
      <c r="AC24" s="1"/>
      <c r="AD24" s="1">
        <f t="shared" si="8"/>
        <v>5594.4</v>
      </c>
    </row>
    <row r="26" spans="1:30" x14ac:dyDescent="0.3">
      <c r="A26" t="s">
        <v>44</v>
      </c>
      <c r="B26" s="1"/>
      <c r="C26" s="1">
        <f>MAX(C5:C24)</f>
        <v>45</v>
      </c>
      <c r="D26" s="3">
        <f>MAX(D5:D24)</f>
        <v>55</v>
      </c>
      <c r="E26" s="3">
        <f t="shared" ref="E26:M26" si="63">MAX(E5:E24)</f>
        <v>40</v>
      </c>
      <c r="F26" s="3">
        <f t="shared" si="63"/>
        <v>43</v>
      </c>
      <c r="G26" s="3">
        <f t="shared" si="63"/>
        <v>44</v>
      </c>
      <c r="H26" s="3">
        <f t="shared" si="63"/>
        <v>40</v>
      </c>
      <c r="I26" s="3">
        <f t="shared" si="63"/>
        <v>15</v>
      </c>
      <c r="J26" s="3">
        <f t="shared" si="63"/>
        <v>0</v>
      </c>
      <c r="K26" s="3">
        <f t="shared" si="63"/>
        <v>3</v>
      </c>
      <c r="L26" s="3">
        <f t="shared" si="63"/>
        <v>4</v>
      </c>
      <c r="M26" s="3">
        <f t="shared" si="63"/>
        <v>0</v>
      </c>
      <c r="N26" s="1">
        <f>MAX(N5:N24)</f>
        <v>1845</v>
      </c>
      <c r="O26" s="1">
        <f t="shared" ref="O26:Q26" si="64">MAX(O5:O24)</f>
        <v>1755</v>
      </c>
      <c r="P26" s="1">
        <f t="shared" si="64"/>
        <v>1575</v>
      </c>
      <c r="Q26" s="1">
        <f t="shared" si="64"/>
        <v>1620</v>
      </c>
      <c r="R26" s="1">
        <f>MAX(R5:R24)</f>
        <v>1800</v>
      </c>
      <c r="S26" s="1">
        <f t="shared" ref="S26" si="65">MAX(S5:S24)</f>
        <v>525</v>
      </c>
      <c r="T26" s="1">
        <f t="shared" ref="T26:AB26" si="66">MAX(T5:T24)</f>
        <v>0</v>
      </c>
      <c r="U26" s="1">
        <f t="shared" si="66"/>
        <v>120</v>
      </c>
      <c r="V26" s="1">
        <f t="shared" si="66"/>
        <v>240</v>
      </c>
      <c r="W26" s="1">
        <f t="shared" si="66"/>
        <v>0</v>
      </c>
      <c r="X26" s="1">
        <f t="shared" si="66"/>
        <v>1935</v>
      </c>
      <c r="Y26" s="1">
        <f t="shared" si="66"/>
        <v>1755</v>
      </c>
      <c r="Z26" s="1">
        <f t="shared" si="66"/>
        <v>1575</v>
      </c>
      <c r="AA26" s="1">
        <f t="shared" si="66"/>
        <v>1620</v>
      </c>
      <c r="AB26" s="1">
        <f t="shared" si="66"/>
        <v>1800</v>
      </c>
      <c r="AC26" s="1"/>
      <c r="AD26" s="1">
        <f t="shared" ref="AD26" si="67">MAX(AD5:AD24)</f>
        <v>8685</v>
      </c>
    </row>
    <row r="27" spans="1:30" x14ac:dyDescent="0.3">
      <c r="A27" t="s">
        <v>45</v>
      </c>
      <c r="B27" s="1"/>
      <c r="C27" s="1">
        <f>MIN(C5:C24)</f>
        <v>4.2</v>
      </c>
      <c r="D27" s="3">
        <f>MIN(D5:D24)</f>
        <v>29</v>
      </c>
      <c r="E27" s="3">
        <f t="shared" ref="E27:M27" si="68">MIN(E5:E24)</f>
        <v>34</v>
      </c>
      <c r="F27" s="3">
        <f t="shared" si="68"/>
        <v>35</v>
      </c>
      <c r="G27" s="3">
        <f t="shared" si="68"/>
        <v>30</v>
      </c>
      <c r="H27" s="3">
        <f t="shared" si="68"/>
        <v>31</v>
      </c>
      <c r="I27" s="3">
        <f t="shared" si="68"/>
        <v>0</v>
      </c>
      <c r="J27" s="3">
        <f t="shared" si="68"/>
        <v>0</v>
      </c>
      <c r="K27" s="3">
        <f t="shared" si="68"/>
        <v>0</v>
      </c>
      <c r="L27" s="3">
        <f t="shared" si="68"/>
        <v>0</v>
      </c>
      <c r="M27" s="3">
        <f t="shared" si="68"/>
        <v>0</v>
      </c>
      <c r="N27" s="1">
        <f>MIN(N5:N24)</f>
        <v>172.20000000000002</v>
      </c>
      <c r="O27" s="1">
        <f t="shared" ref="O27:R27" si="69">MIN(O5:O24)</f>
        <v>168</v>
      </c>
      <c r="P27" s="1">
        <f t="shared" si="69"/>
        <v>159.6</v>
      </c>
      <c r="Q27" s="1">
        <f t="shared" si="69"/>
        <v>184.8</v>
      </c>
      <c r="R27" s="1">
        <f t="shared" si="69"/>
        <v>155.4</v>
      </c>
      <c r="S27" s="1">
        <f t="shared" ref="S27" si="70">MIN(S5:S24)</f>
        <v>0</v>
      </c>
      <c r="T27" s="1">
        <f t="shared" ref="T27:AB27" si="71">MIN(T5:T24)</f>
        <v>0</v>
      </c>
      <c r="U27" s="1">
        <f t="shared" si="71"/>
        <v>0</v>
      </c>
      <c r="V27" s="1">
        <f t="shared" si="71"/>
        <v>0</v>
      </c>
      <c r="W27" s="1">
        <f t="shared" si="71"/>
        <v>0</v>
      </c>
      <c r="X27" s="1">
        <f t="shared" si="71"/>
        <v>180.60000000000002</v>
      </c>
      <c r="Y27" s="1">
        <f t="shared" si="71"/>
        <v>168</v>
      </c>
      <c r="Z27" s="1">
        <f t="shared" si="71"/>
        <v>159.6</v>
      </c>
      <c r="AA27" s="1">
        <f t="shared" si="71"/>
        <v>216</v>
      </c>
      <c r="AB27" s="1">
        <f t="shared" si="71"/>
        <v>155.4</v>
      </c>
      <c r="AC27" s="1"/>
      <c r="AD27" s="1">
        <f t="shared" ref="AD27" si="72">MIN(AD5:AD24)</f>
        <v>882</v>
      </c>
    </row>
    <row r="28" spans="1:30" x14ac:dyDescent="0.3">
      <c r="A28" t="s">
        <v>46</v>
      </c>
      <c r="B28" s="1"/>
      <c r="C28" s="1">
        <f>AVERAGE(C24,C5:C24)</f>
        <v>16.200476190476188</v>
      </c>
      <c r="D28" s="3">
        <f>AVERAGE(D24,D5:D24)</f>
        <v>42.095238095238095</v>
      </c>
      <c r="E28" s="3">
        <f t="shared" ref="E28:M28" si="73">AVERAGE(E24,E5:E24)</f>
        <v>38.333333333333336</v>
      </c>
      <c r="F28" s="3">
        <f t="shared" si="73"/>
        <v>37.761904761904759</v>
      </c>
      <c r="G28" s="3">
        <f t="shared" si="73"/>
        <v>38.285714285714285</v>
      </c>
      <c r="H28" s="3">
        <f t="shared" si="73"/>
        <v>37</v>
      </c>
      <c r="I28" s="3">
        <f t="shared" si="73"/>
        <v>3.0476190476190474</v>
      </c>
      <c r="J28" s="3">
        <f t="shared" si="73"/>
        <v>0</v>
      </c>
      <c r="K28" s="3">
        <f t="shared" si="73"/>
        <v>0.7142857142857143</v>
      </c>
      <c r="L28" s="3">
        <f t="shared" si="73"/>
        <v>1.6190476190476191</v>
      </c>
      <c r="M28" s="3">
        <f t="shared" si="73"/>
        <v>0</v>
      </c>
      <c r="N28" s="1">
        <f>AVERAGE(N24,N5:N24)</f>
        <v>683.91666666666674</v>
      </c>
      <c r="O28" s="1">
        <f t="shared" ref="O28:R28" si="74">AVERAGE(O24,O5:O24)</f>
        <v>621.62285714285713</v>
      </c>
      <c r="P28" s="1">
        <f t="shared" si="74"/>
        <v>612.05000000000018</v>
      </c>
      <c r="Q28" s="1">
        <f t="shared" si="74"/>
        <v>627.90571428571423</v>
      </c>
      <c r="R28" s="1">
        <f t="shared" si="74"/>
        <v>604.43761904761902</v>
      </c>
      <c r="S28" s="1">
        <f t="shared" ref="S28" si="75">AVERAGE(S24,S5:S24)</f>
        <v>98.473333333333329</v>
      </c>
      <c r="T28" s="1">
        <f t="shared" ref="T28:AB28" si="76">AVERAGE(T24,T5:T24)</f>
        <v>0</v>
      </c>
      <c r="U28" s="1">
        <f t="shared" si="76"/>
        <v>22.171428571428571</v>
      </c>
      <c r="V28" s="1">
        <f t="shared" si="76"/>
        <v>56.038095238095238</v>
      </c>
      <c r="W28" s="1">
        <f t="shared" si="76"/>
        <v>0</v>
      </c>
      <c r="X28" s="1">
        <f t="shared" si="76"/>
        <v>782.3900000000001</v>
      </c>
      <c r="Y28" s="1">
        <f t="shared" si="76"/>
        <v>621.62285714285713</v>
      </c>
      <c r="Z28" s="1">
        <f t="shared" si="76"/>
        <v>634.22142857142853</v>
      </c>
      <c r="AA28" s="1">
        <f t="shared" si="76"/>
        <v>683.94380952380948</v>
      </c>
      <c r="AB28" s="1">
        <f t="shared" si="76"/>
        <v>604.43761904761902</v>
      </c>
      <c r="AC28" s="1"/>
      <c r="AD28" s="1">
        <f t="shared" ref="AD28" si="77">AVERAGE(AD24,AD5:AD24)</f>
        <v>3326.6157142857141</v>
      </c>
    </row>
    <row r="29" spans="1:30" x14ac:dyDescent="0.3">
      <c r="A29" t="s">
        <v>47</v>
      </c>
      <c r="D29">
        <f>SUM(D24,D5:D24)</f>
        <v>884</v>
      </c>
      <c r="E29">
        <f t="shared" ref="E29:M29" si="78">SUM(E24,E5:E24)</f>
        <v>805</v>
      </c>
      <c r="F29">
        <f t="shared" si="78"/>
        <v>793</v>
      </c>
      <c r="G29">
        <f t="shared" si="78"/>
        <v>804</v>
      </c>
      <c r="H29">
        <f t="shared" si="78"/>
        <v>777</v>
      </c>
      <c r="I29">
        <f t="shared" si="78"/>
        <v>64</v>
      </c>
      <c r="J29">
        <f t="shared" si="78"/>
        <v>0</v>
      </c>
      <c r="K29">
        <f t="shared" si="78"/>
        <v>15</v>
      </c>
      <c r="L29">
        <f t="shared" si="78"/>
        <v>34</v>
      </c>
      <c r="M29">
        <f t="shared" si="78"/>
        <v>0</v>
      </c>
      <c r="N29" s="1">
        <f>SUM(N24,N5:N24)</f>
        <v>14362.250000000002</v>
      </c>
      <c r="O29" s="1">
        <f t="shared" ref="O29:R29" si="79">SUM(O24,O5:O24)</f>
        <v>13054.08</v>
      </c>
      <c r="P29" s="1">
        <f t="shared" si="79"/>
        <v>12853.050000000003</v>
      </c>
      <c r="Q29" s="1">
        <f t="shared" si="79"/>
        <v>13186.019999999999</v>
      </c>
      <c r="R29" s="1">
        <f t="shared" si="79"/>
        <v>12693.189999999999</v>
      </c>
      <c r="S29" s="1">
        <f t="shared" ref="S29" si="80">SUM(S24,S5:S24)</f>
        <v>2067.94</v>
      </c>
      <c r="T29" s="1">
        <f t="shared" ref="T29:AB29" si="81">SUM(T24,T5:T24)</f>
        <v>0</v>
      </c>
      <c r="U29" s="1">
        <f t="shared" si="81"/>
        <v>465.59999999999997</v>
      </c>
      <c r="V29" s="1">
        <f t="shared" si="81"/>
        <v>1176.8</v>
      </c>
      <c r="W29" s="1">
        <f t="shared" si="81"/>
        <v>0</v>
      </c>
      <c r="X29" s="1">
        <f t="shared" si="81"/>
        <v>16430.190000000002</v>
      </c>
      <c r="Y29" s="1">
        <f t="shared" si="81"/>
        <v>13054.08</v>
      </c>
      <c r="Z29" s="1">
        <f t="shared" si="81"/>
        <v>13318.65</v>
      </c>
      <c r="AA29" s="1">
        <f t="shared" si="81"/>
        <v>14362.82</v>
      </c>
      <c r="AB29" s="1">
        <f t="shared" si="81"/>
        <v>12693.189999999999</v>
      </c>
      <c r="AC29" s="1"/>
      <c r="AD29" s="1">
        <f t="shared" ref="AD29" si="82">SUM(AD24,AD5:AD24)</f>
        <v>69858.929999999993</v>
      </c>
    </row>
    <row r="33" spans="14:14" x14ac:dyDescent="0.3">
      <c r="N33" s="1"/>
    </row>
  </sheetData>
  <pageMargins left="0.7" right="0.7" top="0.75" bottom="0.75" header="0.3" footer="0.3"/>
  <pageSetup orientation="portrait" r:id="rId1"/>
  <ignoredErrors>
    <ignoredError sqref="J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9905-385D-4530-BD01-BA735C3EC40A}">
  <sheetPr>
    <pageSetUpPr fitToPage="1"/>
  </sheetPr>
  <dimension ref="A1:M27"/>
  <sheetViews>
    <sheetView zoomScale="75" zoomScaleNormal="75" workbookViewId="0">
      <selection activeCell="V1" sqref="V1"/>
    </sheetView>
  </sheetViews>
  <sheetFormatPr defaultRowHeight="14.4" x14ac:dyDescent="0.3"/>
  <cols>
    <col min="1" max="1" width="11.33203125" customWidth="1"/>
    <col min="2" max="2" width="13.77734375" customWidth="1"/>
    <col min="3" max="3" width="6.5546875" customWidth="1"/>
    <col min="4" max="4" width="7" customWidth="1"/>
    <col min="5" max="5" width="7.33203125" customWidth="1"/>
    <col min="6" max="6" width="5.109375" customWidth="1"/>
  </cols>
  <sheetData>
    <row r="1" spans="1:13" ht="121.2" x14ac:dyDescent="0.3">
      <c r="A1" t="s">
        <v>59</v>
      </c>
      <c r="C1" s="16" t="s">
        <v>62</v>
      </c>
      <c r="D1" s="16" t="s">
        <v>61</v>
      </c>
      <c r="E1" s="16" t="s">
        <v>64</v>
      </c>
      <c r="F1" s="16" t="s">
        <v>63</v>
      </c>
      <c r="H1" s="16" t="s">
        <v>62</v>
      </c>
      <c r="I1" s="16" t="s">
        <v>61</v>
      </c>
      <c r="J1" s="16" t="s">
        <v>64</v>
      </c>
      <c r="K1" s="16" t="s">
        <v>63</v>
      </c>
    </row>
    <row r="2" spans="1:13" ht="74.400000000000006" x14ac:dyDescent="0.3">
      <c r="B2" t="s">
        <v>60</v>
      </c>
      <c r="C2">
        <v>10</v>
      </c>
      <c r="D2">
        <v>20</v>
      </c>
      <c r="E2">
        <v>100</v>
      </c>
      <c r="F2">
        <v>1</v>
      </c>
      <c r="M2" s="16" t="s">
        <v>65</v>
      </c>
    </row>
    <row r="3" spans="1:13" x14ac:dyDescent="0.3">
      <c r="A3" t="s">
        <v>2</v>
      </c>
      <c r="B3" t="s">
        <v>1</v>
      </c>
    </row>
    <row r="4" spans="1:13" x14ac:dyDescent="0.3">
      <c r="A4" t="s">
        <v>4</v>
      </c>
      <c r="B4" t="s">
        <v>23</v>
      </c>
      <c r="C4">
        <v>10</v>
      </c>
      <c r="D4">
        <v>19</v>
      </c>
      <c r="E4">
        <v>93</v>
      </c>
      <c r="F4">
        <v>1</v>
      </c>
      <c r="H4" s="17">
        <f>C4/C$2</f>
        <v>1</v>
      </c>
      <c r="I4" s="17">
        <f t="shared" ref="I4:K19" si="0">D4/D$2</f>
        <v>0.95</v>
      </c>
      <c r="J4" s="17">
        <f t="shared" si="0"/>
        <v>0.93</v>
      </c>
      <c r="K4" s="17">
        <f t="shared" si="0"/>
        <v>1</v>
      </c>
      <c r="M4" s="17" t="b">
        <f>OR(H4&lt;50%,I4&lt;50%,J4&lt;50%,K4&lt;50%)</f>
        <v>0</v>
      </c>
    </row>
    <row r="5" spans="1:13" x14ac:dyDescent="0.3">
      <c r="A5" t="s">
        <v>5</v>
      </c>
      <c r="B5" t="s">
        <v>24</v>
      </c>
      <c r="C5">
        <v>9</v>
      </c>
      <c r="D5">
        <v>20</v>
      </c>
      <c r="E5">
        <v>100</v>
      </c>
      <c r="F5">
        <v>1</v>
      </c>
      <c r="H5" s="17">
        <f t="shared" ref="H5:H17" si="1">C5/C$2</f>
        <v>0.9</v>
      </c>
      <c r="I5" s="17">
        <f t="shared" si="0"/>
        <v>1</v>
      </c>
      <c r="J5" s="17">
        <f t="shared" si="0"/>
        <v>1</v>
      </c>
      <c r="K5" s="17">
        <f t="shared" si="0"/>
        <v>1</v>
      </c>
      <c r="M5" s="17" t="b">
        <f t="shared" ref="M5:M23" si="2">OR(H5&lt;50%,I5&lt;50%,J5&lt;50%,K5&lt;50%)</f>
        <v>0</v>
      </c>
    </row>
    <row r="6" spans="1:13" x14ac:dyDescent="0.3">
      <c r="A6" t="s">
        <v>6</v>
      </c>
      <c r="B6" t="s">
        <v>25</v>
      </c>
      <c r="C6">
        <v>8</v>
      </c>
      <c r="D6">
        <v>17</v>
      </c>
      <c r="E6">
        <v>82</v>
      </c>
      <c r="F6">
        <v>1</v>
      </c>
      <c r="H6" s="17">
        <f t="shared" si="1"/>
        <v>0.8</v>
      </c>
      <c r="I6" s="17">
        <f t="shared" si="0"/>
        <v>0.85</v>
      </c>
      <c r="J6" s="17">
        <f t="shared" si="0"/>
        <v>0.82</v>
      </c>
      <c r="K6" s="17">
        <f t="shared" si="0"/>
        <v>1</v>
      </c>
      <c r="M6" s="17" t="b">
        <f t="shared" si="2"/>
        <v>0</v>
      </c>
    </row>
    <row r="7" spans="1:13" x14ac:dyDescent="0.3">
      <c r="A7" t="s">
        <v>7</v>
      </c>
      <c r="B7" t="s">
        <v>26</v>
      </c>
      <c r="C7">
        <v>9</v>
      </c>
      <c r="D7">
        <v>10</v>
      </c>
      <c r="E7">
        <v>73</v>
      </c>
      <c r="F7">
        <v>1</v>
      </c>
      <c r="H7" s="17">
        <f t="shared" si="1"/>
        <v>0.9</v>
      </c>
      <c r="I7" s="17">
        <f t="shared" si="0"/>
        <v>0.5</v>
      </c>
      <c r="J7" s="17">
        <f t="shared" si="0"/>
        <v>0.73</v>
      </c>
      <c r="K7" s="17">
        <f t="shared" si="0"/>
        <v>1</v>
      </c>
      <c r="M7" s="17" t="b">
        <f t="shared" si="2"/>
        <v>0</v>
      </c>
    </row>
    <row r="8" spans="1:13" x14ac:dyDescent="0.3">
      <c r="A8" t="s">
        <v>8</v>
      </c>
      <c r="B8" t="s">
        <v>27</v>
      </c>
      <c r="C8">
        <v>10</v>
      </c>
      <c r="D8">
        <v>20</v>
      </c>
      <c r="E8">
        <v>59</v>
      </c>
      <c r="F8">
        <v>1</v>
      </c>
      <c r="H8" s="17">
        <f>C8/C$2</f>
        <v>1</v>
      </c>
      <c r="I8" s="17">
        <f t="shared" si="0"/>
        <v>1</v>
      </c>
      <c r="J8" s="17">
        <f t="shared" si="0"/>
        <v>0.59</v>
      </c>
      <c r="K8" s="17">
        <f t="shared" si="0"/>
        <v>1</v>
      </c>
      <c r="M8" s="17" t="b">
        <f t="shared" si="2"/>
        <v>0</v>
      </c>
    </row>
    <row r="9" spans="1:13" x14ac:dyDescent="0.3">
      <c r="A9" t="s">
        <v>9</v>
      </c>
      <c r="B9" t="s">
        <v>28</v>
      </c>
      <c r="C9">
        <v>9</v>
      </c>
      <c r="D9">
        <v>17</v>
      </c>
      <c r="E9">
        <v>100</v>
      </c>
      <c r="F9">
        <v>1</v>
      </c>
      <c r="H9" s="17">
        <f t="shared" si="1"/>
        <v>0.9</v>
      </c>
      <c r="I9" s="17">
        <f t="shared" si="0"/>
        <v>0.85</v>
      </c>
      <c r="J9" s="17">
        <f t="shared" si="0"/>
        <v>1</v>
      </c>
      <c r="K9" s="17">
        <f t="shared" si="0"/>
        <v>1</v>
      </c>
      <c r="M9" s="17" t="b">
        <f t="shared" si="2"/>
        <v>0</v>
      </c>
    </row>
    <row r="10" spans="1:13" x14ac:dyDescent="0.3">
      <c r="A10" t="s">
        <v>10</v>
      </c>
      <c r="B10" t="s">
        <v>29</v>
      </c>
      <c r="C10">
        <v>8</v>
      </c>
      <c r="D10">
        <v>20</v>
      </c>
      <c r="E10">
        <v>100</v>
      </c>
      <c r="F10">
        <v>1</v>
      </c>
      <c r="H10" s="17">
        <f t="shared" si="1"/>
        <v>0.8</v>
      </c>
      <c r="I10" s="17">
        <f t="shared" si="0"/>
        <v>1</v>
      </c>
      <c r="J10" s="17">
        <f t="shared" si="0"/>
        <v>1</v>
      </c>
      <c r="K10" s="17">
        <f t="shared" si="0"/>
        <v>1</v>
      </c>
      <c r="M10" s="17" t="b">
        <f t="shared" si="2"/>
        <v>0</v>
      </c>
    </row>
    <row r="11" spans="1:13" x14ac:dyDescent="0.3">
      <c r="A11" t="s">
        <v>11</v>
      </c>
      <c r="B11" t="s">
        <v>30</v>
      </c>
      <c r="C11">
        <v>5</v>
      </c>
      <c r="D11">
        <v>6</v>
      </c>
      <c r="E11">
        <v>100</v>
      </c>
      <c r="F11">
        <v>0</v>
      </c>
      <c r="H11" s="17">
        <f t="shared" si="1"/>
        <v>0.5</v>
      </c>
      <c r="I11" s="17">
        <f t="shared" si="0"/>
        <v>0.3</v>
      </c>
      <c r="J11" s="17">
        <f t="shared" si="0"/>
        <v>1</v>
      </c>
      <c r="K11" s="17">
        <f t="shared" si="0"/>
        <v>0</v>
      </c>
      <c r="M11" s="17" t="b">
        <f t="shared" si="2"/>
        <v>1</v>
      </c>
    </row>
    <row r="12" spans="1:13" x14ac:dyDescent="0.3">
      <c r="A12" t="s">
        <v>12</v>
      </c>
      <c r="B12" t="s">
        <v>31</v>
      </c>
      <c r="C12">
        <v>10</v>
      </c>
      <c r="D12">
        <v>20</v>
      </c>
      <c r="E12">
        <v>67</v>
      </c>
      <c r="F12">
        <v>1</v>
      </c>
      <c r="H12" s="17">
        <f t="shared" si="1"/>
        <v>1</v>
      </c>
      <c r="I12" s="17">
        <f t="shared" si="0"/>
        <v>1</v>
      </c>
      <c r="J12" s="17">
        <f t="shared" si="0"/>
        <v>0.67</v>
      </c>
      <c r="K12" s="17">
        <f t="shared" si="0"/>
        <v>1</v>
      </c>
      <c r="M12" s="17" t="b">
        <f t="shared" si="2"/>
        <v>0</v>
      </c>
    </row>
    <row r="13" spans="1:13" x14ac:dyDescent="0.3">
      <c r="A13" t="s">
        <v>13</v>
      </c>
      <c r="B13" t="s">
        <v>32</v>
      </c>
      <c r="C13">
        <v>9</v>
      </c>
      <c r="D13">
        <v>20</v>
      </c>
      <c r="E13">
        <v>70</v>
      </c>
      <c r="F13">
        <v>1</v>
      </c>
      <c r="H13" s="17">
        <f>C13/C$2</f>
        <v>0.9</v>
      </c>
      <c r="I13" s="17">
        <f t="shared" si="0"/>
        <v>1</v>
      </c>
      <c r="J13" s="17">
        <f t="shared" si="0"/>
        <v>0.7</v>
      </c>
      <c r="K13" s="17">
        <f t="shared" si="0"/>
        <v>1</v>
      </c>
      <c r="M13" s="17" t="b">
        <f t="shared" si="2"/>
        <v>0</v>
      </c>
    </row>
    <row r="14" spans="1:13" x14ac:dyDescent="0.3">
      <c r="A14" t="s">
        <v>14</v>
      </c>
      <c r="B14" t="s">
        <v>33</v>
      </c>
      <c r="C14">
        <v>10</v>
      </c>
      <c r="D14">
        <v>19</v>
      </c>
      <c r="E14">
        <v>80</v>
      </c>
      <c r="F14">
        <v>1</v>
      </c>
      <c r="H14" s="17">
        <f t="shared" si="1"/>
        <v>1</v>
      </c>
      <c r="I14" s="17">
        <f t="shared" si="0"/>
        <v>0.95</v>
      </c>
      <c r="J14" s="17">
        <f t="shared" si="0"/>
        <v>0.8</v>
      </c>
      <c r="K14" s="17">
        <f t="shared" si="0"/>
        <v>1</v>
      </c>
      <c r="M14" s="17" t="b">
        <f t="shared" si="2"/>
        <v>0</v>
      </c>
    </row>
    <row r="15" spans="1:13" x14ac:dyDescent="0.3">
      <c r="A15" t="s">
        <v>15</v>
      </c>
      <c r="B15" t="s">
        <v>34</v>
      </c>
      <c r="C15">
        <v>8</v>
      </c>
      <c r="D15">
        <v>17</v>
      </c>
      <c r="E15">
        <v>90</v>
      </c>
      <c r="F15">
        <v>1</v>
      </c>
      <c r="H15" s="17">
        <f t="shared" si="1"/>
        <v>0.8</v>
      </c>
      <c r="I15" s="17">
        <f t="shared" si="0"/>
        <v>0.85</v>
      </c>
      <c r="J15" s="17">
        <f t="shared" si="0"/>
        <v>0.9</v>
      </c>
      <c r="K15" s="17">
        <f t="shared" si="0"/>
        <v>1</v>
      </c>
      <c r="M15" s="17" t="b">
        <f t="shared" si="2"/>
        <v>0</v>
      </c>
    </row>
    <row r="16" spans="1:13" x14ac:dyDescent="0.3">
      <c r="A16" t="s">
        <v>16</v>
      </c>
      <c r="B16" t="s">
        <v>35</v>
      </c>
      <c r="C16">
        <v>9</v>
      </c>
      <c r="D16">
        <v>19</v>
      </c>
      <c r="E16">
        <v>45</v>
      </c>
      <c r="F16">
        <v>0</v>
      </c>
      <c r="H16" s="17">
        <f t="shared" si="1"/>
        <v>0.9</v>
      </c>
      <c r="I16" s="17">
        <f t="shared" si="0"/>
        <v>0.95</v>
      </c>
      <c r="J16" s="17">
        <f t="shared" si="0"/>
        <v>0.45</v>
      </c>
      <c r="K16" s="17">
        <f t="shared" si="0"/>
        <v>0</v>
      </c>
      <c r="M16" s="17" t="b">
        <f t="shared" si="2"/>
        <v>1</v>
      </c>
    </row>
    <row r="17" spans="1:13" x14ac:dyDescent="0.3">
      <c r="A17" t="s">
        <v>17</v>
      </c>
      <c r="B17" t="s">
        <v>36</v>
      </c>
      <c r="C17">
        <v>7</v>
      </c>
      <c r="D17">
        <v>20</v>
      </c>
      <c r="E17">
        <v>90</v>
      </c>
      <c r="F17">
        <v>1</v>
      </c>
      <c r="H17" s="17">
        <f t="shared" si="1"/>
        <v>0.7</v>
      </c>
      <c r="I17" s="17">
        <f t="shared" si="0"/>
        <v>1</v>
      </c>
      <c r="J17" s="17">
        <f t="shared" si="0"/>
        <v>0.9</v>
      </c>
      <c r="K17" s="17">
        <f t="shared" si="0"/>
        <v>1</v>
      </c>
      <c r="M17" s="17" t="b">
        <f t="shared" si="2"/>
        <v>0</v>
      </c>
    </row>
    <row r="18" spans="1:13" x14ac:dyDescent="0.3">
      <c r="A18" t="s">
        <v>18</v>
      </c>
      <c r="B18" t="s">
        <v>37</v>
      </c>
      <c r="C18">
        <v>10</v>
      </c>
      <c r="D18">
        <v>10</v>
      </c>
      <c r="E18">
        <v>80</v>
      </c>
      <c r="F18">
        <v>1</v>
      </c>
      <c r="H18" s="17">
        <f t="shared" ref="H18:H23" si="3">C18/C$2</f>
        <v>1</v>
      </c>
      <c r="I18" s="17">
        <f t="shared" si="0"/>
        <v>0.5</v>
      </c>
      <c r="J18" s="17">
        <f t="shared" si="0"/>
        <v>0.8</v>
      </c>
      <c r="K18" s="17">
        <f t="shared" si="0"/>
        <v>1</v>
      </c>
      <c r="M18" s="17" t="b">
        <f t="shared" si="2"/>
        <v>0</v>
      </c>
    </row>
    <row r="19" spans="1:13" x14ac:dyDescent="0.3">
      <c r="A19" t="s">
        <v>19</v>
      </c>
      <c r="B19" t="s">
        <v>38</v>
      </c>
      <c r="C19">
        <v>11</v>
      </c>
      <c r="D19">
        <v>20</v>
      </c>
      <c r="E19">
        <v>69</v>
      </c>
      <c r="F19">
        <v>1</v>
      </c>
      <c r="H19" s="17">
        <f t="shared" si="3"/>
        <v>1.1000000000000001</v>
      </c>
      <c r="I19" s="17">
        <f t="shared" si="0"/>
        <v>1</v>
      </c>
      <c r="J19" s="17">
        <f t="shared" si="0"/>
        <v>0.69</v>
      </c>
      <c r="K19" s="17">
        <f t="shared" si="0"/>
        <v>1</v>
      </c>
      <c r="M19" s="17" t="b">
        <f t="shared" si="2"/>
        <v>0</v>
      </c>
    </row>
    <row r="20" spans="1:13" x14ac:dyDescent="0.3">
      <c r="A20" t="s">
        <v>20</v>
      </c>
      <c r="B20" t="s">
        <v>39</v>
      </c>
      <c r="C20">
        <v>10</v>
      </c>
      <c r="D20">
        <v>14</v>
      </c>
      <c r="E20">
        <v>90</v>
      </c>
      <c r="F20">
        <v>1</v>
      </c>
      <c r="H20" s="17">
        <f t="shared" si="3"/>
        <v>1</v>
      </c>
      <c r="I20" s="17">
        <f t="shared" ref="I20:I23" si="4">D20/D$2</f>
        <v>0.7</v>
      </c>
      <c r="J20" s="17">
        <f t="shared" ref="J20:J23" si="5">E20/E$2</f>
        <v>0.9</v>
      </c>
      <c r="K20" s="17">
        <f t="shared" ref="K20:K23" si="6">F20/F$2</f>
        <v>1</v>
      </c>
      <c r="M20" s="17" t="b">
        <f t="shared" si="2"/>
        <v>0</v>
      </c>
    </row>
    <row r="21" spans="1:13" x14ac:dyDescent="0.3">
      <c r="A21" t="s">
        <v>21</v>
      </c>
      <c r="B21" t="s">
        <v>40</v>
      </c>
      <c r="C21">
        <v>8</v>
      </c>
      <c r="D21">
        <v>14</v>
      </c>
      <c r="E21">
        <v>65</v>
      </c>
      <c r="F21">
        <v>1</v>
      </c>
      <c r="H21" s="17">
        <f t="shared" si="3"/>
        <v>0.8</v>
      </c>
      <c r="I21" s="17">
        <f t="shared" si="4"/>
        <v>0.7</v>
      </c>
      <c r="J21" s="17">
        <f t="shared" si="5"/>
        <v>0.65</v>
      </c>
      <c r="K21" s="17">
        <f t="shared" si="6"/>
        <v>1</v>
      </c>
      <c r="M21" s="17" t="b">
        <f t="shared" si="2"/>
        <v>0</v>
      </c>
    </row>
    <row r="22" spans="1:13" x14ac:dyDescent="0.3">
      <c r="A22" t="s">
        <v>22</v>
      </c>
      <c r="B22" t="s">
        <v>41</v>
      </c>
      <c r="C22">
        <v>9</v>
      </c>
      <c r="D22">
        <v>17</v>
      </c>
      <c r="E22">
        <v>72</v>
      </c>
      <c r="F22">
        <v>1</v>
      </c>
      <c r="H22" s="17">
        <f t="shared" si="3"/>
        <v>0.9</v>
      </c>
      <c r="I22" s="17">
        <f t="shared" si="4"/>
        <v>0.85</v>
      </c>
      <c r="J22" s="17">
        <f t="shared" si="5"/>
        <v>0.72</v>
      </c>
      <c r="K22" s="17">
        <f t="shared" si="6"/>
        <v>1</v>
      </c>
      <c r="M22" s="17" t="b">
        <f t="shared" si="2"/>
        <v>0</v>
      </c>
    </row>
    <row r="23" spans="1:13" x14ac:dyDescent="0.3">
      <c r="A23" t="s">
        <v>18</v>
      </c>
      <c r="B23" t="s">
        <v>42</v>
      </c>
      <c r="C23">
        <v>10</v>
      </c>
      <c r="D23">
        <v>13</v>
      </c>
      <c r="E23">
        <v>80</v>
      </c>
      <c r="F23">
        <v>1</v>
      </c>
      <c r="H23" s="17">
        <f t="shared" si="3"/>
        <v>1</v>
      </c>
      <c r="I23" s="17">
        <f t="shared" si="4"/>
        <v>0.65</v>
      </c>
      <c r="J23" s="17">
        <f t="shared" si="5"/>
        <v>0.8</v>
      </c>
      <c r="K23" s="17">
        <f t="shared" si="6"/>
        <v>1</v>
      </c>
      <c r="M23" s="17" t="b">
        <f t="shared" si="2"/>
        <v>0</v>
      </c>
    </row>
    <row r="25" spans="1:13" x14ac:dyDescent="0.3">
      <c r="A25" t="s">
        <v>44</v>
      </c>
      <c r="C25">
        <f>MAX(C4:C23)</f>
        <v>11</v>
      </c>
      <c r="D25">
        <f t="shared" ref="D25:F25" si="7">MAX(D4:D23)</f>
        <v>20</v>
      </c>
      <c r="E25">
        <f t="shared" si="7"/>
        <v>100</v>
      </c>
      <c r="F25">
        <f t="shared" si="7"/>
        <v>1</v>
      </c>
      <c r="H25" s="17">
        <f>MAX(H4:H23)</f>
        <v>1.1000000000000001</v>
      </c>
      <c r="I25" s="17">
        <f t="shared" ref="I25:K25" si="8">MAX(I4:I23)</f>
        <v>1</v>
      </c>
      <c r="J25" s="17">
        <f t="shared" si="8"/>
        <v>1</v>
      </c>
      <c r="K25" s="17">
        <f t="shared" si="8"/>
        <v>1</v>
      </c>
    </row>
    <row r="26" spans="1:13" x14ac:dyDescent="0.3">
      <c r="A26" t="s">
        <v>45</v>
      </c>
      <c r="C26">
        <f>MIN(C4:C23)</f>
        <v>5</v>
      </c>
      <c r="D26">
        <f t="shared" ref="D26:F26" si="9">MIN(D4:D23)</f>
        <v>6</v>
      </c>
      <c r="E26">
        <f t="shared" si="9"/>
        <v>45</v>
      </c>
      <c r="F26">
        <f t="shared" si="9"/>
        <v>0</v>
      </c>
      <c r="H26" s="17">
        <f>MIN(H4:H23)</f>
        <v>0.5</v>
      </c>
      <c r="I26" s="17">
        <f t="shared" ref="I26:K26" si="10">MIN(I4:I23)</f>
        <v>0.3</v>
      </c>
      <c r="J26" s="17">
        <f t="shared" si="10"/>
        <v>0.45</v>
      </c>
      <c r="K26" s="17">
        <f t="shared" si="10"/>
        <v>0</v>
      </c>
    </row>
    <row r="27" spans="1:13" x14ac:dyDescent="0.3">
      <c r="A27" t="s">
        <v>46</v>
      </c>
      <c r="C27">
        <f>AVERAGE(C4:C23)</f>
        <v>8.9499999999999993</v>
      </c>
      <c r="D27">
        <f t="shared" ref="D27:F27" si="11">AVERAGE(D4:D23)</f>
        <v>16.600000000000001</v>
      </c>
      <c r="E27">
        <f t="shared" si="11"/>
        <v>80.25</v>
      </c>
      <c r="F27">
        <f t="shared" si="11"/>
        <v>0.9</v>
      </c>
      <c r="H27" s="17">
        <f>AVERAGE(H4:H23)</f>
        <v>0.89499999999999991</v>
      </c>
      <c r="I27" s="17">
        <f t="shared" ref="I27:K27" si="12">AVERAGE(I4:I23)</f>
        <v>0.82999999999999974</v>
      </c>
      <c r="J27" s="17">
        <f t="shared" si="12"/>
        <v>0.80249999999999999</v>
      </c>
      <c r="K27" s="17">
        <f t="shared" si="12"/>
        <v>0.9</v>
      </c>
    </row>
  </sheetData>
  <conditionalFormatting sqref="C4:C23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3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3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3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3 M4:M23">
    <cfRule type="cellIs" dxfId="1" priority="2" operator="lessThan">
      <formula>0.5</formula>
    </cfRule>
  </conditionalFormatting>
  <conditionalFormatting sqref="M4:M23">
    <cfRule type="cellIs" dxfId="0" priority="1" operator="equal">
      <formula>TRUE</formula>
    </cfRule>
  </conditionalFormatting>
  <pageMargins left="0.7" right="0.7" top="0.75" bottom="0.75" header="0.3" footer="0.3"/>
  <pageSetup scale="4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D751-543D-4240-909A-E9509045B3F6}">
  <dimension ref="A1:L9"/>
  <sheetViews>
    <sheetView tabSelected="1" workbookViewId="0">
      <selection activeCell="P12" sqref="P12"/>
    </sheetView>
  </sheetViews>
  <sheetFormatPr defaultRowHeight="14.4" x14ac:dyDescent="0.3"/>
  <cols>
    <col min="1" max="1" width="19.33203125" customWidth="1"/>
    <col min="4" max="5" width="10.77734375" customWidth="1"/>
    <col min="6" max="7" width="10.44140625" customWidth="1"/>
  </cols>
  <sheetData>
    <row r="1" spans="1:12" x14ac:dyDescent="0.3">
      <c r="A1" t="s">
        <v>66</v>
      </c>
    </row>
    <row r="4" spans="1:12" x14ac:dyDescent="0.3">
      <c r="A4" t="s">
        <v>67</v>
      </c>
      <c r="B4" t="s">
        <v>73</v>
      </c>
      <c r="C4">
        <v>3</v>
      </c>
      <c r="D4" t="s">
        <v>74</v>
      </c>
      <c r="E4">
        <v>5</v>
      </c>
      <c r="F4" t="s">
        <v>75</v>
      </c>
      <c r="G4">
        <v>4</v>
      </c>
      <c r="H4" t="s">
        <v>76</v>
      </c>
      <c r="I4">
        <v>3</v>
      </c>
      <c r="J4" t="s">
        <v>77</v>
      </c>
      <c r="K4">
        <v>1</v>
      </c>
    </row>
    <row r="5" spans="1:12" x14ac:dyDescent="0.3">
      <c r="A5" t="s">
        <v>68</v>
      </c>
      <c r="B5">
        <v>1</v>
      </c>
      <c r="C5">
        <f>C$4*B5</f>
        <v>3</v>
      </c>
      <c r="D5">
        <v>5</v>
      </c>
      <c r="E5">
        <f>E$4*D5</f>
        <v>25</v>
      </c>
      <c r="F5">
        <v>1</v>
      </c>
      <c r="G5">
        <f>G$4*F5</f>
        <v>4</v>
      </c>
      <c r="H5">
        <v>4</v>
      </c>
      <c r="I5">
        <f>I$4*H5</f>
        <v>12</v>
      </c>
      <c r="J5">
        <v>5</v>
      </c>
      <c r="K5">
        <f>K$4*J5</f>
        <v>5</v>
      </c>
      <c r="L5">
        <f>SUM(C5+E5+G5+I5+K5)</f>
        <v>49</v>
      </c>
    </row>
    <row r="6" spans="1:12" x14ac:dyDescent="0.3">
      <c r="A6" t="s">
        <v>69</v>
      </c>
      <c r="B6">
        <v>4</v>
      </c>
      <c r="C6">
        <f t="shared" ref="C6:E9" si="0">C$4*B6</f>
        <v>12</v>
      </c>
      <c r="D6">
        <v>4</v>
      </c>
      <c r="E6">
        <f t="shared" si="0"/>
        <v>20</v>
      </c>
      <c r="F6">
        <v>3</v>
      </c>
      <c r="G6">
        <f t="shared" ref="G6" si="1">G$4*F6</f>
        <v>12</v>
      </c>
      <c r="H6">
        <v>2</v>
      </c>
      <c r="I6">
        <f t="shared" ref="I6:K6" si="2">I$4*H6</f>
        <v>6</v>
      </c>
      <c r="J6">
        <v>1</v>
      </c>
      <c r="K6">
        <f t="shared" si="2"/>
        <v>1</v>
      </c>
      <c r="L6">
        <f t="shared" ref="L6:L9" si="3">SUM(C6+E6+G6+I6+K6)</f>
        <v>51</v>
      </c>
    </row>
    <row r="7" spans="1:12" x14ac:dyDescent="0.3">
      <c r="A7" t="s">
        <v>70</v>
      </c>
      <c r="B7">
        <v>5</v>
      </c>
      <c r="C7">
        <f t="shared" si="0"/>
        <v>15</v>
      </c>
      <c r="D7">
        <v>1</v>
      </c>
      <c r="E7">
        <f t="shared" si="0"/>
        <v>5</v>
      </c>
      <c r="F7">
        <v>5</v>
      </c>
      <c r="G7">
        <f t="shared" ref="G7" si="4">G$4*F7</f>
        <v>20</v>
      </c>
      <c r="H7">
        <v>3</v>
      </c>
      <c r="I7">
        <f t="shared" ref="I7:K7" si="5">I$4*H7</f>
        <v>9</v>
      </c>
      <c r="J7">
        <v>3</v>
      </c>
      <c r="K7">
        <f t="shared" si="5"/>
        <v>3</v>
      </c>
      <c r="L7">
        <f t="shared" si="3"/>
        <v>52</v>
      </c>
    </row>
    <row r="8" spans="1:12" x14ac:dyDescent="0.3">
      <c r="A8" t="s">
        <v>71</v>
      </c>
      <c r="B8">
        <v>3</v>
      </c>
      <c r="C8">
        <f t="shared" si="0"/>
        <v>9</v>
      </c>
      <c r="D8">
        <v>5</v>
      </c>
      <c r="E8">
        <f t="shared" si="0"/>
        <v>25</v>
      </c>
      <c r="F8">
        <v>4</v>
      </c>
      <c r="G8">
        <f t="shared" ref="G8" si="6">G$4*F8</f>
        <v>16</v>
      </c>
      <c r="H8">
        <v>4</v>
      </c>
      <c r="I8">
        <f t="shared" ref="I8:K8" si="7">I$4*H8</f>
        <v>12</v>
      </c>
      <c r="J8">
        <v>3</v>
      </c>
      <c r="K8">
        <f t="shared" si="7"/>
        <v>3</v>
      </c>
      <c r="L8">
        <f t="shared" si="3"/>
        <v>65</v>
      </c>
    </row>
    <row r="9" spans="1:12" x14ac:dyDescent="0.3">
      <c r="A9" t="s">
        <v>72</v>
      </c>
      <c r="B9">
        <v>3</v>
      </c>
      <c r="C9">
        <f t="shared" si="0"/>
        <v>9</v>
      </c>
      <c r="D9">
        <v>5</v>
      </c>
      <c r="E9">
        <f t="shared" si="0"/>
        <v>25</v>
      </c>
      <c r="F9">
        <v>2</v>
      </c>
      <c r="G9">
        <f t="shared" ref="G9" si="8">G$4*F9</f>
        <v>8</v>
      </c>
      <c r="H9">
        <v>2</v>
      </c>
      <c r="I9">
        <f t="shared" ref="I9:K9" si="9">I$4*H9</f>
        <v>6</v>
      </c>
      <c r="J9">
        <v>5</v>
      </c>
      <c r="K9">
        <f t="shared" si="9"/>
        <v>5</v>
      </c>
      <c r="L9">
        <f t="shared" si="3"/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Payroll</vt:lpstr>
      <vt:lpstr> Employee Payroll1</vt:lpstr>
      <vt:lpstr>Gradebook</vt:lpstr>
      <vt:lpstr>Decision Maker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2023-02-26T23:16:03Z</dcterms:modified>
</cp:coreProperties>
</file>