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reiam\Desktop\MIT\2017 CRUD Loop Papers\Source Materials\"/>
    </mc:Choice>
  </mc:AlternateContent>
  <bookViews>
    <workbookView xWindow="0" yWindow="0" windowWidth="19200" windowHeight="80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1" i="1" l="1"/>
  <c r="W10" i="1"/>
  <c r="W9" i="1"/>
  <c r="W8" i="1"/>
  <c r="W7" i="1"/>
  <c r="W6" i="1"/>
  <c r="W5" i="1"/>
  <c r="W4" i="1"/>
  <c r="W3" i="1"/>
  <c r="U11" i="1" l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O24" i="1"/>
  <c r="O23" i="1"/>
  <c r="O22" i="1"/>
  <c r="O21" i="1"/>
  <c r="O20" i="1"/>
  <c r="O19" i="1"/>
  <c r="O18" i="1"/>
  <c r="O17" i="1"/>
  <c r="O16" i="1"/>
  <c r="L24" i="1"/>
  <c r="L23" i="1"/>
  <c r="L22" i="1"/>
  <c r="L21" i="1"/>
  <c r="L20" i="1"/>
  <c r="L19" i="1"/>
  <c r="L18" i="1"/>
  <c r="L17" i="1"/>
  <c r="L16" i="1"/>
  <c r="G24" i="1"/>
  <c r="G23" i="1"/>
  <c r="G22" i="1"/>
  <c r="G21" i="1"/>
  <c r="G20" i="1"/>
  <c r="G19" i="1"/>
  <c r="G18" i="1"/>
  <c r="G17" i="1"/>
  <c r="G16" i="1"/>
  <c r="D24" i="1"/>
  <c r="D23" i="1"/>
  <c r="D22" i="1"/>
  <c r="D21" i="1"/>
  <c r="D20" i="1"/>
  <c r="D19" i="1"/>
  <c r="D18" i="1"/>
  <c r="D17" i="1"/>
  <c r="D16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O11" i="1"/>
  <c r="L11" i="1"/>
  <c r="O10" i="1"/>
  <c r="L10" i="1"/>
  <c r="O9" i="1"/>
  <c r="L9" i="1"/>
  <c r="O8" i="1"/>
  <c r="L8" i="1"/>
  <c r="O7" i="1"/>
  <c r="L7" i="1"/>
  <c r="O6" i="1"/>
  <c r="L6" i="1"/>
  <c r="O5" i="1"/>
  <c r="L5" i="1"/>
  <c r="O4" i="1"/>
  <c r="L4" i="1"/>
  <c r="O3" i="1"/>
  <c r="L3" i="1"/>
  <c r="G11" i="1"/>
  <c r="G10" i="1"/>
  <c r="G9" i="1"/>
  <c r="G8" i="1"/>
  <c r="G7" i="1"/>
  <c r="G6" i="1"/>
  <c r="G5" i="1"/>
  <c r="G4" i="1"/>
  <c r="G3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<sst xmlns="http://schemas.openxmlformats.org/spreadsheetml/2006/main" count="87" uniqueCount="23">
  <si>
    <t>ZrC</t>
  </si>
  <si>
    <t>MgO</t>
  </si>
  <si>
    <t>ZrN</t>
  </si>
  <si>
    <t>TiC</t>
  </si>
  <si>
    <t>TiN</t>
  </si>
  <si>
    <r>
      <t>Al</t>
    </r>
    <r>
      <rPr>
        <b/>
        <vertAlign val="subscript"/>
        <sz val="15"/>
        <color rgb="FF000000"/>
        <rFont val="Arial"/>
        <family val="2"/>
      </rPr>
      <t>2</t>
    </r>
    <r>
      <rPr>
        <b/>
        <sz val="15"/>
        <color rgb="FF000000"/>
        <rFont val="Arial"/>
        <family val="2"/>
      </rPr>
      <t>O</t>
    </r>
    <r>
      <rPr>
        <b/>
        <vertAlign val="subscript"/>
        <sz val="15"/>
        <color rgb="FF000000"/>
        <rFont val="Arial"/>
        <family val="2"/>
      </rPr>
      <t>3</t>
    </r>
  </si>
  <si>
    <r>
      <t>TiO</t>
    </r>
    <r>
      <rPr>
        <b/>
        <vertAlign val="subscript"/>
        <sz val="15"/>
        <color rgb="FF000000"/>
        <rFont val="Arial"/>
        <family val="2"/>
      </rPr>
      <t>2</t>
    </r>
  </si>
  <si>
    <r>
      <t>TiB</t>
    </r>
    <r>
      <rPr>
        <b/>
        <vertAlign val="subscript"/>
        <sz val="15"/>
        <color rgb="FF000000"/>
        <rFont val="Arial"/>
        <family val="2"/>
      </rPr>
      <t>2</t>
    </r>
  </si>
  <si>
    <r>
      <t>ZrO</t>
    </r>
    <r>
      <rPr>
        <b/>
        <vertAlign val="subscript"/>
        <sz val="15"/>
        <color rgb="FF000000"/>
        <rFont val="Arial"/>
        <family val="2"/>
      </rPr>
      <t>2</t>
    </r>
  </si>
  <si>
    <t>Moment</t>
  </si>
  <si>
    <t>Control</t>
  </si>
  <si>
    <t>Coated</t>
  </si>
  <si>
    <t>% Reduction</t>
  </si>
  <si>
    <t>Otsu</t>
  </si>
  <si>
    <t>Data Set 1</t>
  </si>
  <si>
    <t>Data Set 2</t>
  </si>
  <si>
    <t>Averages</t>
  </si>
  <si>
    <t>Errors</t>
  </si>
  <si>
    <t>Error Set 1</t>
  </si>
  <si>
    <t>Error Set 2</t>
  </si>
  <si>
    <t>Quadrature</t>
  </si>
  <si>
    <t>Data</t>
  </si>
  <si>
    <t>Avg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</si>
</sst>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vertAlign val="subscript"/>
      <sz val="15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wrapText="1" readingOrder="1"/>
    </xf>
    <xf numFmtId="0" fontId="1" fillId="2" borderId="2" xfId="0" applyFont="1" applyFill="1" applyBorder="1" applyAlignment="1">
      <alignment horizontal="left" wrapText="1" readingOrder="1"/>
    </xf>
    <xf numFmtId="0" fontId="1" fillId="2" borderId="3" xfId="0" applyFont="1" applyFill="1" applyBorder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Percent Crud Reduction by Material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2032874225397"/>
          <c:y val="0.1348196791655317"/>
          <c:w val="0.86622414944453185"/>
          <c:h val="0.71948386309688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Moment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Sheet1!$T$3:$T$11</c:f>
                <c:numCache>
                  <c:formatCode>General</c:formatCode>
                  <c:ptCount val="9"/>
                  <c:pt idx="0">
                    <c:v>14.144969610732666</c:v>
                  </c:pt>
                  <c:pt idx="1">
                    <c:v>5.0862971741526763</c:v>
                  </c:pt>
                  <c:pt idx="2">
                    <c:v>17.686611023367295</c:v>
                  </c:pt>
                  <c:pt idx="3">
                    <c:v>17.410156910735616</c:v>
                  </c:pt>
                  <c:pt idx="4">
                    <c:v>9.7369423523134113</c:v>
                  </c:pt>
                  <c:pt idx="5">
                    <c:v>17.398382665916788</c:v>
                  </c:pt>
                  <c:pt idx="6">
                    <c:v>5.7314812482864266</c:v>
                  </c:pt>
                  <c:pt idx="7">
                    <c:v>11.710693407664769</c:v>
                  </c:pt>
                  <c:pt idx="8">
                    <c:v>11.907986351281522</c:v>
                  </c:pt>
                </c:numCache>
              </c:numRef>
            </c:plus>
            <c:minus>
              <c:numRef>
                <c:f>Sheet1!$T$3:$T$11</c:f>
                <c:numCache>
                  <c:formatCode>General</c:formatCode>
                  <c:ptCount val="9"/>
                  <c:pt idx="0">
                    <c:v>14.144969610732666</c:v>
                  </c:pt>
                  <c:pt idx="1">
                    <c:v>5.0862971741526763</c:v>
                  </c:pt>
                  <c:pt idx="2">
                    <c:v>17.686611023367295</c:v>
                  </c:pt>
                  <c:pt idx="3">
                    <c:v>17.410156910735616</c:v>
                  </c:pt>
                  <c:pt idx="4">
                    <c:v>9.7369423523134113</c:v>
                  </c:pt>
                  <c:pt idx="5">
                    <c:v>17.398382665916788</c:v>
                  </c:pt>
                  <c:pt idx="6">
                    <c:v>5.7314812482864266</c:v>
                  </c:pt>
                  <c:pt idx="7">
                    <c:v>11.710693407664769</c:v>
                  </c:pt>
                  <c:pt idx="8">
                    <c:v>11.907986351281522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Sheet1!$Q$3:$Q$11</c:f>
              <c:strCache>
                <c:ptCount val="9"/>
                <c:pt idx="0">
                  <c:v>ZrC</c:v>
                </c:pt>
                <c:pt idx="1">
                  <c:v>MgO</c:v>
                </c:pt>
                <c:pt idx="2">
                  <c:v>ZrN</c:v>
                </c:pt>
                <c:pt idx="3">
                  <c:v>TiC</c:v>
                </c:pt>
                <c:pt idx="4">
                  <c:v>TiN</c:v>
                </c:pt>
                <c:pt idx="5">
                  <c:v>Al2O3</c:v>
                </c:pt>
                <c:pt idx="6">
                  <c:v>TiO2</c:v>
                </c:pt>
                <c:pt idx="7">
                  <c:v>TiB2</c:v>
                </c:pt>
                <c:pt idx="8">
                  <c:v>ZrO2</c:v>
                </c:pt>
              </c:strCache>
            </c:strRef>
          </c:cat>
          <c:val>
            <c:numRef>
              <c:f>Sheet1!$R$3:$R$11</c:f>
              <c:numCache>
                <c:formatCode>General</c:formatCode>
                <c:ptCount val="9"/>
                <c:pt idx="0">
                  <c:v>13.68217054263566</c:v>
                </c:pt>
                <c:pt idx="1">
                  <c:v>-26.422255748223979</c:v>
                </c:pt>
                <c:pt idx="2">
                  <c:v>30.550327332242222</c:v>
                </c:pt>
                <c:pt idx="3">
                  <c:v>38.874783972063355</c:v>
                </c:pt>
                <c:pt idx="4">
                  <c:v>15.540434097671969</c:v>
                </c:pt>
                <c:pt idx="5">
                  <c:v>5.7746866531165253</c:v>
                </c:pt>
                <c:pt idx="6">
                  <c:v>-41.329101498593033</c:v>
                </c:pt>
                <c:pt idx="7">
                  <c:v>-10.81685315291872</c:v>
                </c:pt>
                <c:pt idx="8">
                  <c:v>-11.809129101135635</c:v>
                </c:pt>
              </c:numCache>
            </c:numRef>
          </c:val>
        </c:ser>
        <c:ser>
          <c:idx val="1"/>
          <c:order val="1"/>
          <c:tx>
            <c:strRef>
              <c:f>Sheet1!$S$2</c:f>
              <c:strCache>
                <c:ptCount val="1"/>
                <c:pt idx="0">
                  <c:v>Otsu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Sheet1!$U$3:$U$11</c:f>
                <c:numCache>
                  <c:formatCode>General</c:formatCode>
                  <c:ptCount val="9"/>
                  <c:pt idx="0">
                    <c:v>13.011627067116297</c:v>
                  </c:pt>
                  <c:pt idx="1">
                    <c:v>8.6287602518632198</c:v>
                  </c:pt>
                  <c:pt idx="2">
                    <c:v>22.16777106277484</c:v>
                  </c:pt>
                  <c:pt idx="3">
                    <c:v>22.128948922207186</c:v>
                  </c:pt>
                  <c:pt idx="4">
                    <c:v>11.718713218620346</c:v>
                  </c:pt>
                  <c:pt idx="5">
                    <c:v>19.725582728875239</c:v>
                  </c:pt>
                  <c:pt idx="6">
                    <c:v>6.7463423534480818</c:v>
                  </c:pt>
                  <c:pt idx="7">
                    <c:v>11.249204656308844</c:v>
                  </c:pt>
                  <c:pt idx="8">
                    <c:v>13.618293937386301</c:v>
                  </c:pt>
                </c:numCache>
              </c:numRef>
            </c:plus>
            <c:minus>
              <c:numRef>
                <c:f>Sheet1!$U$3:$U$11</c:f>
                <c:numCache>
                  <c:formatCode>General</c:formatCode>
                  <c:ptCount val="9"/>
                  <c:pt idx="0">
                    <c:v>13.011627067116297</c:v>
                  </c:pt>
                  <c:pt idx="1">
                    <c:v>8.6287602518632198</c:v>
                  </c:pt>
                  <c:pt idx="2">
                    <c:v>22.16777106277484</c:v>
                  </c:pt>
                  <c:pt idx="3">
                    <c:v>22.128948922207186</c:v>
                  </c:pt>
                  <c:pt idx="4">
                    <c:v>11.718713218620346</c:v>
                  </c:pt>
                  <c:pt idx="5">
                    <c:v>19.725582728875239</c:v>
                  </c:pt>
                  <c:pt idx="6">
                    <c:v>6.7463423534480818</c:v>
                  </c:pt>
                  <c:pt idx="7">
                    <c:v>11.249204656308844</c:v>
                  </c:pt>
                  <c:pt idx="8">
                    <c:v>13.618293937386301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Sheet1!$Q$3:$Q$11</c:f>
              <c:strCache>
                <c:ptCount val="9"/>
                <c:pt idx="0">
                  <c:v>ZrC</c:v>
                </c:pt>
                <c:pt idx="1">
                  <c:v>MgO</c:v>
                </c:pt>
                <c:pt idx="2">
                  <c:v>ZrN</c:v>
                </c:pt>
                <c:pt idx="3">
                  <c:v>TiC</c:v>
                </c:pt>
                <c:pt idx="4">
                  <c:v>TiN</c:v>
                </c:pt>
                <c:pt idx="5">
                  <c:v>Al2O3</c:v>
                </c:pt>
                <c:pt idx="6">
                  <c:v>TiO2</c:v>
                </c:pt>
                <c:pt idx="7">
                  <c:v>TiB2</c:v>
                </c:pt>
                <c:pt idx="8">
                  <c:v>ZrO2</c:v>
                </c:pt>
              </c:strCache>
            </c:strRef>
          </c:cat>
          <c:val>
            <c:numRef>
              <c:f>Sheet1!$S$3:$S$11</c:f>
              <c:numCache>
                <c:formatCode>General</c:formatCode>
                <c:ptCount val="9"/>
                <c:pt idx="0">
                  <c:v>4.6251608751608773</c:v>
                </c:pt>
                <c:pt idx="1">
                  <c:v>-25.759631036353774</c:v>
                </c:pt>
                <c:pt idx="2">
                  <c:v>43.175380620795465</c:v>
                </c:pt>
                <c:pt idx="3">
                  <c:v>41.045624832753546</c:v>
                </c:pt>
                <c:pt idx="4">
                  <c:v>14.835380835380835</c:v>
                </c:pt>
                <c:pt idx="5">
                  <c:v>-1.1388458636164991</c:v>
                </c:pt>
                <c:pt idx="6">
                  <c:v>-50.876623376623378</c:v>
                </c:pt>
                <c:pt idx="7">
                  <c:v>-12.769767441860473</c:v>
                </c:pt>
                <c:pt idx="8">
                  <c:v>-2.5464195134170353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959528"/>
        <c:axId val="214959920"/>
      </c:barChart>
      <c:catAx>
        <c:axId val="21495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Test Material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59920"/>
        <c:crosses val="autoZero"/>
        <c:auto val="1"/>
        <c:lblAlgn val="ctr"/>
        <c:lblOffset val="100"/>
        <c:noMultiLvlLbl val="0"/>
      </c:catAx>
      <c:valAx>
        <c:axId val="214959920"/>
        <c:scaling>
          <c:orientation val="minMax"/>
          <c:max val="7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Percent Crud Reduction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5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20541129582013"/>
          <c:y val="0.20557237706305945"/>
          <c:w val="0.17566433129664741"/>
          <c:h val="6.4431661501020671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419100</xdr:colOff>
      <xdr:row>1</xdr:row>
      <xdr:rowOff>159068</xdr:rowOff>
    </xdr:from>
    <xdr:to>
      <xdr:col>35</xdr:col>
      <xdr:colOff>404813</xdr:colOff>
      <xdr:row>16</xdr:row>
      <xdr:rowOff>257175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topLeftCell="N1" workbookViewId="0">
      <selection activeCell="V13" sqref="V13"/>
    </sheetView>
  </sheetViews>
  <sheetFormatPr defaultRowHeight="15" x14ac:dyDescent="0.25"/>
  <sheetData>
    <row r="1" spans="1:23" x14ac:dyDescent="0.25">
      <c r="A1" t="s">
        <v>14</v>
      </c>
      <c r="C1" t="s">
        <v>9</v>
      </c>
      <c r="F1" t="s">
        <v>13</v>
      </c>
      <c r="I1" t="s">
        <v>15</v>
      </c>
      <c r="K1" t="s">
        <v>9</v>
      </c>
      <c r="N1" t="s">
        <v>13</v>
      </c>
      <c r="Q1" t="s">
        <v>16</v>
      </c>
      <c r="R1" t="s">
        <v>21</v>
      </c>
      <c r="T1" t="s">
        <v>17</v>
      </c>
    </row>
    <row r="2" spans="1:23" ht="15.75" thickBot="1" x14ac:dyDescent="0.3">
      <c r="B2" t="s">
        <v>10</v>
      </c>
      <c r="C2" t="s">
        <v>11</v>
      </c>
      <c r="D2" t="s">
        <v>12</v>
      </c>
      <c r="E2" t="s">
        <v>10</v>
      </c>
      <c r="F2" t="s">
        <v>11</v>
      </c>
      <c r="G2" t="s">
        <v>12</v>
      </c>
      <c r="J2" t="s">
        <v>10</v>
      </c>
      <c r="K2" t="s">
        <v>11</v>
      </c>
      <c r="L2" t="s">
        <v>12</v>
      </c>
      <c r="M2" t="s">
        <v>10</v>
      </c>
      <c r="N2" t="s">
        <v>11</v>
      </c>
      <c r="O2" t="s">
        <v>12</v>
      </c>
      <c r="R2" t="s">
        <v>9</v>
      </c>
      <c r="S2" t="s">
        <v>13</v>
      </c>
      <c r="T2" t="s">
        <v>9</v>
      </c>
      <c r="U2" t="s">
        <v>13</v>
      </c>
      <c r="W2" t="s">
        <v>22</v>
      </c>
    </row>
    <row r="3" spans="1:23" ht="20.25" thickBot="1" x14ac:dyDescent="0.35">
      <c r="A3" s="1" t="s">
        <v>0</v>
      </c>
      <c r="B3">
        <v>41.5</v>
      </c>
      <c r="C3">
        <v>33.200000000000003</v>
      </c>
      <c r="D3">
        <f>(B3-C3)/B3*100</f>
        <v>19.999999999999993</v>
      </c>
      <c r="E3">
        <v>33.299999999999997</v>
      </c>
      <c r="F3">
        <v>32.4</v>
      </c>
      <c r="G3">
        <f>(E3-F3)/E3*100</f>
        <v>2.7027027027026986</v>
      </c>
      <c r="I3" s="1" t="s">
        <v>0</v>
      </c>
      <c r="J3">
        <v>25.8</v>
      </c>
      <c r="K3">
        <v>23.9</v>
      </c>
      <c r="L3">
        <f>(J3-K3)/J3*100</f>
        <v>7.3643410852713256</v>
      </c>
      <c r="M3">
        <v>16.8</v>
      </c>
      <c r="N3">
        <v>15.7</v>
      </c>
      <c r="O3">
        <f>(M3-N3)/M3*100</f>
        <v>6.5476190476190563</v>
      </c>
      <c r="Q3" s="1" t="s">
        <v>0</v>
      </c>
      <c r="R3">
        <f>(D3+L3)/2</f>
        <v>13.68217054263566</v>
      </c>
      <c r="S3">
        <f>(G3+O3)/2</f>
        <v>4.6251608751608773</v>
      </c>
      <c r="T3">
        <f>2*(D16+L16)/2</f>
        <v>14.144969610732666</v>
      </c>
      <c r="U3">
        <f>2*(G16+O16)/2</f>
        <v>13.011627067116297</v>
      </c>
      <c r="W3">
        <f>AVERAGE(R3:S3)</f>
        <v>9.1536657088982682</v>
      </c>
    </row>
    <row r="4" spans="1:23" ht="21" thickTop="1" thickBot="1" x14ac:dyDescent="0.35">
      <c r="A4" s="2" t="s">
        <v>1</v>
      </c>
      <c r="B4">
        <v>42.4</v>
      </c>
      <c r="C4">
        <v>49.7</v>
      </c>
      <c r="D4">
        <f t="shared" ref="D4:D11" si="0">(B4-C4)/B4*100</f>
        <v>-17.216981132075482</v>
      </c>
      <c r="E4">
        <v>38</v>
      </c>
      <c r="F4">
        <v>47</v>
      </c>
      <c r="G4">
        <f t="shared" ref="G4:G11" si="1">(E4-F4)/E4*100</f>
        <v>-23.684210526315788</v>
      </c>
      <c r="I4" s="2" t="s">
        <v>1</v>
      </c>
      <c r="J4">
        <v>24.7</v>
      </c>
      <c r="K4">
        <v>33.5</v>
      </c>
      <c r="L4">
        <f t="shared" ref="L4:L11" si="2">(J4-K4)/J4*100</f>
        <v>-35.627530364372475</v>
      </c>
      <c r="M4">
        <v>19.399999999999999</v>
      </c>
      <c r="N4">
        <v>24.8</v>
      </c>
      <c r="O4">
        <f t="shared" ref="O4:O11" si="3">(M4-N4)/M4*100</f>
        <v>-27.835051546391764</v>
      </c>
      <c r="Q4" s="2" t="s">
        <v>1</v>
      </c>
      <c r="R4">
        <f t="shared" ref="R4:R11" si="4">(D4+L4)/2</f>
        <v>-26.422255748223979</v>
      </c>
      <c r="S4">
        <f t="shared" ref="S4:S11" si="5">(G4+O4)/2</f>
        <v>-25.759631036353774</v>
      </c>
      <c r="T4">
        <f t="shared" ref="T4:T11" si="6">2*(D17+L17)/2</f>
        <v>5.0862971741526763</v>
      </c>
      <c r="U4">
        <f t="shared" ref="U4:U11" si="7">2*(G17+O17)/2</f>
        <v>8.6287602518632198</v>
      </c>
      <c r="W4">
        <f t="shared" ref="W4:W11" si="8">AVERAGE(R4:S4)</f>
        <v>-26.090943392288878</v>
      </c>
    </row>
    <row r="5" spans="1:23" ht="20.25" thickBot="1" x14ac:dyDescent="0.35">
      <c r="A5" s="3" t="s">
        <v>2</v>
      </c>
      <c r="B5">
        <v>47</v>
      </c>
      <c r="C5">
        <v>34.1</v>
      </c>
      <c r="D5">
        <f t="shared" si="0"/>
        <v>27.446808510638292</v>
      </c>
      <c r="E5">
        <v>45.8</v>
      </c>
      <c r="F5">
        <v>24.2</v>
      </c>
      <c r="G5">
        <f t="shared" si="1"/>
        <v>47.161572052401745</v>
      </c>
      <c r="I5" s="3" t="s">
        <v>2</v>
      </c>
      <c r="J5">
        <v>31.2</v>
      </c>
      <c r="K5">
        <v>20.7</v>
      </c>
      <c r="L5">
        <f t="shared" si="2"/>
        <v>33.653846153846153</v>
      </c>
      <c r="M5">
        <v>22.2</v>
      </c>
      <c r="N5">
        <v>13.5</v>
      </c>
      <c r="O5">
        <f t="shared" si="3"/>
        <v>39.189189189189186</v>
      </c>
      <c r="Q5" s="3" t="s">
        <v>2</v>
      </c>
      <c r="R5">
        <f t="shared" si="4"/>
        <v>30.550327332242222</v>
      </c>
      <c r="S5">
        <f t="shared" si="5"/>
        <v>43.175380620795465</v>
      </c>
      <c r="T5">
        <f t="shared" si="6"/>
        <v>17.686611023367295</v>
      </c>
      <c r="U5">
        <f t="shared" si="7"/>
        <v>22.16777106277484</v>
      </c>
      <c r="W5">
        <f t="shared" si="8"/>
        <v>36.862853976518842</v>
      </c>
    </row>
    <row r="6" spans="1:23" ht="20.25" thickBot="1" x14ac:dyDescent="0.35">
      <c r="A6" s="3" t="s">
        <v>3</v>
      </c>
      <c r="B6">
        <v>63.6</v>
      </c>
      <c r="C6">
        <v>44.6</v>
      </c>
      <c r="D6">
        <f t="shared" si="0"/>
        <v>29.874213836477985</v>
      </c>
      <c r="E6">
        <v>60.6</v>
      </c>
      <c r="F6">
        <v>43.2</v>
      </c>
      <c r="G6">
        <f t="shared" si="1"/>
        <v>28.71287128712871</v>
      </c>
      <c r="I6" s="3" t="s">
        <v>3</v>
      </c>
      <c r="J6">
        <v>35.299999999999997</v>
      </c>
      <c r="K6">
        <v>18.399999999999999</v>
      </c>
      <c r="L6">
        <f t="shared" si="2"/>
        <v>47.875354107648725</v>
      </c>
      <c r="M6">
        <v>29.6</v>
      </c>
      <c r="N6">
        <v>13.8</v>
      </c>
      <c r="O6">
        <f t="shared" si="3"/>
        <v>53.378378378378379</v>
      </c>
      <c r="Q6" s="3" t="s">
        <v>3</v>
      </c>
      <c r="R6">
        <f t="shared" si="4"/>
        <v>38.874783972063355</v>
      </c>
      <c r="S6">
        <f t="shared" si="5"/>
        <v>41.045624832753546</v>
      </c>
      <c r="T6">
        <f t="shared" si="6"/>
        <v>17.410156910735616</v>
      </c>
      <c r="U6">
        <f t="shared" si="7"/>
        <v>22.128948922207186</v>
      </c>
      <c r="W6">
        <f t="shared" si="8"/>
        <v>39.960204402408451</v>
      </c>
    </row>
    <row r="7" spans="1:23" ht="20.25" thickBot="1" x14ac:dyDescent="0.35">
      <c r="A7" s="3" t="s">
        <v>4</v>
      </c>
      <c r="B7">
        <v>58</v>
      </c>
      <c r="C7">
        <v>49.1</v>
      </c>
      <c r="D7">
        <f t="shared" si="0"/>
        <v>15.344827586206893</v>
      </c>
      <c r="E7">
        <v>55</v>
      </c>
      <c r="F7">
        <v>47.6</v>
      </c>
      <c r="G7">
        <f t="shared" si="1"/>
        <v>13.454545454545453</v>
      </c>
      <c r="I7" s="3" t="s">
        <v>4</v>
      </c>
      <c r="J7">
        <v>19.7</v>
      </c>
      <c r="K7">
        <v>16.600000000000001</v>
      </c>
      <c r="L7">
        <f t="shared" si="2"/>
        <v>15.736040609137044</v>
      </c>
      <c r="M7">
        <v>14.8</v>
      </c>
      <c r="N7">
        <v>12.4</v>
      </c>
      <c r="O7">
        <f t="shared" si="3"/>
        <v>16.216216216216218</v>
      </c>
      <c r="Q7" s="3" t="s">
        <v>4</v>
      </c>
      <c r="R7">
        <f t="shared" si="4"/>
        <v>15.540434097671969</v>
      </c>
      <c r="S7">
        <f t="shared" si="5"/>
        <v>14.835380835380835</v>
      </c>
      <c r="T7">
        <f t="shared" si="6"/>
        <v>9.7369423523134113</v>
      </c>
      <c r="U7">
        <f t="shared" si="7"/>
        <v>11.718713218620346</v>
      </c>
      <c r="W7">
        <f t="shared" si="8"/>
        <v>15.187907466526402</v>
      </c>
    </row>
    <row r="8" spans="1:23" ht="23.25" thickBot="1" x14ac:dyDescent="0.45">
      <c r="A8" s="3" t="s">
        <v>5</v>
      </c>
      <c r="B8">
        <v>38.4</v>
      </c>
      <c r="C8">
        <v>45.1</v>
      </c>
      <c r="D8">
        <f t="shared" si="0"/>
        <v>-17.447916666666675</v>
      </c>
      <c r="E8">
        <v>32.700000000000003</v>
      </c>
      <c r="F8">
        <v>43</v>
      </c>
      <c r="G8">
        <f t="shared" si="1"/>
        <v>-31.498470948012219</v>
      </c>
      <c r="I8" s="3" t="s">
        <v>5</v>
      </c>
      <c r="J8">
        <v>36.9</v>
      </c>
      <c r="K8">
        <v>26.2</v>
      </c>
      <c r="L8">
        <f t="shared" si="2"/>
        <v>28.997289972899726</v>
      </c>
      <c r="M8">
        <v>30.8</v>
      </c>
      <c r="N8">
        <v>21.8</v>
      </c>
      <c r="O8">
        <f t="shared" si="3"/>
        <v>29.220779220779221</v>
      </c>
      <c r="Q8" s="3" t="s">
        <v>5</v>
      </c>
      <c r="R8">
        <f t="shared" si="4"/>
        <v>5.7746866531165253</v>
      </c>
      <c r="S8">
        <f t="shared" si="5"/>
        <v>-1.1388458636164991</v>
      </c>
      <c r="T8">
        <f t="shared" si="6"/>
        <v>17.398382665916788</v>
      </c>
      <c r="U8">
        <f t="shared" si="7"/>
        <v>19.725582728875239</v>
      </c>
      <c r="W8">
        <f t="shared" si="8"/>
        <v>2.3179203947500131</v>
      </c>
    </row>
    <row r="9" spans="1:23" ht="23.25" thickBot="1" x14ac:dyDescent="0.45">
      <c r="A9" s="3" t="s">
        <v>6</v>
      </c>
      <c r="B9">
        <v>35.4</v>
      </c>
      <c r="C9">
        <v>54</v>
      </c>
      <c r="D9">
        <f t="shared" si="0"/>
        <v>-52.542372881355938</v>
      </c>
      <c r="E9">
        <v>30.8</v>
      </c>
      <c r="F9">
        <v>52.9</v>
      </c>
      <c r="G9">
        <f t="shared" si="1"/>
        <v>-71.753246753246742</v>
      </c>
      <c r="I9" s="3" t="s">
        <v>6</v>
      </c>
      <c r="J9">
        <v>25.9</v>
      </c>
      <c r="K9">
        <v>33.700000000000003</v>
      </c>
      <c r="L9">
        <f t="shared" si="2"/>
        <v>-30.115830115830132</v>
      </c>
      <c r="M9">
        <v>17</v>
      </c>
      <c r="N9">
        <v>22.1</v>
      </c>
      <c r="O9">
        <f t="shared" si="3"/>
        <v>-30.000000000000011</v>
      </c>
      <c r="Q9" s="3" t="s">
        <v>6</v>
      </c>
      <c r="R9">
        <f t="shared" si="4"/>
        <v>-41.329101498593033</v>
      </c>
      <c r="S9">
        <f t="shared" si="5"/>
        <v>-50.876623376623378</v>
      </c>
      <c r="T9">
        <f t="shared" si="6"/>
        <v>5.7314812482864266</v>
      </c>
      <c r="U9">
        <f t="shared" si="7"/>
        <v>6.7463423534480818</v>
      </c>
      <c r="W9">
        <f t="shared" si="8"/>
        <v>-46.102862437608209</v>
      </c>
    </row>
    <row r="10" spans="1:23" ht="23.25" thickBot="1" x14ac:dyDescent="0.45">
      <c r="A10" s="3" t="s">
        <v>7</v>
      </c>
      <c r="B10">
        <v>54</v>
      </c>
      <c r="C10">
        <v>62.9</v>
      </c>
      <c r="D10">
        <f t="shared" si="0"/>
        <v>-16.481481481481477</v>
      </c>
      <c r="E10">
        <v>50</v>
      </c>
      <c r="F10">
        <v>58.7</v>
      </c>
      <c r="G10">
        <f t="shared" si="1"/>
        <v>-17.400000000000006</v>
      </c>
      <c r="I10" s="3" t="s">
        <v>7</v>
      </c>
      <c r="J10">
        <v>42.7</v>
      </c>
      <c r="K10">
        <v>44.9</v>
      </c>
      <c r="L10">
        <f t="shared" si="2"/>
        <v>-5.1522248243559616</v>
      </c>
      <c r="M10">
        <v>34.4</v>
      </c>
      <c r="N10">
        <v>37.200000000000003</v>
      </c>
      <c r="O10">
        <f t="shared" si="3"/>
        <v>-8.1395348837209429</v>
      </c>
      <c r="Q10" s="3" t="s">
        <v>7</v>
      </c>
      <c r="R10">
        <f t="shared" si="4"/>
        <v>-10.81685315291872</v>
      </c>
      <c r="S10">
        <f t="shared" si="5"/>
        <v>-12.769767441860473</v>
      </c>
      <c r="T10">
        <f t="shared" si="6"/>
        <v>11.710693407664769</v>
      </c>
      <c r="U10">
        <f t="shared" si="7"/>
        <v>11.249204656308844</v>
      </c>
      <c r="W10">
        <f t="shared" si="8"/>
        <v>-11.793310297389596</v>
      </c>
    </row>
    <row r="11" spans="1:23" ht="23.25" thickBot="1" x14ac:dyDescent="0.45">
      <c r="A11" s="3" t="s">
        <v>8</v>
      </c>
      <c r="B11">
        <v>61.3</v>
      </c>
      <c r="C11">
        <v>51.4</v>
      </c>
      <c r="D11">
        <f t="shared" si="0"/>
        <v>16.150081566068515</v>
      </c>
      <c r="E11">
        <v>58.6</v>
      </c>
      <c r="F11">
        <v>46.8</v>
      </c>
      <c r="G11">
        <f t="shared" si="1"/>
        <v>20.136518771331065</v>
      </c>
      <c r="I11" s="3" t="s">
        <v>8</v>
      </c>
      <c r="J11">
        <v>25.9</v>
      </c>
      <c r="K11">
        <v>36.200000000000003</v>
      </c>
      <c r="L11">
        <f t="shared" si="2"/>
        <v>-39.768339768339786</v>
      </c>
      <c r="M11">
        <v>21.8</v>
      </c>
      <c r="N11">
        <v>27.3</v>
      </c>
      <c r="O11">
        <f t="shared" si="3"/>
        <v>-25.229357798165136</v>
      </c>
      <c r="Q11" s="3" t="s">
        <v>8</v>
      </c>
      <c r="R11">
        <f t="shared" si="4"/>
        <v>-11.809129101135635</v>
      </c>
      <c r="S11">
        <f t="shared" si="5"/>
        <v>-2.5464195134170353</v>
      </c>
      <c r="T11">
        <f t="shared" si="6"/>
        <v>11.907986351281522</v>
      </c>
      <c r="U11">
        <f t="shared" si="7"/>
        <v>13.618293937386301</v>
      </c>
      <c r="W11">
        <f t="shared" si="8"/>
        <v>-7.1777743072763354</v>
      </c>
    </row>
    <row r="14" spans="1:23" x14ac:dyDescent="0.25">
      <c r="A14" t="s">
        <v>18</v>
      </c>
      <c r="C14" t="s">
        <v>9</v>
      </c>
      <c r="F14" t="s">
        <v>13</v>
      </c>
      <c r="I14" t="s">
        <v>19</v>
      </c>
      <c r="K14" t="s">
        <v>9</v>
      </c>
      <c r="N14" t="s">
        <v>13</v>
      </c>
    </row>
    <row r="15" spans="1:23" ht="15.75" thickBot="1" x14ac:dyDescent="0.3">
      <c r="B15" t="s">
        <v>10</v>
      </c>
      <c r="C15" t="s">
        <v>11</v>
      </c>
      <c r="D15" t="s">
        <v>20</v>
      </c>
      <c r="E15" t="s">
        <v>10</v>
      </c>
      <c r="F15" t="s">
        <v>11</v>
      </c>
      <c r="G15" t="s">
        <v>20</v>
      </c>
      <c r="J15" t="s">
        <v>10</v>
      </c>
      <c r="K15" t="s">
        <v>11</v>
      </c>
      <c r="M15" t="s">
        <v>10</v>
      </c>
      <c r="N15" t="s">
        <v>11</v>
      </c>
    </row>
    <row r="16" spans="1:23" ht="20.25" thickBot="1" x14ac:dyDescent="0.35">
      <c r="A16" s="1" t="s">
        <v>0</v>
      </c>
      <c r="B16">
        <v>11.8</v>
      </c>
      <c r="C16">
        <v>6.4</v>
      </c>
      <c r="D16">
        <f>SQRT(B16^2+C16^2)</f>
        <v>13.423859355639868</v>
      </c>
      <c r="E16">
        <v>10.1</v>
      </c>
      <c r="F16">
        <v>5.7</v>
      </c>
      <c r="G16">
        <f t="shared" ref="G16:G24" si="9">SQRT(E16^2+F16^2)</f>
        <v>11.597413504743201</v>
      </c>
      <c r="I16" s="1" t="s">
        <v>0</v>
      </c>
      <c r="J16">
        <v>0.4</v>
      </c>
      <c r="K16">
        <v>0.6</v>
      </c>
      <c r="L16">
        <f t="shared" ref="L16:L24" si="10">SQRT(J16^2+K16^2)</f>
        <v>0.72111025509279791</v>
      </c>
      <c r="M16">
        <v>1</v>
      </c>
      <c r="N16">
        <v>1</v>
      </c>
      <c r="O16">
        <f t="shared" ref="O16:O24" si="11">SQRT(M16^2+N16^2)</f>
        <v>1.4142135623730951</v>
      </c>
    </row>
    <row r="17" spans="1:15" ht="21" thickTop="1" thickBot="1" x14ac:dyDescent="0.35">
      <c r="A17" s="2" t="s">
        <v>1</v>
      </c>
      <c r="B17">
        <v>2.4</v>
      </c>
      <c r="C17">
        <v>1.5</v>
      </c>
      <c r="D17">
        <f t="shared" ref="D17:D24" si="12">SQRT(B17^2+C17^2)</f>
        <v>2.8301943396169813</v>
      </c>
      <c r="E17">
        <v>6.4</v>
      </c>
      <c r="F17">
        <v>2</v>
      </c>
      <c r="G17">
        <f t="shared" si="9"/>
        <v>6.7052218456960846</v>
      </c>
      <c r="I17" s="2" t="s">
        <v>1</v>
      </c>
      <c r="J17">
        <v>0.5</v>
      </c>
      <c r="K17">
        <v>2.2000000000000002</v>
      </c>
      <c r="L17">
        <f t="shared" si="10"/>
        <v>2.2561028345356955</v>
      </c>
      <c r="M17">
        <v>0.9</v>
      </c>
      <c r="N17">
        <v>1.7</v>
      </c>
      <c r="O17">
        <f t="shared" si="11"/>
        <v>1.9235384061671343</v>
      </c>
    </row>
    <row r="18" spans="1:15" ht="20.25" thickBot="1" x14ac:dyDescent="0.35">
      <c r="A18" s="3" t="s">
        <v>2</v>
      </c>
      <c r="B18">
        <v>15.9</v>
      </c>
      <c r="C18">
        <v>3.9</v>
      </c>
      <c r="D18">
        <f t="shared" si="12"/>
        <v>16.371316379570704</v>
      </c>
      <c r="E18">
        <v>19.100000000000001</v>
      </c>
      <c r="F18">
        <v>4.8</v>
      </c>
      <c r="G18">
        <f t="shared" si="9"/>
        <v>19.693907687404245</v>
      </c>
      <c r="I18" s="3" t="s">
        <v>2</v>
      </c>
      <c r="J18">
        <v>1.3</v>
      </c>
      <c r="K18">
        <v>0.2</v>
      </c>
      <c r="L18">
        <f t="shared" si="10"/>
        <v>1.3152946437965907</v>
      </c>
      <c r="M18">
        <v>2.4</v>
      </c>
      <c r="N18">
        <v>0.6</v>
      </c>
      <c r="O18">
        <f t="shared" si="11"/>
        <v>2.4738633753705965</v>
      </c>
    </row>
    <row r="19" spans="1:15" ht="20.25" thickBot="1" x14ac:dyDescent="0.35">
      <c r="A19" s="3" t="s">
        <v>3</v>
      </c>
      <c r="B19">
        <v>11</v>
      </c>
      <c r="C19">
        <v>1.4</v>
      </c>
      <c r="D19">
        <f t="shared" si="12"/>
        <v>11.088733020503289</v>
      </c>
      <c r="E19">
        <v>13.3</v>
      </c>
      <c r="F19">
        <v>2.9</v>
      </c>
      <c r="G19">
        <f t="shared" si="9"/>
        <v>13.612494260788505</v>
      </c>
      <c r="I19" s="3" t="s">
        <v>3</v>
      </c>
      <c r="J19">
        <v>6.3</v>
      </c>
      <c r="K19">
        <v>0.52</v>
      </c>
      <c r="L19">
        <f t="shared" si="10"/>
        <v>6.3214238902323263</v>
      </c>
      <c r="M19">
        <v>8.1999999999999993</v>
      </c>
      <c r="N19">
        <v>2.2999999999999998</v>
      </c>
      <c r="O19">
        <f t="shared" si="11"/>
        <v>8.5164546614186829</v>
      </c>
    </row>
    <row r="20" spans="1:15" ht="20.25" thickBot="1" x14ac:dyDescent="0.35">
      <c r="A20" s="3" t="s">
        <v>4</v>
      </c>
      <c r="B20">
        <v>9.3000000000000007</v>
      </c>
      <c r="C20">
        <v>1.7</v>
      </c>
      <c r="D20">
        <f t="shared" si="12"/>
        <v>9.4540996398387929</v>
      </c>
      <c r="E20">
        <v>10.4</v>
      </c>
      <c r="F20">
        <v>2.9</v>
      </c>
      <c r="G20">
        <f t="shared" si="9"/>
        <v>10.796758772891057</v>
      </c>
      <c r="I20" s="3" t="s">
        <v>4</v>
      </c>
      <c r="J20">
        <v>0.2</v>
      </c>
      <c r="K20">
        <v>0.2</v>
      </c>
      <c r="L20">
        <f t="shared" si="10"/>
        <v>0.28284271247461906</v>
      </c>
      <c r="M20">
        <v>0.9</v>
      </c>
      <c r="N20">
        <v>0.2</v>
      </c>
      <c r="O20">
        <f t="shared" si="11"/>
        <v>0.92195444572928875</v>
      </c>
    </row>
    <row r="21" spans="1:15" ht="23.25" thickBot="1" x14ac:dyDescent="0.45">
      <c r="A21" s="3" t="s">
        <v>5</v>
      </c>
      <c r="B21">
        <v>5.67</v>
      </c>
      <c r="C21">
        <v>7.1</v>
      </c>
      <c r="D21">
        <f t="shared" si="12"/>
        <v>9.0861928220790027</v>
      </c>
      <c r="E21">
        <v>5.4</v>
      </c>
      <c r="F21">
        <v>9.6999999999999993</v>
      </c>
      <c r="G21">
        <f t="shared" si="9"/>
        <v>11.101801655587259</v>
      </c>
      <c r="I21" s="3" t="s">
        <v>5</v>
      </c>
      <c r="J21">
        <v>8.3000000000000007</v>
      </c>
      <c r="K21">
        <v>0.45</v>
      </c>
      <c r="L21">
        <f t="shared" si="10"/>
        <v>8.3121898438377855</v>
      </c>
      <c r="M21">
        <v>8.6</v>
      </c>
      <c r="N21">
        <v>0.64</v>
      </c>
      <c r="O21">
        <f t="shared" si="11"/>
        <v>8.6237810732879812</v>
      </c>
    </row>
    <row r="22" spans="1:15" ht="23.25" thickBot="1" x14ac:dyDescent="0.45">
      <c r="A22" s="3" t="s">
        <v>6</v>
      </c>
      <c r="B22">
        <v>3.6</v>
      </c>
      <c r="C22">
        <v>3.6</v>
      </c>
      <c r="D22">
        <f t="shared" si="12"/>
        <v>5.0911688245431419</v>
      </c>
      <c r="E22">
        <v>4.5</v>
      </c>
      <c r="F22">
        <v>2.9</v>
      </c>
      <c r="G22">
        <f t="shared" si="9"/>
        <v>5.3535035257296695</v>
      </c>
      <c r="I22" s="3" t="s">
        <v>6</v>
      </c>
      <c r="J22">
        <v>0.4</v>
      </c>
      <c r="K22">
        <v>0.5</v>
      </c>
      <c r="L22">
        <f t="shared" si="10"/>
        <v>0.6403124237432849</v>
      </c>
      <c r="M22">
        <v>1.3</v>
      </c>
      <c r="N22">
        <v>0.5</v>
      </c>
      <c r="O22">
        <f t="shared" si="11"/>
        <v>1.3928388277184121</v>
      </c>
    </row>
    <row r="23" spans="1:15" ht="23.25" thickBot="1" x14ac:dyDescent="0.45">
      <c r="A23" s="3" t="s">
        <v>7</v>
      </c>
      <c r="B23">
        <v>2.9</v>
      </c>
      <c r="C23">
        <v>2.1</v>
      </c>
      <c r="D23">
        <f t="shared" si="12"/>
        <v>3.5805027579936315</v>
      </c>
      <c r="E23">
        <v>1.9</v>
      </c>
      <c r="F23">
        <v>2.1</v>
      </c>
      <c r="G23">
        <f t="shared" si="9"/>
        <v>2.8319604517012591</v>
      </c>
      <c r="I23" s="3" t="s">
        <v>7</v>
      </c>
      <c r="J23">
        <v>8.1</v>
      </c>
      <c r="K23">
        <v>0.7</v>
      </c>
      <c r="L23">
        <f t="shared" si="10"/>
        <v>8.1301906496711371</v>
      </c>
      <c r="M23">
        <v>8.3000000000000007</v>
      </c>
      <c r="N23">
        <v>1.4</v>
      </c>
      <c r="O23">
        <f t="shared" si="11"/>
        <v>8.4172442046075862</v>
      </c>
    </row>
    <row r="24" spans="1:15" ht="23.25" thickBot="1" x14ac:dyDescent="0.45">
      <c r="A24" s="3" t="s">
        <v>8</v>
      </c>
      <c r="B24">
        <v>7.9</v>
      </c>
      <c r="C24">
        <v>4.4000000000000004</v>
      </c>
      <c r="D24">
        <f t="shared" si="12"/>
        <v>9.0426765949026411</v>
      </c>
      <c r="E24">
        <v>7.9</v>
      </c>
      <c r="F24">
        <v>4.3</v>
      </c>
      <c r="G24">
        <f t="shared" si="9"/>
        <v>8.9944427287075435</v>
      </c>
      <c r="I24" s="3" t="s">
        <v>8</v>
      </c>
      <c r="J24">
        <v>2.5</v>
      </c>
      <c r="K24">
        <v>1.4</v>
      </c>
      <c r="L24">
        <f t="shared" si="10"/>
        <v>2.8653097563788803</v>
      </c>
      <c r="M24">
        <v>4.3</v>
      </c>
      <c r="N24">
        <v>1.7</v>
      </c>
      <c r="O24">
        <f t="shared" si="11"/>
        <v>4.6238512086787571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 Nuclear Science &amp;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Philip Short</dc:creator>
  <cp:lastModifiedBy>Michael Philip Short</cp:lastModifiedBy>
  <dcterms:created xsi:type="dcterms:W3CDTF">2017-02-20T13:40:49Z</dcterms:created>
  <dcterms:modified xsi:type="dcterms:W3CDTF">2017-04-10T18:06:17Z</dcterms:modified>
</cp:coreProperties>
</file>