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0" windowWidth="21060" windowHeight="11090"/>
  </bookViews>
  <sheets>
    <sheet name="E106" sheetId="1" r:id="rId1"/>
  </sheets>
  <calcPr calcId="145621"/>
</workbook>
</file>

<file path=xl/calcChain.xml><?xml version="1.0" encoding="utf-8"?>
<calcChain xmlns="http://schemas.openxmlformats.org/spreadsheetml/2006/main">
  <c r="N50" i="1" l="1"/>
  <c r="N51" i="1" s="1"/>
  <c r="N52" i="1" s="1"/>
  <c r="N53" i="1" s="1"/>
  <c r="N54" i="1" s="1"/>
  <c r="N55" i="1" s="1"/>
  <c r="N49" i="1"/>
  <c r="O44" i="1"/>
  <c r="O42" i="1"/>
  <c r="O43" i="1" s="1"/>
  <c r="O38" i="1"/>
  <c r="O39" i="1" s="1"/>
  <c r="O40" i="1" s="1"/>
  <c r="O41" i="1" s="1"/>
  <c r="O30" i="1"/>
  <c r="O31" i="1" s="1"/>
  <c r="O32" i="1" s="1"/>
  <c r="O33" i="1" s="1"/>
  <c r="O34" i="1" s="1"/>
  <c r="O35" i="1" s="1"/>
  <c r="O36" i="1" s="1"/>
  <c r="O37" i="1" s="1"/>
  <c r="O29" i="1"/>
  <c r="X32" i="1"/>
  <c r="X21" i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20" i="1"/>
  <c r="O19" i="1" l="1"/>
  <c r="O20" i="1" s="1"/>
  <c r="O12" i="1"/>
  <c r="O13" i="1" s="1"/>
  <c r="O14" i="1" s="1"/>
  <c r="O15" i="1" s="1"/>
  <c r="O16" i="1" s="1"/>
  <c r="O17" i="1" s="1"/>
  <c r="O18" i="1" s="1"/>
  <c r="O11" i="1"/>
  <c r="H74" i="1" l="1"/>
  <c r="G74" i="1"/>
  <c r="D74" i="1"/>
  <c r="C74" i="1"/>
  <c r="H65" i="1"/>
  <c r="G65" i="1"/>
  <c r="D65" i="1"/>
  <c r="C65" i="1"/>
  <c r="H56" i="1"/>
  <c r="G56" i="1"/>
  <c r="D56" i="1"/>
  <c r="C56" i="1"/>
  <c r="K74" i="1" l="1"/>
  <c r="J74" i="1"/>
  <c r="K65" i="1"/>
  <c r="J65" i="1"/>
  <c r="K56" i="1"/>
  <c r="J56" i="1"/>
  <c r="H47" i="1"/>
  <c r="G47" i="1"/>
  <c r="D47" i="1"/>
  <c r="C47" i="1"/>
  <c r="H38" i="1"/>
  <c r="G38" i="1"/>
  <c r="D38" i="1"/>
  <c r="C38" i="1"/>
  <c r="H29" i="1"/>
  <c r="G29" i="1"/>
  <c r="D29" i="1"/>
  <c r="C29" i="1"/>
  <c r="H20" i="1"/>
  <c r="G20" i="1"/>
  <c r="D20" i="1"/>
  <c r="C20" i="1"/>
  <c r="H11" i="1"/>
  <c r="G11" i="1"/>
  <c r="D11" i="1"/>
  <c r="C11" i="1"/>
  <c r="D2" i="1"/>
  <c r="C2" i="1"/>
  <c r="G2" i="1"/>
  <c r="H2" i="1"/>
  <c r="K38" i="1" l="1"/>
  <c r="K29" i="1"/>
  <c r="K20" i="1"/>
  <c r="K11" i="1"/>
  <c r="J11" i="1"/>
  <c r="J20" i="1"/>
  <c r="J29" i="1"/>
  <c r="J38" i="1"/>
  <c r="J47" i="1"/>
  <c r="K47" i="1"/>
  <c r="J2" i="1"/>
  <c r="K2" i="1"/>
</calcChain>
</file>

<file path=xl/sharedStrings.xml><?xml version="1.0" encoding="utf-8"?>
<sst xmlns="http://schemas.openxmlformats.org/spreadsheetml/2006/main" count="120" uniqueCount="22">
  <si>
    <t>Experiment</t>
  </si>
  <si>
    <t>Sample</t>
  </si>
  <si>
    <t>Avg Force (mV)</t>
  </si>
  <si>
    <t>Stdev (mV)</t>
  </si>
  <si>
    <t>Avg Sensitivity (nm/mV)</t>
  </si>
  <si>
    <t>Avg Stiffness (N/m)</t>
  </si>
  <si>
    <t>Avg Force (nN)</t>
  </si>
  <si>
    <t>Stdev (nN)</t>
  </si>
  <si>
    <t>Comments</t>
  </si>
  <si>
    <t>Probe</t>
  </si>
  <si>
    <t>B4.1 S2-C</t>
  </si>
  <si>
    <t>B4.1 S1-U</t>
  </si>
  <si>
    <t>B4.1 S1-C</t>
  </si>
  <si>
    <t>B4.1 S2-U</t>
  </si>
  <si>
    <t>B3.4 S37-U</t>
  </si>
  <si>
    <t>B3.4 S37-F</t>
  </si>
  <si>
    <t>B3.4 S37-C</t>
  </si>
  <si>
    <t>Novascan 15</t>
  </si>
  <si>
    <t>B3.4 S37-Q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</si>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</sst>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</cellStyleXfs>
  <cellXfs count="11">
    <xf numFmtId="0" fontId="0" fillId="0" borderId="0" xfId="0"/>
    <xf numFmtId="0" fontId="2" fillId="5" borderId="0" xfId="4"/>
    <xf numFmtId="0" fontId="2" fillId="2" borderId="0" xfId="1"/>
    <xf numFmtId="0" fontId="2" fillId="3" borderId="0" xfId="2"/>
    <xf numFmtId="0" fontId="0" fillId="6" borderId="0" xfId="0" applyFill="1"/>
    <xf numFmtId="0" fontId="1" fillId="4" borderId="0" xfId="3"/>
    <xf numFmtId="0" fontId="0" fillId="0" borderId="0" xfId="0" applyAlignment="1">
      <alignment horizontal="left" vertical="top" wrapText="1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</cellXfs>
  <cellStyles count="5">
    <cellStyle name="20% - Accent3" xfId="3" builtinId="38"/>
    <cellStyle name="60% - Accent1" xfId="2" builtinId="32"/>
    <cellStyle name="Accent1" xfId="1" builtinId="29"/>
    <cellStyle name="Accent4" xfId="4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'E106'!$P$11:$P$22</c:f>
              <c:strCache>
                <c:ptCount val="12"/>
                <c:pt idx="0">
                  <c:v>0.015</c:v>
                </c:pt>
                <c:pt idx="1">
                  <c:v>0.016</c:v>
                </c:pt>
                <c:pt idx="2">
                  <c:v>0.017</c:v>
                </c:pt>
                <c:pt idx="3">
                  <c:v>0.018</c:v>
                </c:pt>
                <c:pt idx="4">
                  <c:v>0.019</c:v>
                </c:pt>
                <c:pt idx="5">
                  <c:v>0.02</c:v>
                </c:pt>
                <c:pt idx="6">
                  <c:v>0.021</c:v>
                </c:pt>
                <c:pt idx="7">
                  <c:v>0.022</c:v>
                </c:pt>
                <c:pt idx="8">
                  <c:v>0.023</c:v>
                </c:pt>
                <c:pt idx="9">
                  <c:v>0.024</c:v>
                </c:pt>
                <c:pt idx="10">
                  <c:v>0.025</c:v>
                </c:pt>
                <c:pt idx="11">
                  <c:v>More</c:v>
                </c:pt>
              </c:strCache>
            </c:strRef>
          </c:cat>
          <c:val>
            <c:numRef>
              <c:f>'E106'!$Q$11:$Q$22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332416"/>
        <c:axId val="138350592"/>
      </c:barChart>
      <c:catAx>
        <c:axId val="13833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8350592"/>
        <c:crosses val="autoZero"/>
        <c:auto val="1"/>
        <c:lblAlgn val="ctr"/>
        <c:lblOffset val="100"/>
        <c:noMultiLvlLbl val="0"/>
      </c:catAx>
      <c:valAx>
        <c:axId val="138350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332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'E106'!$Y$20:$Y$34</c:f>
              <c:strCache>
                <c:ptCount val="15"/>
                <c:pt idx="0">
                  <c:v>0.0087</c:v>
                </c:pt>
                <c:pt idx="1">
                  <c:v>0.009</c:v>
                </c:pt>
                <c:pt idx="2">
                  <c:v>0.0093</c:v>
                </c:pt>
                <c:pt idx="3">
                  <c:v>0.0096</c:v>
                </c:pt>
                <c:pt idx="4">
                  <c:v>0.0099</c:v>
                </c:pt>
                <c:pt idx="5">
                  <c:v>0.0102</c:v>
                </c:pt>
                <c:pt idx="6">
                  <c:v>0.0105</c:v>
                </c:pt>
                <c:pt idx="7">
                  <c:v>0.0108</c:v>
                </c:pt>
                <c:pt idx="8">
                  <c:v>0.0111</c:v>
                </c:pt>
                <c:pt idx="9">
                  <c:v>0.0114</c:v>
                </c:pt>
                <c:pt idx="10">
                  <c:v>0.0117</c:v>
                </c:pt>
                <c:pt idx="11">
                  <c:v>0.012</c:v>
                </c:pt>
                <c:pt idx="12">
                  <c:v>0.0123</c:v>
                </c:pt>
                <c:pt idx="13">
                  <c:v>0.0126</c:v>
                </c:pt>
                <c:pt idx="14">
                  <c:v>More</c:v>
                </c:pt>
              </c:strCache>
            </c:strRef>
          </c:cat>
          <c:val>
            <c:numRef>
              <c:f>'E106'!$Z$20:$Z$34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934528"/>
        <c:axId val="72936064"/>
      </c:barChart>
      <c:catAx>
        <c:axId val="7293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2936064"/>
        <c:crosses val="autoZero"/>
        <c:auto val="1"/>
        <c:lblAlgn val="ctr"/>
        <c:lblOffset val="100"/>
        <c:noMultiLvlLbl val="0"/>
      </c:catAx>
      <c:valAx>
        <c:axId val="72936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934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'E106'!$P$29:$P$46</c:f>
              <c:strCache>
                <c:ptCount val="18"/>
                <c:pt idx="0">
                  <c:v>0.0095</c:v>
                </c:pt>
                <c:pt idx="1">
                  <c:v>0.01</c:v>
                </c:pt>
                <c:pt idx="2">
                  <c:v>0.0105</c:v>
                </c:pt>
                <c:pt idx="3">
                  <c:v>0.011</c:v>
                </c:pt>
                <c:pt idx="4">
                  <c:v>0.0115</c:v>
                </c:pt>
                <c:pt idx="5">
                  <c:v>0.012</c:v>
                </c:pt>
                <c:pt idx="6">
                  <c:v>0.0125</c:v>
                </c:pt>
                <c:pt idx="7">
                  <c:v>0.013</c:v>
                </c:pt>
                <c:pt idx="8">
                  <c:v>0.0135</c:v>
                </c:pt>
                <c:pt idx="9">
                  <c:v>0.014</c:v>
                </c:pt>
                <c:pt idx="10">
                  <c:v>0.0145</c:v>
                </c:pt>
                <c:pt idx="11">
                  <c:v>0.015</c:v>
                </c:pt>
                <c:pt idx="12">
                  <c:v>0.0155</c:v>
                </c:pt>
                <c:pt idx="13">
                  <c:v>0.016</c:v>
                </c:pt>
                <c:pt idx="14">
                  <c:v>0.0165</c:v>
                </c:pt>
                <c:pt idx="15">
                  <c:v>0.017</c:v>
                </c:pt>
                <c:pt idx="16">
                  <c:v>0.0175</c:v>
                </c:pt>
                <c:pt idx="17">
                  <c:v>More</c:v>
                </c:pt>
              </c:strCache>
            </c:strRef>
          </c:cat>
          <c:val>
            <c:numRef>
              <c:f>'E106'!$Q$29:$Q$46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802944"/>
        <c:axId val="59065088"/>
      </c:barChart>
      <c:catAx>
        <c:axId val="5880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9065088"/>
        <c:crosses val="autoZero"/>
        <c:auto val="1"/>
        <c:lblAlgn val="ctr"/>
        <c:lblOffset val="100"/>
        <c:noMultiLvlLbl val="0"/>
      </c:catAx>
      <c:valAx>
        <c:axId val="59065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802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'E106'!$O$49:$O$57</c:f>
              <c:strCache>
                <c:ptCount val="9"/>
                <c:pt idx="0">
                  <c:v>0.02</c:v>
                </c:pt>
                <c:pt idx="1">
                  <c:v>0.021</c:v>
                </c:pt>
                <c:pt idx="2">
                  <c:v>0.022</c:v>
                </c:pt>
                <c:pt idx="3">
                  <c:v>0.023</c:v>
                </c:pt>
                <c:pt idx="4">
                  <c:v>0.024</c:v>
                </c:pt>
                <c:pt idx="5">
                  <c:v>0.025</c:v>
                </c:pt>
                <c:pt idx="6">
                  <c:v>0.026</c:v>
                </c:pt>
                <c:pt idx="7">
                  <c:v>0.027</c:v>
                </c:pt>
                <c:pt idx="8">
                  <c:v>More</c:v>
                </c:pt>
              </c:strCache>
            </c:strRef>
          </c:cat>
          <c:val>
            <c:numRef>
              <c:f>'E106'!$P$49:$P$57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489792"/>
        <c:axId val="69491328"/>
      </c:barChart>
      <c:catAx>
        <c:axId val="6948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9491328"/>
        <c:crosses val="autoZero"/>
        <c:auto val="1"/>
        <c:lblAlgn val="ctr"/>
        <c:lblOffset val="100"/>
        <c:noMultiLvlLbl val="0"/>
      </c:catAx>
      <c:valAx>
        <c:axId val="69491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489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146050</xdr:colOff>
      <xdr:row>7</xdr:row>
      <xdr:rowOff>82550</xdr:rowOff>
    </xdr:from>
    <xdr:to>
      <xdr:col>23</xdr:col>
      <xdr:colOff>146050</xdr:colOff>
      <xdr:row>17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438150</xdr:colOff>
      <xdr:row>18</xdr:row>
      <xdr:rowOff>101600</xdr:rowOff>
    </xdr:from>
    <xdr:to>
      <xdr:col>23</xdr:col>
      <xdr:colOff>438150</xdr:colOff>
      <xdr:row>28</xdr:row>
      <xdr:rowOff>107950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273050</xdr:colOff>
      <xdr:row>29</xdr:row>
      <xdr:rowOff>0</xdr:rowOff>
    </xdr:from>
    <xdr:to>
      <xdr:col>23</xdr:col>
      <xdr:colOff>273050</xdr:colOff>
      <xdr:row>39</xdr:row>
      <xdr:rowOff>6350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152400</xdr:colOff>
      <xdr:row>45</xdr:row>
      <xdr:rowOff>63500</xdr:rowOff>
    </xdr:from>
    <xdr:to>
      <xdr:col>22</xdr:col>
      <xdr:colOff>152400</xdr:colOff>
      <xdr:row>55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"/>
  <sheetViews>
    <sheetView tabSelected="1" topLeftCell="H28" workbookViewId="0">
      <selection activeCell="L49" sqref="L49"/>
    </sheetView>
  </sheetViews>
  <sheetFormatPr defaultRowHeight="14.5" x14ac:dyDescent="0.35"/>
  <cols>
    <col min="1" max="1" width="12.36328125" customWidth="1"/>
    <col min="2" max="2" width="10.36328125" customWidth="1"/>
    <col min="3" max="3" width="13.453125" bestFit="1" customWidth="1"/>
    <col min="4" max="4" width="11.81640625" bestFit="1" customWidth="1"/>
    <col min="6" max="6" width="11.26953125" bestFit="1" customWidth="1"/>
    <col min="7" max="7" width="21.08984375" bestFit="1" customWidth="1"/>
    <col min="8" max="8" width="17" bestFit="1" customWidth="1"/>
    <col min="10" max="10" width="13" bestFit="1" customWidth="1"/>
    <col min="11" max="11" width="9.453125" bestFit="1" customWidth="1"/>
    <col min="13" max="13" width="30.453125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9</v>
      </c>
      <c r="G1" s="1" t="s">
        <v>4</v>
      </c>
      <c r="H1" s="1" t="s">
        <v>5</v>
      </c>
      <c r="I1" s="1"/>
      <c r="J1" s="1" t="s">
        <v>6</v>
      </c>
      <c r="K1" s="1" t="s">
        <v>7</v>
      </c>
      <c r="L1" s="1"/>
      <c r="M1" s="1" t="s">
        <v>8</v>
      </c>
    </row>
    <row r="2" spans="1:17" x14ac:dyDescent="0.35">
      <c r="A2" s="2">
        <v>106</v>
      </c>
      <c r="B2" s="2" t="s">
        <v>18</v>
      </c>
      <c r="C2" s="3">
        <f>AVERAGE(A3:D8)</f>
        <v>6.5416666666666661E-4</v>
      </c>
      <c r="D2" s="3">
        <f>_xlfn.STDEV.S(A3:D8)</f>
        <v>1.7440374613713624E-4</v>
      </c>
      <c r="F2" s="2" t="s">
        <v>17</v>
      </c>
      <c r="G2" s="3">
        <f>AVERAGE(F3:G6)</f>
        <v>5.1284999999999998</v>
      </c>
      <c r="H2" s="3">
        <f>AVERAGE(H3:H6)</f>
        <v>3.7</v>
      </c>
      <c r="J2" s="2">
        <f>C2*G2*H2</f>
        <v>1.2413106874999998E-2</v>
      </c>
      <c r="K2" s="2">
        <f>D2*G2*H2</f>
        <v>3.3093895646379217E-3</v>
      </c>
      <c r="M2" s="6"/>
    </row>
    <row r="3" spans="1:17" x14ac:dyDescent="0.35">
      <c r="A3" s="4">
        <v>5.9999999999999995E-4</v>
      </c>
      <c r="B3" s="4">
        <v>5.0000000000000001E-4</v>
      </c>
      <c r="C3" s="4">
        <v>5.0000000000000001E-4</v>
      </c>
      <c r="D3" s="4">
        <v>2.9999999999999997E-4</v>
      </c>
      <c r="F3" s="4">
        <v>4.7619999999999996</v>
      </c>
      <c r="G3" s="4">
        <v>5.5869999999999997</v>
      </c>
      <c r="H3" s="5">
        <v>3.7</v>
      </c>
      <c r="M3" s="6"/>
    </row>
    <row r="4" spans="1:17" x14ac:dyDescent="0.35">
      <c r="A4" s="4">
        <v>5.0000000000000001E-4</v>
      </c>
      <c r="B4" s="4">
        <v>5.9999999999999995E-4</v>
      </c>
      <c r="C4" s="4">
        <v>5.9999999999999995E-4</v>
      </c>
      <c r="D4" s="4">
        <v>5.0000000000000001E-4</v>
      </c>
      <c r="F4" s="4">
        <v>5.0620000000000003</v>
      </c>
      <c r="G4" s="4">
        <v>4.5949999999999998</v>
      </c>
      <c r="H4" s="5"/>
      <c r="M4" s="6"/>
    </row>
    <row r="5" spans="1:17" x14ac:dyDescent="0.35">
      <c r="A5" s="4">
        <v>4.0000000000000002E-4</v>
      </c>
      <c r="B5" s="4">
        <v>5.0000000000000001E-4</v>
      </c>
      <c r="C5" s="4">
        <v>6.9999999999999999E-4</v>
      </c>
      <c r="D5" s="4">
        <v>5.9999999999999995E-4</v>
      </c>
      <c r="F5" s="4">
        <v>5.9880000000000004</v>
      </c>
      <c r="G5" s="4">
        <v>4.7960000000000003</v>
      </c>
      <c r="H5" s="5"/>
      <c r="M5" s="6"/>
    </row>
    <row r="6" spans="1:17" x14ac:dyDescent="0.35">
      <c r="A6" s="4">
        <v>1E-3</v>
      </c>
      <c r="B6" s="4">
        <v>5.9999999999999995E-4</v>
      </c>
      <c r="C6" s="4">
        <v>6.9999999999999999E-4</v>
      </c>
      <c r="D6" s="4">
        <v>5.9999999999999995E-4</v>
      </c>
      <c r="F6" s="4">
        <v>5.4329999999999998</v>
      </c>
      <c r="G6" s="4">
        <v>4.8049999999999997</v>
      </c>
      <c r="H6" s="5"/>
      <c r="M6" s="6"/>
    </row>
    <row r="7" spans="1:17" x14ac:dyDescent="0.35">
      <c r="A7" s="4">
        <v>8.9999999999999998E-4</v>
      </c>
      <c r="B7" s="4">
        <v>8.0000000000000004E-4</v>
      </c>
      <c r="C7" s="4">
        <v>8.9999999999999998E-4</v>
      </c>
      <c r="D7" s="4">
        <v>8.0000000000000004E-4</v>
      </c>
      <c r="M7" s="6"/>
    </row>
    <row r="8" spans="1:17" x14ac:dyDescent="0.35">
      <c r="A8" s="4">
        <v>6.9999999999999999E-4</v>
      </c>
      <c r="B8" s="4">
        <v>8.9999999999999998E-4</v>
      </c>
      <c r="C8" s="4">
        <v>8.0000000000000004E-4</v>
      </c>
      <c r="D8" s="4">
        <v>6.9999999999999999E-4</v>
      </c>
      <c r="M8" s="6"/>
    </row>
    <row r="9" spans="1:17" ht="15" thickBot="1" x14ac:dyDescent="0.4"/>
    <row r="10" spans="1:17" x14ac:dyDescent="0.35">
      <c r="A10" s="1" t="s">
        <v>0</v>
      </c>
      <c r="B10" s="1" t="s">
        <v>1</v>
      </c>
      <c r="C10" s="1" t="s">
        <v>2</v>
      </c>
      <c r="D10" s="1" t="s">
        <v>3</v>
      </c>
      <c r="E10" s="1"/>
      <c r="F10" s="1" t="s">
        <v>9</v>
      </c>
      <c r="G10" s="1" t="s">
        <v>4</v>
      </c>
      <c r="H10" s="1" t="s">
        <v>5</v>
      </c>
      <c r="I10" s="1"/>
      <c r="J10" s="1" t="s">
        <v>6</v>
      </c>
      <c r="K10" s="1" t="s">
        <v>7</v>
      </c>
      <c r="L10" s="1"/>
      <c r="M10" s="1" t="s">
        <v>8</v>
      </c>
      <c r="O10">
        <v>1.4999999999999999E-2</v>
      </c>
      <c r="P10" s="10" t="s">
        <v>19</v>
      </c>
      <c r="Q10" s="10" t="s">
        <v>21</v>
      </c>
    </row>
    <row r="11" spans="1:17" x14ac:dyDescent="0.35">
      <c r="A11" s="2">
        <v>106</v>
      </c>
      <c r="B11" s="2" t="s">
        <v>10</v>
      </c>
      <c r="C11" s="3">
        <f>AVERAGE(A12:D17)</f>
        <v>1.9329166666666665E-2</v>
      </c>
      <c r="D11" s="3">
        <f>_xlfn.STDEV.S(A12:D17)</f>
        <v>2.4994745824684435E-3</v>
      </c>
      <c r="F11" s="2" t="s">
        <v>17</v>
      </c>
      <c r="G11" s="3">
        <f>AVERAGE(F12:G15)</f>
        <v>5.1284999999999998</v>
      </c>
      <c r="H11" s="3">
        <f>AVERAGE(H12:H15)</f>
        <v>3.7</v>
      </c>
      <c r="J11" s="2">
        <f>C11*G11*H11</f>
        <v>0.36677963562499999</v>
      </c>
      <c r="K11" s="2">
        <f>D11*G11*H11</f>
        <v>4.7428654965900825E-2</v>
      </c>
      <c r="M11" s="6"/>
      <c r="O11">
        <f>O10+0.001</f>
        <v>1.6E-2</v>
      </c>
      <c r="P11" s="7">
        <v>1.4999999999999999E-2</v>
      </c>
      <c r="Q11" s="8">
        <v>0</v>
      </c>
    </row>
    <row r="12" spans="1:17" x14ac:dyDescent="0.35">
      <c r="A12" s="4">
        <v>1.6299999999999999E-2</v>
      </c>
      <c r="B12" s="4">
        <v>1.6899999999999998E-2</v>
      </c>
      <c r="C12" s="4">
        <v>1.83E-2</v>
      </c>
      <c r="D12" s="4">
        <v>1.77E-2</v>
      </c>
      <c r="F12" s="4">
        <v>4.7619999999999996</v>
      </c>
      <c r="G12" s="4">
        <v>5.5869999999999997</v>
      </c>
      <c r="H12" s="5">
        <v>3.7</v>
      </c>
      <c r="M12" s="6"/>
      <c r="O12">
        <f t="shared" ref="O12:O20" si="0">O11+0.001</f>
        <v>1.7000000000000001E-2</v>
      </c>
      <c r="P12" s="7">
        <v>1.6E-2</v>
      </c>
      <c r="Q12" s="8">
        <v>0</v>
      </c>
    </row>
    <row r="13" spans="1:17" x14ac:dyDescent="0.35">
      <c r="A13" s="4">
        <v>1.8499999999999999E-2</v>
      </c>
      <c r="B13" s="4">
        <v>1.8100000000000002E-2</v>
      </c>
      <c r="C13" s="4">
        <v>1.89E-2</v>
      </c>
      <c r="D13" s="4">
        <v>1.8800000000000001E-2</v>
      </c>
      <c r="F13" s="4">
        <v>5.0620000000000003</v>
      </c>
      <c r="G13" s="4">
        <v>4.5949999999999998</v>
      </c>
      <c r="H13" s="5"/>
      <c r="M13" s="6"/>
      <c r="O13">
        <f t="shared" si="0"/>
        <v>1.8000000000000002E-2</v>
      </c>
      <c r="P13" s="7">
        <v>1.7000000000000001E-2</v>
      </c>
      <c r="Q13" s="8">
        <v>6</v>
      </c>
    </row>
    <row r="14" spans="1:17" x14ac:dyDescent="0.35">
      <c r="A14" s="4">
        <v>2.01E-2</v>
      </c>
      <c r="B14" s="4">
        <v>2.07E-2</v>
      </c>
      <c r="C14" s="4">
        <v>2.06E-2</v>
      </c>
      <c r="D14" s="4">
        <v>2.0400000000000001E-2</v>
      </c>
      <c r="F14" s="4">
        <v>5.9880000000000004</v>
      </c>
      <c r="G14" s="4">
        <v>4.7960000000000003</v>
      </c>
      <c r="H14" s="5"/>
      <c r="M14" s="6"/>
      <c r="O14">
        <f t="shared" si="0"/>
        <v>1.9000000000000003E-2</v>
      </c>
      <c r="P14" s="7">
        <v>1.8000000000000002E-2</v>
      </c>
      <c r="Q14" s="8">
        <v>1</v>
      </c>
    </row>
    <row r="15" spans="1:17" x14ac:dyDescent="0.35">
      <c r="A15" s="4">
        <v>1.6799999999999999E-2</v>
      </c>
      <c r="B15" s="4">
        <v>1.6299999999999999E-2</v>
      </c>
      <c r="C15" s="4">
        <v>1.6299999999999999E-2</v>
      </c>
      <c r="D15" s="4">
        <v>1.6299999999999999E-2</v>
      </c>
      <c r="F15" s="4">
        <v>5.4329999999999998</v>
      </c>
      <c r="G15" s="4">
        <v>4.8049999999999997</v>
      </c>
      <c r="H15" s="5"/>
      <c r="M15" s="6"/>
      <c r="O15">
        <f t="shared" si="0"/>
        <v>2.0000000000000004E-2</v>
      </c>
      <c r="P15" s="7">
        <v>1.9000000000000003E-2</v>
      </c>
      <c r="Q15" s="8">
        <v>5</v>
      </c>
    </row>
    <row r="16" spans="1:17" x14ac:dyDescent="0.35">
      <c r="A16" s="4">
        <v>2.3800000000000002E-2</v>
      </c>
      <c r="B16" s="4">
        <v>2.2700000000000001E-2</v>
      </c>
      <c r="C16" s="4">
        <v>2.4299999999999999E-2</v>
      </c>
      <c r="D16" s="4">
        <v>2.4500000000000001E-2</v>
      </c>
      <c r="M16" s="6"/>
      <c r="O16">
        <f t="shared" si="0"/>
        <v>2.1000000000000005E-2</v>
      </c>
      <c r="P16" s="7">
        <v>2.0000000000000004E-2</v>
      </c>
      <c r="Q16" s="8">
        <v>4</v>
      </c>
    </row>
    <row r="17" spans="1:26" x14ac:dyDescent="0.35">
      <c r="A17" s="4">
        <v>1.9099999999999999E-2</v>
      </c>
      <c r="B17" s="4">
        <v>1.9400000000000001E-2</v>
      </c>
      <c r="C17" s="4">
        <v>1.9300000000000001E-2</v>
      </c>
      <c r="D17" s="4">
        <v>1.9800000000000002E-2</v>
      </c>
      <c r="M17" s="6"/>
      <c r="O17">
        <f t="shared" si="0"/>
        <v>2.2000000000000006E-2</v>
      </c>
      <c r="P17" s="7">
        <v>2.1000000000000005E-2</v>
      </c>
      <c r="Q17" s="8">
        <v>4</v>
      </c>
    </row>
    <row r="18" spans="1:26" ht="15" thickBot="1" x14ac:dyDescent="0.4">
      <c r="O18">
        <f t="shared" si="0"/>
        <v>2.3000000000000007E-2</v>
      </c>
      <c r="P18" s="7">
        <v>2.2000000000000006E-2</v>
      </c>
      <c r="Q18" s="8">
        <v>0</v>
      </c>
    </row>
    <row r="19" spans="1:26" x14ac:dyDescent="0.35">
      <c r="A19" s="1" t="s">
        <v>0</v>
      </c>
      <c r="B19" s="1" t="s">
        <v>1</v>
      </c>
      <c r="C19" s="1" t="s">
        <v>2</v>
      </c>
      <c r="D19" s="1" t="s">
        <v>3</v>
      </c>
      <c r="E19" s="1"/>
      <c r="F19" s="1" t="s">
        <v>9</v>
      </c>
      <c r="G19" s="1" t="s">
        <v>4</v>
      </c>
      <c r="H19" s="1" t="s">
        <v>5</v>
      </c>
      <c r="I19" s="1"/>
      <c r="J19" s="1" t="s">
        <v>6</v>
      </c>
      <c r="K19" s="1" t="s">
        <v>7</v>
      </c>
      <c r="L19" s="1"/>
      <c r="M19" s="1" t="s">
        <v>8</v>
      </c>
      <c r="O19">
        <f>O18+0.001</f>
        <v>2.4000000000000007E-2</v>
      </c>
      <c r="P19" s="7">
        <v>2.3000000000000007E-2</v>
      </c>
      <c r="Q19" s="8">
        <v>1</v>
      </c>
      <c r="X19">
        <v>8.6999999999999994E-3</v>
      </c>
      <c r="Y19" s="10" t="s">
        <v>19</v>
      </c>
      <c r="Z19" s="10" t="s">
        <v>21</v>
      </c>
    </row>
    <row r="20" spans="1:26" x14ac:dyDescent="0.35">
      <c r="A20" s="2">
        <v>106</v>
      </c>
      <c r="B20" s="2" t="s">
        <v>11</v>
      </c>
      <c r="C20" s="3">
        <f>AVERAGE(A21:D26)</f>
        <v>1.0283333333333332E-2</v>
      </c>
      <c r="D20" s="3">
        <f>_xlfn.STDEV.S(A21:D26)</f>
        <v>1.0302666040216573E-3</v>
      </c>
      <c r="F20" s="2" t="s">
        <v>17</v>
      </c>
      <c r="G20" s="3">
        <f>AVERAGE(F21:G24)</f>
        <v>5.1284999999999998</v>
      </c>
      <c r="H20" s="3">
        <f>AVERAGE(H21:H24)</f>
        <v>3.7</v>
      </c>
      <c r="J20" s="2">
        <f>C20*G20*H20</f>
        <v>0.19513087749999997</v>
      </c>
      <c r="K20" s="2">
        <f>D20*G20*H20</f>
        <v>1.9549772431282756E-2</v>
      </c>
      <c r="M20" s="6"/>
      <c r="O20">
        <f t="shared" si="0"/>
        <v>2.5000000000000008E-2</v>
      </c>
      <c r="P20" s="7">
        <v>2.4000000000000007E-2</v>
      </c>
      <c r="Q20" s="8">
        <v>1</v>
      </c>
      <c r="X20">
        <f>X19+0.0003</f>
        <v>8.9999999999999993E-3</v>
      </c>
      <c r="Y20" s="7">
        <v>8.6999999999999994E-3</v>
      </c>
      <c r="Z20" s="8">
        <v>1</v>
      </c>
    </row>
    <row r="21" spans="1:26" x14ac:dyDescent="0.35">
      <c r="A21" s="4">
        <v>1.0500000000000001E-2</v>
      </c>
      <c r="B21" s="4">
        <v>8.9999999999999993E-3</v>
      </c>
      <c r="C21" s="4">
        <v>8.8000000000000005E-3</v>
      </c>
      <c r="D21" s="4">
        <v>9.7000000000000003E-3</v>
      </c>
      <c r="F21" s="4">
        <v>4.7619999999999996</v>
      </c>
      <c r="G21" s="4">
        <v>5.5869999999999997</v>
      </c>
      <c r="H21" s="5">
        <v>3.7</v>
      </c>
      <c r="M21" s="6"/>
      <c r="P21" s="7">
        <v>2.5000000000000008E-2</v>
      </c>
      <c r="Q21" s="8">
        <v>2</v>
      </c>
      <c r="X21">
        <f t="shared" ref="X21:X32" si="1">X20+0.0003</f>
        <v>9.2999999999999992E-3</v>
      </c>
      <c r="Y21" s="7">
        <v>8.9999999999999993E-3</v>
      </c>
      <c r="Z21" s="8">
        <v>2</v>
      </c>
    </row>
    <row r="22" spans="1:26" ht="15" thickBot="1" x14ac:dyDescent="0.4">
      <c r="A22" s="4">
        <v>1.03E-2</v>
      </c>
      <c r="B22" s="4">
        <v>1.0699999999999999E-2</v>
      </c>
      <c r="C22" s="4">
        <v>9.9000000000000008E-3</v>
      </c>
      <c r="D22" s="4">
        <v>1.17E-2</v>
      </c>
      <c r="F22" s="4">
        <v>5.0620000000000003</v>
      </c>
      <c r="G22" s="4">
        <v>4.5949999999999998</v>
      </c>
      <c r="H22" s="5"/>
      <c r="M22" s="6"/>
      <c r="P22" s="9" t="s">
        <v>20</v>
      </c>
      <c r="Q22" s="9">
        <v>0</v>
      </c>
      <c r="X22">
        <f t="shared" si="1"/>
        <v>9.5999999999999992E-3</v>
      </c>
      <c r="Y22" s="7">
        <v>9.2999999999999992E-3</v>
      </c>
      <c r="Z22" s="8">
        <v>0</v>
      </c>
    </row>
    <row r="23" spans="1:26" x14ac:dyDescent="0.35">
      <c r="A23" s="4">
        <v>9.7000000000000003E-3</v>
      </c>
      <c r="B23" s="4">
        <v>0.01</v>
      </c>
      <c r="C23" s="4">
        <v>1.06E-2</v>
      </c>
      <c r="D23" s="4">
        <v>1.0699999999999999E-2</v>
      </c>
      <c r="F23" s="4">
        <v>5.9880000000000004</v>
      </c>
      <c r="G23" s="4">
        <v>4.7960000000000003</v>
      </c>
      <c r="H23" s="5"/>
      <c r="M23" s="6"/>
      <c r="X23">
        <f t="shared" si="1"/>
        <v>9.8999999999999991E-3</v>
      </c>
      <c r="Y23" s="7">
        <v>9.5999999999999992E-3</v>
      </c>
      <c r="Z23" s="8">
        <v>3</v>
      </c>
    </row>
    <row r="24" spans="1:26" x14ac:dyDescent="0.35">
      <c r="A24" s="4">
        <v>1.24E-2</v>
      </c>
      <c r="B24" s="4">
        <v>1.0999999999999999E-2</v>
      </c>
      <c r="C24" s="4">
        <v>1.04E-2</v>
      </c>
      <c r="D24" s="4">
        <v>1.29E-2</v>
      </c>
      <c r="F24" s="4">
        <v>5.4329999999999998</v>
      </c>
      <c r="G24" s="4">
        <v>4.8049999999999997</v>
      </c>
      <c r="H24" s="5"/>
      <c r="M24" s="6"/>
      <c r="X24">
        <f t="shared" si="1"/>
        <v>1.0199999999999999E-2</v>
      </c>
      <c r="Y24" s="7">
        <v>9.8999999999999991E-3</v>
      </c>
      <c r="Z24" s="8">
        <v>3</v>
      </c>
    </row>
    <row r="25" spans="1:26" x14ac:dyDescent="0.35">
      <c r="A25" s="4">
        <v>9.7999999999999997E-3</v>
      </c>
      <c r="B25" s="4">
        <v>1.0699999999999999E-2</v>
      </c>
      <c r="C25" s="4">
        <v>9.9000000000000008E-3</v>
      </c>
      <c r="D25" s="4">
        <v>1.09E-2</v>
      </c>
      <c r="M25" s="6"/>
      <c r="X25">
        <f t="shared" si="1"/>
        <v>1.0499999999999999E-2</v>
      </c>
      <c r="Y25" s="7">
        <v>1.0199999999999999E-2</v>
      </c>
      <c r="Z25" s="8">
        <v>3</v>
      </c>
    </row>
    <row r="26" spans="1:26" x14ac:dyDescent="0.35">
      <c r="A26" s="4">
        <v>9.5999999999999992E-3</v>
      </c>
      <c r="B26" s="4">
        <v>9.4999999999999998E-3</v>
      </c>
      <c r="C26" s="4">
        <v>9.4000000000000004E-3</v>
      </c>
      <c r="D26" s="4">
        <v>8.6999999999999994E-3</v>
      </c>
      <c r="M26" s="6"/>
      <c r="X26">
        <f t="shared" si="1"/>
        <v>1.0799999999999999E-2</v>
      </c>
      <c r="Y26" s="7">
        <v>1.0499999999999999E-2</v>
      </c>
      <c r="Z26" s="8">
        <v>2</v>
      </c>
    </row>
    <row r="27" spans="1:26" ht="15" thickBot="1" x14ac:dyDescent="0.4">
      <c r="X27">
        <f t="shared" si="1"/>
        <v>1.1099999999999999E-2</v>
      </c>
      <c r="Y27" s="7">
        <v>1.0799999999999999E-2</v>
      </c>
      <c r="Z27" s="8">
        <v>5</v>
      </c>
    </row>
    <row r="28" spans="1:26" x14ac:dyDescent="0.35">
      <c r="A28" s="1" t="s">
        <v>0</v>
      </c>
      <c r="B28" s="1" t="s">
        <v>1</v>
      </c>
      <c r="C28" s="1" t="s">
        <v>2</v>
      </c>
      <c r="D28" s="1" t="s">
        <v>3</v>
      </c>
      <c r="E28" s="1"/>
      <c r="F28" s="1" t="s">
        <v>9</v>
      </c>
      <c r="G28" s="1" t="s">
        <v>4</v>
      </c>
      <c r="H28" s="1" t="s">
        <v>5</v>
      </c>
      <c r="I28" s="1"/>
      <c r="J28" s="1" t="s">
        <v>6</v>
      </c>
      <c r="K28" s="1" t="s">
        <v>7</v>
      </c>
      <c r="L28" s="1"/>
      <c r="M28" s="1" t="s">
        <v>8</v>
      </c>
      <c r="O28">
        <v>9.4999999999999998E-3</v>
      </c>
      <c r="P28" s="10" t="s">
        <v>19</v>
      </c>
      <c r="Q28" s="10" t="s">
        <v>21</v>
      </c>
      <c r="X28">
        <f t="shared" si="1"/>
        <v>1.1399999999999999E-2</v>
      </c>
      <c r="Y28" s="7">
        <v>1.1099999999999999E-2</v>
      </c>
      <c r="Z28" s="8">
        <v>2</v>
      </c>
    </row>
    <row r="29" spans="1:26" x14ac:dyDescent="0.35">
      <c r="A29" s="2">
        <v>106</v>
      </c>
      <c r="B29" s="2" t="s">
        <v>13</v>
      </c>
      <c r="C29" s="3">
        <f>AVERAGE(A30:D35)</f>
        <v>1.3554166666666666E-2</v>
      </c>
      <c r="D29" s="3">
        <f>_xlfn.STDEV.S(A30:D35)</f>
        <v>2.2169268126741625E-3</v>
      </c>
      <c r="F29" s="2" t="s">
        <v>17</v>
      </c>
      <c r="G29" s="3">
        <f>AVERAGE(F30:G33)</f>
        <v>5.1284999999999998</v>
      </c>
      <c r="H29" s="3">
        <f>AVERAGE(H30:H33)</f>
        <v>3.7</v>
      </c>
      <c r="J29" s="2">
        <f>C29*G29*H29</f>
        <v>0.25719641187499998</v>
      </c>
      <c r="K29" s="2">
        <f>D29*G29*H29</f>
        <v>4.2067183887557938E-2</v>
      </c>
      <c r="M29" s="6"/>
      <c r="O29">
        <f>O28+0.0005</f>
        <v>0.01</v>
      </c>
      <c r="P29" s="7">
        <v>9.4999999999999998E-3</v>
      </c>
      <c r="Q29" s="8">
        <v>1</v>
      </c>
      <c r="X29">
        <f t="shared" si="1"/>
        <v>1.1699999999999999E-2</v>
      </c>
      <c r="Y29" s="7">
        <v>1.1399999999999999E-2</v>
      </c>
      <c r="Z29" s="8">
        <v>0</v>
      </c>
    </row>
    <row r="30" spans="1:26" x14ac:dyDescent="0.35">
      <c r="A30" s="4">
        <v>1.47E-2</v>
      </c>
      <c r="B30" s="4">
        <v>1.7399999999999999E-2</v>
      </c>
      <c r="C30" s="4">
        <v>1.46E-2</v>
      </c>
      <c r="D30" s="4">
        <v>1.5699999999999999E-2</v>
      </c>
      <c r="F30" s="4">
        <v>4.7619999999999996</v>
      </c>
      <c r="G30" s="4">
        <v>5.5869999999999997</v>
      </c>
      <c r="H30" s="5">
        <v>3.7</v>
      </c>
      <c r="M30" s="6"/>
      <c r="O30">
        <f t="shared" ref="O30:O43" si="2">O29+0.0005</f>
        <v>1.0500000000000001E-2</v>
      </c>
      <c r="P30" s="7">
        <v>0.01</v>
      </c>
      <c r="Q30" s="8">
        <v>1</v>
      </c>
      <c r="X30">
        <f t="shared" si="1"/>
        <v>1.1999999999999999E-2</v>
      </c>
      <c r="Y30" s="7">
        <v>1.1699999999999999E-2</v>
      </c>
      <c r="Z30" s="8">
        <v>0</v>
      </c>
    </row>
    <row r="31" spans="1:26" x14ac:dyDescent="0.35">
      <c r="A31" s="4">
        <v>1.1599999999999999E-2</v>
      </c>
      <c r="B31" s="4">
        <v>1.24E-2</v>
      </c>
      <c r="C31" s="4">
        <v>1.34E-2</v>
      </c>
      <c r="D31" s="4">
        <v>1.34E-2</v>
      </c>
      <c r="F31" s="4">
        <v>5.0620000000000003</v>
      </c>
      <c r="G31" s="4">
        <v>4.5949999999999998</v>
      </c>
      <c r="H31" s="5"/>
      <c r="M31" s="6"/>
      <c r="O31">
        <f t="shared" si="2"/>
        <v>1.1000000000000001E-2</v>
      </c>
      <c r="P31" s="7">
        <v>1.0500000000000001E-2</v>
      </c>
      <c r="Q31" s="8">
        <v>1</v>
      </c>
      <c r="X31">
        <f t="shared" si="1"/>
        <v>1.2299999999999998E-2</v>
      </c>
      <c r="Y31" s="7">
        <v>1.1999999999999999E-2</v>
      </c>
      <c r="Z31" s="8">
        <v>1</v>
      </c>
    </row>
    <row r="32" spans="1:26" x14ac:dyDescent="0.35">
      <c r="A32" s="4">
        <v>1.0800000000000001E-2</v>
      </c>
      <c r="B32" s="4">
        <v>1.0200000000000001E-2</v>
      </c>
      <c r="C32" s="4">
        <v>0.01</v>
      </c>
      <c r="D32" s="4">
        <v>9.4999999999999998E-3</v>
      </c>
      <c r="F32" s="4">
        <v>5.9880000000000004</v>
      </c>
      <c r="G32" s="4">
        <v>4.7960000000000003</v>
      </c>
      <c r="H32" s="5"/>
      <c r="M32" s="6"/>
      <c r="O32">
        <f t="shared" si="2"/>
        <v>1.1500000000000002E-2</v>
      </c>
      <c r="P32" s="7">
        <v>1.1000000000000001E-2</v>
      </c>
      <c r="Q32" s="8">
        <v>1</v>
      </c>
      <c r="X32">
        <f t="shared" si="1"/>
        <v>1.2599999999999998E-2</v>
      </c>
      <c r="Y32" s="7">
        <v>1.2299999999999998E-2</v>
      </c>
      <c r="Z32" s="8">
        <v>0</v>
      </c>
    </row>
    <row r="33" spans="1:26" x14ac:dyDescent="0.35">
      <c r="A33" s="4">
        <v>1.29E-2</v>
      </c>
      <c r="B33" s="4">
        <v>1.2699999999999999E-2</v>
      </c>
      <c r="C33" s="4">
        <v>1.2800000000000001E-2</v>
      </c>
      <c r="D33" s="4">
        <v>1.3299999999999999E-2</v>
      </c>
      <c r="F33" s="4">
        <v>5.4329999999999998</v>
      </c>
      <c r="G33" s="4">
        <v>4.8049999999999997</v>
      </c>
      <c r="H33" s="5"/>
      <c r="M33" s="6"/>
      <c r="O33">
        <f t="shared" si="2"/>
        <v>1.2000000000000002E-2</v>
      </c>
      <c r="P33" s="7">
        <v>1.1500000000000002E-2</v>
      </c>
      <c r="Q33" s="8">
        <v>0</v>
      </c>
      <c r="Y33" s="7">
        <v>1.2599999999999998E-2</v>
      </c>
      <c r="Z33" s="8">
        <v>1</v>
      </c>
    </row>
    <row r="34" spans="1:26" ht="15" thickBot="1" x14ac:dyDescent="0.4">
      <c r="A34" s="4">
        <v>1.47E-2</v>
      </c>
      <c r="B34" s="4">
        <v>1.52E-2</v>
      </c>
      <c r="C34" s="4">
        <v>1.1599999999999999E-2</v>
      </c>
      <c r="D34" s="4">
        <v>1.3599999999999999E-2</v>
      </c>
      <c r="M34" s="6"/>
      <c r="O34">
        <f t="shared" si="2"/>
        <v>1.2500000000000002E-2</v>
      </c>
      <c r="P34" s="7">
        <v>1.2000000000000002E-2</v>
      </c>
      <c r="Q34" s="8">
        <v>2</v>
      </c>
      <c r="Y34" s="9" t="s">
        <v>20</v>
      </c>
      <c r="Z34" s="9">
        <v>1</v>
      </c>
    </row>
    <row r="35" spans="1:26" x14ac:dyDescent="0.35">
      <c r="A35" s="4">
        <v>1.5900000000000001E-2</v>
      </c>
      <c r="B35" s="4">
        <v>1.6799999999999999E-2</v>
      </c>
      <c r="C35" s="4">
        <v>1.61E-2</v>
      </c>
      <c r="D35" s="4">
        <v>1.6E-2</v>
      </c>
      <c r="M35" s="6"/>
      <c r="O35">
        <f t="shared" si="2"/>
        <v>1.3000000000000003E-2</v>
      </c>
      <c r="P35" s="7">
        <v>1.2500000000000002E-2</v>
      </c>
      <c r="Q35" s="8">
        <v>1</v>
      </c>
    </row>
    <row r="36" spans="1:26" x14ac:dyDescent="0.35">
      <c r="O36">
        <f t="shared" si="2"/>
        <v>1.3500000000000003E-2</v>
      </c>
      <c r="P36" s="7">
        <v>1.3000000000000003E-2</v>
      </c>
      <c r="Q36" s="8">
        <v>3</v>
      </c>
    </row>
    <row r="37" spans="1:26" x14ac:dyDescent="0.35">
      <c r="A37" s="1" t="s">
        <v>0</v>
      </c>
      <c r="B37" s="1" t="s">
        <v>1</v>
      </c>
      <c r="C37" s="1" t="s">
        <v>2</v>
      </c>
      <c r="D37" s="1" t="s">
        <v>3</v>
      </c>
      <c r="E37" s="1"/>
      <c r="F37" s="1" t="s">
        <v>9</v>
      </c>
      <c r="G37" s="1" t="s">
        <v>4</v>
      </c>
      <c r="H37" s="1" t="s">
        <v>5</v>
      </c>
      <c r="I37" s="1"/>
      <c r="J37" s="1" t="s">
        <v>6</v>
      </c>
      <c r="K37" s="1" t="s">
        <v>7</v>
      </c>
      <c r="L37" s="1"/>
      <c r="M37" s="1" t="s">
        <v>8</v>
      </c>
      <c r="O37">
        <f t="shared" si="2"/>
        <v>1.4000000000000004E-2</v>
      </c>
      <c r="P37" s="7">
        <v>1.3500000000000003E-2</v>
      </c>
      <c r="Q37" s="8">
        <v>3</v>
      </c>
    </row>
    <row r="38" spans="1:26" x14ac:dyDescent="0.35">
      <c r="A38" s="2">
        <v>106</v>
      </c>
      <c r="B38" s="2" t="s">
        <v>16</v>
      </c>
      <c r="C38" s="3">
        <f>AVERAGE(A39:D44)</f>
        <v>8.7916666666666666E-4</v>
      </c>
      <c r="D38" s="3">
        <f>_xlfn.STDEV.S(A39:D44)</f>
        <v>2.3401814620585125E-4</v>
      </c>
      <c r="F38" s="2" t="s">
        <v>17</v>
      </c>
      <c r="G38" s="3">
        <f>AVERAGE(F39:G42)</f>
        <v>5.1284999999999998</v>
      </c>
      <c r="H38" s="3">
        <f>AVERAGE(H39:H42)</f>
        <v>3.7</v>
      </c>
      <c r="J38" s="2">
        <f>C38*G38*H38</f>
        <v>1.6682583125000001E-2</v>
      </c>
      <c r="K38" s="2">
        <f>D38*G38*H38</f>
        <v>4.4405996324218197E-3</v>
      </c>
      <c r="M38" s="6"/>
      <c r="O38">
        <f>O37+0.0005</f>
        <v>1.4500000000000004E-2</v>
      </c>
      <c r="P38" s="7">
        <v>1.4000000000000004E-2</v>
      </c>
      <c r="Q38" s="8">
        <v>1</v>
      </c>
    </row>
    <row r="39" spans="1:26" x14ac:dyDescent="0.35">
      <c r="A39" s="4">
        <v>1.1999999999999999E-3</v>
      </c>
      <c r="B39" s="4">
        <v>1.4E-3</v>
      </c>
      <c r="C39" s="4">
        <v>1.2999999999999999E-3</v>
      </c>
      <c r="D39" s="4">
        <v>1.1000000000000001E-3</v>
      </c>
      <c r="F39" s="4">
        <v>4.7619999999999996</v>
      </c>
      <c r="G39" s="4">
        <v>5.5869999999999997</v>
      </c>
      <c r="H39" s="5">
        <v>3.7</v>
      </c>
      <c r="M39" s="6"/>
      <c r="O39">
        <f t="shared" si="2"/>
        <v>1.5000000000000005E-2</v>
      </c>
      <c r="P39" s="7">
        <v>1.4500000000000004E-2</v>
      </c>
      <c r="Q39" s="8">
        <v>0</v>
      </c>
    </row>
    <row r="40" spans="1:26" x14ac:dyDescent="0.35">
      <c r="A40" s="4">
        <v>1.1000000000000001E-3</v>
      </c>
      <c r="B40" s="4">
        <v>8.0000000000000004E-4</v>
      </c>
      <c r="C40" s="4">
        <v>5.0000000000000001E-4</v>
      </c>
      <c r="D40" s="4">
        <v>8.0000000000000004E-4</v>
      </c>
      <c r="F40" s="4">
        <v>5.0620000000000003</v>
      </c>
      <c r="G40" s="4">
        <v>4.5949999999999998</v>
      </c>
      <c r="H40" s="5"/>
      <c r="M40" s="6"/>
      <c r="O40">
        <f t="shared" si="2"/>
        <v>1.5500000000000005E-2</v>
      </c>
      <c r="P40" s="7">
        <v>1.5000000000000005E-2</v>
      </c>
      <c r="Q40" s="8">
        <v>3</v>
      </c>
    </row>
    <row r="41" spans="1:26" x14ac:dyDescent="0.35">
      <c r="A41" s="4">
        <v>1.1000000000000001E-3</v>
      </c>
      <c r="B41" s="4">
        <v>8.0000000000000004E-4</v>
      </c>
      <c r="C41" s="4">
        <v>8.9999999999999998E-4</v>
      </c>
      <c r="D41" s="4">
        <v>8.9999999999999998E-4</v>
      </c>
      <c r="F41" s="4">
        <v>5.9880000000000004</v>
      </c>
      <c r="G41" s="4">
        <v>4.7960000000000003</v>
      </c>
      <c r="H41" s="5"/>
      <c r="M41" s="6"/>
      <c r="O41">
        <f t="shared" si="2"/>
        <v>1.6000000000000004E-2</v>
      </c>
      <c r="P41" s="7">
        <v>1.5500000000000005E-2</v>
      </c>
      <c r="Q41" s="8">
        <v>1</v>
      </c>
    </row>
    <row r="42" spans="1:26" x14ac:dyDescent="0.35">
      <c r="A42" s="4">
        <v>8.0000000000000004E-4</v>
      </c>
      <c r="B42" s="4">
        <v>8.0000000000000004E-4</v>
      </c>
      <c r="C42" s="4">
        <v>6.9999999999999999E-4</v>
      </c>
      <c r="D42" s="4">
        <v>1E-3</v>
      </c>
      <c r="F42" s="4">
        <v>5.4329999999999998</v>
      </c>
      <c r="G42" s="4">
        <v>4.8049999999999997</v>
      </c>
      <c r="H42" s="5"/>
      <c r="M42" s="6"/>
      <c r="O42">
        <f>O41+0.0005</f>
        <v>1.6500000000000004E-2</v>
      </c>
      <c r="P42" s="7">
        <v>1.6000000000000004E-2</v>
      </c>
      <c r="Q42" s="8">
        <v>3</v>
      </c>
    </row>
    <row r="43" spans="1:26" x14ac:dyDescent="0.35">
      <c r="A43" s="4">
        <v>8.0000000000000004E-4</v>
      </c>
      <c r="B43" s="4">
        <v>8.9999999999999998E-4</v>
      </c>
      <c r="C43" s="4">
        <v>8.0000000000000004E-4</v>
      </c>
      <c r="D43" s="4">
        <v>6.9999999999999999E-4</v>
      </c>
      <c r="M43" s="6"/>
      <c r="O43">
        <f t="shared" si="2"/>
        <v>1.7000000000000005E-2</v>
      </c>
      <c r="P43" s="7">
        <v>1.6500000000000004E-2</v>
      </c>
      <c r="Q43" s="8">
        <v>1</v>
      </c>
    </row>
    <row r="44" spans="1:26" x14ac:dyDescent="0.35">
      <c r="A44" s="4">
        <v>5.0000000000000001E-4</v>
      </c>
      <c r="B44" s="4">
        <v>5.0000000000000001E-4</v>
      </c>
      <c r="C44" s="4">
        <v>8.9999999999999998E-4</v>
      </c>
      <c r="D44" s="4">
        <v>8.0000000000000004E-4</v>
      </c>
      <c r="M44" s="6"/>
      <c r="O44">
        <f>O43+0.0005</f>
        <v>1.7500000000000005E-2</v>
      </c>
      <c r="P44" s="7">
        <v>1.7000000000000005E-2</v>
      </c>
      <c r="Q44" s="8">
        <v>1</v>
      </c>
    </row>
    <row r="45" spans="1:26" x14ac:dyDescent="0.35">
      <c r="P45" s="7">
        <v>1.7500000000000005E-2</v>
      </c>
      <c r="Q45" s="8">
        <v>1</v>
      </c>
    </row>
    <row r="46" spans="1:26" ht="15" thickBot="1" x14ac:dyDescent="0.4">
      <c r="A46" s="1" t="s">
        <v>0</v>
      </c>
      <c r="B46" s="1" t="s">
        <v>1</v>
      </c>
      <c r="C46" s="1" t="s">
        <v>2</v>
      </c>
      <c r="D46" s="1" t="s">
        <v>3</v>
      </c>
      <c r="E46" s="1"/>
      <c r="F46" s="1" t="s">
        <v>9</v>
      </c>
      <c r="G46" s="1" t="s">
        <v>4</v>
      </c>
      <c r="H46" s="1" t="s">
        <v>5</v>
      </c>
      <c r="I46" s="1"/>
      <c r="J46" s="1" t="s">
        <v>6</v>
      </c>
      <c r="K46" s="1" t="s">
        <v>7</v>
      </c>
      <c r="L46" s="1"/>
      <c r="M46" s="1" t="s">
        <v>8</v>
      </c>
      <c r="P46" s="9" t="s">
        <v>20</v>
      </c>
      <c r="Q46" s="9">
        <v>0</v>
      </c>
    </row>
    <row r="47" spans="1:26" ht="15" thickBot="1" x14ac:dyDescent="0.4">
      <c r="A47" s="2">
        <v>106</v>
      </c>
      <c r="B47" s="2" t="s">
        <v>14</v>
      </c>
      <c r="C47" s="3">
        <f>AVERAGE(A48:D53)</f>
        <v>2.4195833333333337E-2</v>
      </c>
      <c r="D47" s="3">
        <f>_xlfn.STDEV.S(A48:D53)</f>
        <v>1.2592196226119629E-3</v>
      </c>
      <c r="F47" s="2" t="s">
        <v>17</v>
      </c>
      <c r="G47" s="3">
        <f>AVERAGE(F48:G51)</f>
        <v>5.1284999999999998</v>
      </c>
      <c r="H47" s="3">
        <f>AVERAGE(H48:H51)</f>
        <v>3.7</v>
      </c>
      <c r="J47" s="2">
        <f>C47*G47*H47</f>
        <v>0.45912682562500007</v>
      </c>
      <c r="K47" s="2">
        <f>D47*G47*H47</f>
        <v>2.3894258987892169E-2</v>
      </c>
      <c r="M47" s="6"/>
    </row>
    <row r="48" spans="1:26" x14ac:dyDescent="0.35">
      <c r="A48" s="4">
        <v>2.4E-2</v>
      </c>
      <c r="B48" s="4">
        <v>2.3599999999999999E-2</v>
      </c>
      <c r="C48" s="4">
        <v>2.3599999999999999E-2</v>
      </c>
      <c r="D48" s="4">
        <v>2.47E-2</v>
      </c>
      <c r="F48" s="4">
        <v>4.7619999999999996</v>
      </c>
      <c r="G48" s="4">
        <v>5.5869999999999997</v>
      </c>
      <c r="H48" s="5">
        <v>3.7</v>
      </c>
      <c r="M48" s="6"/>
      <c r="N48">
        <v>0.02</v>
      </c>
      <c r="O48" s="10" t="s">
        <v>19</v>
      </c>
      <c r="P48" s="10" t="s">
        <v>21</v>
      </c>
    </row>
    <row r="49" spans="1:16" x14ac:dyDescent="0.35">
      <c r="A49" s="4">
        <v>2.4299999999999999E-2</v>
      </c>
      <c r="B49" s="4">
        <v>2.46E-2</v>
      </c>
      <c r="C49" s="4">
        <v>2.4199999999999999E-2</v>
      </c>
      <c r="D49" s="4">
        <v>2.3800000000000002E-2</v>
      </c>
      <c r="F49" s="4">
        <v>5.0620000000000003</v>
      </c>
      <c r="G49" s="4">
        <v>4.5949999999999998</v>
      </c>
      <c r="H49" s="5"/>
      <c r="M49" s="6"/>
      <c r="N49">
        <f>N48+0.001</f>
        <v>2.1000000000000001E-2</v>
      </c>
      <c r="O49" s="7">
        <v>0.02</v>
      </c>
      <c r="P49" s="8">
        <v>0</v>
      </c>
    </row>
    <row r="50" spans="1:16" x14ac:dyDescent="0.35">
      <c r="A50" s="4">
        <v>2.24E-2</v>
      </c>
      <c r="B50" s="4">
        <v>2.3E-2</v>
      </c>
      <c r="C50" s="4">
        <v>2.4400000000000002E-2</v>
      </c>
      <c r="D50" s="4">
        <v>2.35E-2</v>
      </c>
      <c r="F50" s="4">
        <v>5.9880000000000004</v>
      </c>
      <c r="G50" s="4">
        <v>4.7960000000000003</v>
      </c>
      <c r="H50" s="5"/>
      <c r="M50" s="6"/>
      <c r="N50">
        <f t="shared" ref="N50:N55" si="3">N49+0.001</f>
        <v>2.2000000000000002E-2</v>
      </c>
      <c r="O50" s="7">
        <v>2.1000000000000001E-2</v>
      </c>
      <c r="P50" s="8">
        <v>0</v>
      </c>
    </row>
    <row r="51" spans="1:16" x14ac:dyDescent="0.35">
      <c r="A51" s="4">
        <v>2.2800000000000001E-2</v>
      </c>
      <c r="B51" s="4">
        <v>2.29E-2</v>
      </c>
      <c r="C51" s="4">
        <v>2.2200000000000001E-2</v>
      </c>
      <c r="D51" s="4">
        <v>2.2499999999999999E-2</v>
      </c>
      <c r="F51" s="4">
        <v>5.4329999999999998</v>
      </c>
      <c r="G51" s="4">
        <v>4.8049999999999997</v>
      </c>
      <c r="H51" s="5"/>
      <c r="M51" s="6"/>
      <c r="N51">
        <f t="shared" si="3"/>
        <v>2.3000000000000003E-2</v>
      </c>
      <c r="O51" s="7">
        <v>2.2000000000000002E-2</v>
      </c>
      <c r="P51" s="8">
        <v>0</v>
      </c>
    </row>
    <row r="52" spans="1:16" x14ac:dyDescent="0.35">
      <c r="A52" s="4">
        <v>2.35E-2</v>
      </c>
      <c r="B52" s="4">
        <v>2.5499999999999998E-2</v>
      </c>
      <c r="C52" s="4">
        <v>2.5700000000000001E-2</v>
      </c>
      <c r="D52" s="4">
        <v>2.6499999999999999E-2</v>
      </c>
      <c r="M52" s="6"/>
      <c r="N52">
        <f t="shared" si="3"/>
        <v>2.4000000000000004E-2</v>
      </c>
      <c r="O52" s="7">
        <v>2.3000000000000003E-2</v>
      </c>
      <c r="P52" s="8">
        <v>6</v>
      </c>
    </row>
    <row r="53" spans="1:16" x14ac:dyDescent="0.35">
      <c r="A53" s="4">
        <v>2.5899999999999999E-2</v>
      </c>
      <c r="B53" s="4">
        <v>2.5700000000000001E-2</v>
      </c>
      <c r="C53" s="4">
        <v>2.58E-2</v>
      </c>
      <c r="D53" s="4">
        <v>2.5600000000000001E-2</v>
      </c>
      <c r="M53" s="6"/>
      <c r="N53">
        <f t="shared" si="3"/>
        <v>2.5000000000000005E-2</v>
      </c>
      <c r="O53" s="7">
        <v>2.4000000000000004E-2</v>
      </c>
      <c r="P53" s="8">
        <v>6</v>
      </c>
    </row>
    <row r="54" spans="1:16" x14ac:dyDescent="0.35">
      <c r="N54">
        <f t="shared" si="3"/>
        <v>2.6000000000000006E-2</v>
      </c>
      <c r="O54" s="7">
        <v>2.5000000000000005E-2</v>
      </c>
      <c r="P54" s="8">
        <v>5</v>
      </c>
    </row>
    <row r="55" spans="1:16" x14ac:dyDescent="0.35">
      <c r="A55" s="1" t="s">
        <v>0</v>
      </c>
      <c r="B55" s="1" t="s">
        <v>1</v>
      </c>
      <c r="C55" s="1" t="s">
        <v>2</v>
      </c>
      <c r="D55" s="1" t="s">
        <v>3</v>
      </c>
      <c r="E55" s="1"/>
      <c r="F55" s="1" t="s">
        <v>9</v>
      </c>
      <c r="G55" s="1" t="s">
        <v>4</v>
      </c>
      <c r="H55" s="1" t="s">
        <v>5</v>
      </c>
      <c r="I55" s="1"/>
      <c r="J55" s="1" t="s">
        <v>6</v>
      </c>
      <c r="K55" s="1" t="s">
        <v>7</v>
      </c>
      <c r="L55" s="1"/>
      <c r="M55" s="1" t="s">
        <v>8</v>
      </c>
      <c r="N55">
        <f t="shared" si="3"/>
        <v>2.7000000000000007E-2</v>
      </c>
      <c r="O55" s="7">
        <v>2.6000000000000006E-2</v>
      </c>
      <c r="P55" s="8">
        <v>6</v>
      </c>
    </row>
    <row r="56" spans="1:16" x14ac:dyDescent="0.35">
      <c r="A56" s="2">
        <v>106</v>
      </c>
      <c r="B56" s="2" t="s">
        <v>12</v>
      </c>
      <c r="C56" s="3">
        <f>AVERAGE(A57:D62)</f>
        <v>1.0833333333333335E-3</v>
      </c>
      <c r="D56" s="3">
        <f>_xlfn.STDEV.S(A57:D62)</f>
        <v>4.9314136492196775E-4</v>
      </c>
      <c r="F56" s="2" t="s">
        <v>17</v>
      </c>
      <c r="G56" s="3">
        <f>AVERAGE(F57:G60)</f>
        <v>5.1284999999999998</v>
      </c>
      <c r="H56" s="3">
        <f>AVERAGE(H57:H60)</f>
        <v>3.7</v>
      </c>
      <c r="J56" s="2">
        <f>C56*G56*H56</f>
        <v>2.0556737500000005E-2</v>
      </c>
      <c r="K56" s="2">
        <f>D56*G56*H56</f>
        <v>9.3575793130085544E-3</v>
      </c>
      <c r="M56" s="6"/>
      <c r="O56" s="7">
        <v>2.7000000000000007E-2</v>
      </c>
      <c r="P56" s="8">
        <v>1</v>
      </c>
    </row>
    <row r="57" spans="1:16" ht="15" thickBot="1" x14ac:dyDescent="0.4">
      <c r="A57" s="4">
        <v>1.2999999999999999E-3</v>
      </c>
      <c r="B57" s="4">
        <v>6.9999999999999999E-4</v>
      </c>
      <c r="C57" s="4">
        <v>6.9999999999999999E-4</v>
      </c>
      <c r="D57" s="4">
        <v>6.9999999999999999E-4</v>
      </c>
      <c r="F57" s="4">
        <v>4.7619999999999996</v>
      </c>
      <c r="G57" s="4">
        <v>5.5869999999999997</v>
      </c>
      <c r="H57" s="5">
        <v>3.7</v>
      </c>
      <c r="M57" s="6"/>
      <c r="O57" s="9" t="s">
        <v>20</v>
      </c>
      <c r="P57" s="9">
        <v>0</v>
      </c>
    </row>
    <row r="58" spans="1:16" x14ac:dyDescent="0.35">
      <c r="A58" s="4">
        <v>1.9E-3</v>
      </c>
      <c r="B58" s="4">
        <v>2E-3</v>
      </c>
      <c r="C58" s="4">
        <v>2E-3</v>
      </c>
      <c r="D58" s="4">
        <v>2.2000000000000001E-3</v>
      </c>
      <c r="F58" s="4">
        <v>5.0620000000000003</v>
      </c>
      <c r="G58" s="4">
        <v>4.5949999999999998</v>
      </c>
      <c r="H58" s="5"/>
      <c r="M58" s="6"/>
    </row>
    <row r="59" spans="1:16" x14ac:dyDescent="0.35">
      <c r="A59" s="4">
        <v>8.0000000000000004E-4</v>
      </c>
      <c r="B59" s="4">
        <v>6.9999999999999999E-4</v>
      </c>
      <c r="C59" s="4">
        <v>6.9999999999999999E-4</v>
      </c>
      <c r="D59" s="4">
        <v>8.0000000000000004E-4</v>
      </c>
      <c r="F59" s="4">
        <v>5.9880000000000004</v>
      </c>
      <c r="G59" s="4">
        <v>4.7960000000000003</v>
      </c>
      <c r="H59" s="5"/>
      <c r="M59" s="6"/>
    </row>
    <row r="60" spans="1:16" x14ac:dyDescent="0.35">
      <c r="A60" s="4">
        <v>1.5E-3</v>
      </c>
      <c r="B60" s="4">
        <v>1.1000000000000001E-3</v>
      </c>
      <c r="C60" s="4">
        <v>1.1999999999999999E-3</v>
      </c>
      <c r="D60" s="4">
        <v>1.1999999999999999E-3</v>
      </c>
      <c r="F60" s="4">
        <v>5.4329999999999998</v>
      </c>
      <c r="G60" s="4">
        <v>4.8049999999999997</v>
      </c>
      <c r="H60" s="5"/>
      <c r="M60" s="6"/>
    </row>
    <row r="61" spans="1:16" x14ac:dyDescent="0.35">
      <c r="A61" s="4">
        <v>8.9999999999999998E-4</v>
      </c>
      <c r="B61" s="4">
        <v>8.9999999999999998E-4</v>
      </c>
      <c r="C61" s="4">
        <v>6.9999999999999999E-4</v>
      </c>
      <c r="D61" s="4">
        <v>4.0000000000000002E-4</v>
      </c>
      <c r="M61" s="6"/>
    </row>
    <row r="62" spans="1:16" x14ac:dyDescent="0.35">
      <c r="A62" s="4">
        <v>8.0000000000000004E-4</v>
      </c>
      <c r="B62" s="4">
        <v>8.0000000000000004E-4</v>
      </c>
      <c r="C62" s="4">
        <v>1E-3</v>
      </c>
      <c r="D62" s="4">
        <v>1E-3</v>
      </c>
      <c r="M62" s="6"/>
    </row>
    <row r="64" spans="1:16" x14ac:dyDescent="0.35">
      <c r="A64" s="1" t="s">
        <v>0</v>
      </c>
      <c r="B64" s="1" t="s">
        <v>1</v>
      </c>
      <c r="C64" s="1" t="s">
        <v>2</v>
      </c>
      <c r="D64" s="1" t="s">
        <v>3</v>
      </c>
      <c r="E64" s="1"/>
      <c r="F64" s="1" t="s">
        <v>9</v>
      </c>
      <c r="G64" s="1" t="s">
        <v>4</v>
      </c>
      <c r="H64" s="1" t="s">
        <v>5</v>
      </c>
      <c r="I64" s="1"/>
      <c r="J64" s="1" t="s">
        <v>6</v>
      </c>
      <c r="K64" s="1" t="s">
        <v>7</v>
      </c>
      <c r="L64" s="1"/>
      <c r="M64" s="1" t="s">
        <v>8</v>
      </c>
    </row>
    <row r="65" spans="1:13" x14ac:dyDescent="0.35">
      <c r="A65" s="2">
        <v>106</v>
      </c>
      <c r="B65" s="2" t="s">
        <v>15</v>
      </c>
      <c r="C65" s="3">
        <f>AVERAGE(A66:D71)</f>
        <v>5.9999999999999995E-4</v>
      </c>
      <c r="D65" s="3">
        <f>_xlfn.STDEV.S(A66:D71)</f>
        <v>1.2853691738343029E-4</v>
      </c>
      <c r="F65" s="2" t="s">
        <v>17</v>
      </c>
      <c r="G65" s="3">
        <f>AVERAGE(F66:G69)</f>
        <v>5.1284999999999998</v>
      </c>
      <c r="H65" s="3">
        <f>AVERAGE(H66:H69)</f>
        <v>3.7</v>
      </c>
      <c r="J65" s="2">
        <f>C65*G65*H65</f>
        <v>1.1385269999999999E-2</v>
      </c>
      <c r="K65" s="2">
        <f>D65*G65*H65</f>
        <v>2.4390458489634125E-3</v>
      </c>
      <c r="M65" s="6"/>
    </row>
    <row r="66" spans="1:13" x14ac:dyDescent="0.35">
      <c r="A66" s="4">
        <v>6.9999999999999999E-4</v>
      </c>
      <c r="B66" s="4">
        <v>6.9999999999999999E-4</v>
      </c>
      <c r="C66" s="4">
        <v>4.0000000000000002E-4</v>
      </c>
      <c r="D66" s="4">
        <v>6.9999999999999999E-4</v>
      </c>
      <c r="F66" s="4">
        <v>4.7619999999999996</v>
      </c>
      <c r="G66" s="4">
        <v>5.5869999999999997</v>
      </c>
      <c r="H66" s="5">
        <v>3.7</v>
      </c>
      <c r="M66" s="6"/>
    </row>
    <row r="67" spans="1:13" x14ac:dyDescent="0.35">
      <c r="A67" s="4">
        <v>5.9999999999999995E-4</v>
      </c>
      <c r="B67" s="4">
        <v>8.0000000000000004E-4</v>
      </c>
      <c r="C67" s="4">
        <v>8.9999999999999998E-4</v>
      </c>
      <c r="D67" s="4">
        <v>5.9999999999999995E-4</v>
      </c>
      <c r="F67" s="4">
        <v>5.0620000000000003</v>
      </c>
      <c r="G67" s="4">
        <v>4.5949999999999998</v>
      </c>
      <c r="H67" s="5"/>
      <c r="M67" s="6"/>
    </row>
    <row r="68" spans="1:13" x14ac:dyDescent="0.35">
      <c r="A68" s="4">
        <v>6.9999999999999999E-4</v>
      </c>
      <c r="B68" s="4">
        <v>5.0000000000000001E-4</v>
      </c>
      <c r="C68" s="4">
        <v>5.0000000000000001E-4</v>
      </c>
      <c r="D68" s="4">
        <v>5.0000000000000001E-4</v>
      </c>
      <c r="F68" s="4">
        <v>5.9880000000000004</v>
      </c>
      <c r="G68" s="4">
        <v>4.7960000000000003</v>
      </c>
      <c r="H68" s="5"/>
      <c r="M68" s="6"/>
    </row>
    <row r="69" spans="1:13" x14ac:dyDescent="0.35">
      <c r="A69" s="4">
        <v>5.9999999999999995E-4</v>
      </c>
      <c r="B69" s="4">
        <v>5.0000000000000001E-4</v>
      </c>
      <c r="C69" s="4">
        <v>5.0000000000000001E-4</v>
      </c>
      <c r="D69" s="4">
        <v>5.0000000000000001E-4</v>
      </c>
      <c r="F69" s="4">
        <v>5.4329999999999998</v>
      </c>
      <c r="G69" s="4">
        <v>4.8049999999999997</v>
      </c>
      <c r="H69" s="5"/>
      <c r="M69" s="6"/>
    </row>
    <row r="70" spans="1:13" x14ac:dyDescent="0.35">
      <c r="A70" s="4">
        <v>6.9999999999999999E-4</v>
      </c>
      <c r="B70" s="4">
        <v>6.9999999999999999E-4</v>
      </c>
      <c r="C70" s="4">
        <v>5.9999999999999995E-4</v>
      </c>
      <c r="D70" s="4">
        <v>4.0000000000000002E-4</v>
      </c>
      <c r="M70" s="6"/>
    </row>
    <row r="71" spans="1:13" x14ac:dyDescent="0.35">
      <c r="A71" s="4">
        <v>6.9999999999999999E-4</v>
      </c>
      <c r="B71" s="4">
        <v>5.9999999999999995E-4</v>
      </c>
      <c r="C71" s="4">
        <v>5.9999999999999995E-4</v>
      </c>
      <c r="D71" s="4">
        <v>4.0000000000000002E-4</v>
      </c>
      <c r="M71" s="6"/>
    </row>
    <row r="73" spans="1:13" x14ac:dyDescent="0.35">
      <c r="A73" s="1" t="s">
        <v>0</v>
      </c>
      <c r="B73" s="1" t="s">
        <v>1</v>
      </c>
      <c r="C73" s="1" t="s">
        <v>2</v>
      </c>
      <c r="D73" s="1" t="s">
        <v>3</v>
      </c>
      <c r="E73" s="1"/>
      <c r="F73" s="1" t="s">
        <v>9</v>
      </c>
      <c r="G73" s="1" t="s">
        <v>4</v>
      </c>
      <c r="H73" s="1" t="s">
        <v>5</v>
      </c>
      <c r="I73" s="1"/>
      <c r="J73" s="1" t="s">
        <v>6</v>
      </c>
      <c r="K73" s="1" t="s">
        <v>7</v>
      </c>
      <c r="L73" s="1"/>
      <c r="M73" s="1" t="s">
        <v>8</v>
      </c>
    </row>
    <row r="74" spans="1:13" x14ac:dyDescent="0.35">
      <c r="A74" s="2">
        <v>106</v>
      </c>
      <c r="B74" s="2" t="s">
        <v>14</v>
      </c>
      <c r="C74" s="3" t="e">
        <f>AVERAGE(A75:D80)</f>
        <v>#DIV/0!</v>
      </c>
      <c r="D74" s="3" t="e">
        <f>_xlfn.STDEV.S(A75:D80)</f>
        <v>#DIV/0!</v>
      </c>
      <c r="F74" s="2" t="s">
        <v>17</v>
      </c>
      <c r="G74" s="3">
        <f>AVERAGE(F75:G78)</f>
        <v>5.1284999999999998</v>
      </c>
      <c r="H74" s="3" t="e">
        <f>AVERAGE(H75:H78)</f>
        <v>#DIV/0!</v>
      </c>
      <c r="J74" s="2" t="e">
        <f>C74*G74*H74</f>
        <v>#DIV/0!</v>
      </c>
      <c r="K74" s="2" t="e">
        <f>D74*G74*H74</f>
        <v>#DIV/0!</v>
      </c>
      <c r="M74" s="6"/>
    </row>
    <row r="75" spans="1:13" x14ac:dyDescent="0.35">
      <c r="A75" s="4"/>
      <c r="B75" s="4"/>
      <c r="C75" s="4"/>
      <c r="D75" s="4"/>
      <c r="F75" s="4">
        <v>4.7619999999999996</v>
      </c>
      <c r="G75" s="4">
        <v>5.5869999999999997</v>
      </c>
      <c r="H75" s="5"/>
      <c r="M75" s="6"/>
    </row>
    <row r="76" spans="1:13" x14ac:dyDescent="0.35">
      <c r="A76" s="4"/>
      <c r="B76" s="4"/>
      <c r="C76" s="4"/>
      <c r="D76" s="4"/>
      <c r="F76" s="4">
        <v>5.0620000000000003</v>
      </c>
      <c r="G76" s="4">
        <v>4.5949999999999998</v>
      </c>
      <c r="H76" s="5"/>
      <c r="M76" s="6"/>
    </row>
    <row r="77" spans="1:13" x14ac:dyDescent="0.35">
      <c r="A77" s="4"/>
      <c r="B77" s="4"/>
      <c r="C77" s="4"/>
      <c r="D77" s="4"/>
      <c r="F77" s="4">
        <v>5.9880000000000004</v>
      </c>
      <c r="G77" s="4">
        <v>4.7960000000000003</v>
      </c>
      <c r="H77" s="5"/>
      <c r="M77" s="6"/>
    </row>
    <row r="78" spans="1:13" x14ac:dyDescent="0.35">
      <c r="A78" s="4"/>
      <c r="B78" s="4"/>
      <c r="C78" s="4"/>
      <c r="D78" s="4"/>
      <c r="F78" s="4">
        <v>5.4329999999999998</v>
      </c>
      <c r="G78" s="4">
        <v>4.8049999999999997</v>
      </c>
      <c r="H78" s="5"/>
      <c r="M78" s="6"/>
    </row>
    <row r="79" spans="1:13" x14ac:dyDescent="0.35">
      <c r="A79" s="4"/>
      <c r="B79" s="4"/>
      <c r="C79" s="4"/>
      <c r="D79" s="4"/>
      <c r="M79" s="6"/>
    </row>
    <row r="80" spans="1:13" x14ac:dyDescent="0.35">
      <c r="A80" s="4"/>
      <c r="B80" s="4"/>
      <c r="C80" s="4"/>
      <c r="D80" s="4"/>
      <c r="M80" s="6"/>
    </row>
  </sheetData>
  <sortState ref="O49:O56">
    <sortCondition ref="O49"/>
  </sortState>
  <mergeCells count="9">
    <mergeCell ref="M47:M53"/>
    <mergeCell ref="M56:M62"/>
    <mergeCell ref="M65:M71"/>
    <mergeCell ref="M74:M80"/>
    <mergeCell ref="M2:M8"/>
    <mergeCell ref="M11:M17"/>
    <mergeCell ref="M20:M26"/>
    <mergeCell ref="M29:M35"/>
    <mergeCell ref="M38:M4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E106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2017-04-24T17:40:58Z</dcterms:created>
  <dcterms:modified xsi:type="dcterms:W3CDTF">2018-03-16T15:18:59Z</dcterms:modified>
</cp:coreProperties>
</file>