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0" windowWidth="21060" windowHeight="11090"/>
  </bookViews>
  <sheets>
    <sheet name="E108" sheetId="1" r:id="rId1"/>
  </sheets>
  <calcPr calcId="145621"/>
</workbook>
</file>

<file path=xl/calcChain.xml><?xml version="1.0" encoding="utf-8"?>
<calcChain xmlns="http://schemas.openxmlformats.org/spreadsheetml/2006/main">
  <c r="O44" i="1" l="1"/>
  <c r="O45" i="1" s="1"/>
  <c r="O46" i="1" s="1"/>
  <c r="O47" i="1" s="1"/>
  <c r="O48" i="1" s="1"/>
  <c r="O49" i="1" s="1"/>
  <c r="O50" i="1" s="1"/>
  <c r="O51" i="1" s="1"/>
  <c r="O52" i="1" s="1"/>
  <c r="O43" i="1"/>
  <c r="O13" i="1"/>
  <c r="O14" i="1" s="1"/>
  <c r="O15" i="1" s="1"/>
  <c r="O16" i="1" s="1"/>
  <c r="O17" i="1" s="1"/>
  <c r="O18" i="1" s="1"/>
  <c r="O19" i="1" s="1"/>
  <c r="O20" i="1" s="1"/>
  <c r="O21" i="1" s="1"/>
  <c r="O12" i="1"/>
  <c r="H38" i="1" l="1"/>
  <c r="G38" i="1"/>
  <c r="D38" i="1"/>
  <c r="C38" i="1"/>
  <c r="K38" i="1" l="1"/>
  <c r="J38" i="1"/>
  <c r="H29" i="1"/>
  <c r="G29" i="1"/>
  <c r="D29" i="1"/>
  <c r="C29" i="1"/>
  <c r="H20" i="1"/>
  <c r="G20" i="1"/>
  <c r="D20" i="1"/>
  <c r="C20" i="1"/>
  <c r="H11" i="1"/>
  <c r="G11" i="1"/>
  <c r="D11" i="1"/>
  <c r="C11" i="1"/>
  <c r="D2" i="1"/>
  <c r="C2" i="1"/>
  <c r="G2" i="1"/>
  <c r="H2" i="1"/>
  <c r="K29" i="1" l="1"/>
  <c r="K20" i="1"/>
  <c r="K11" i="1"/>
  <c r="J11" i="1"/>
  <c r="J20" i="1"/>
  <c r="J29" i="1"/>
  <c r="J2" i="1"/>
  <c r="K2" i="1"/>
</calcChain>
</file>

<file path=xl/sharedStrings.xml><?xml version="1.0" encoding="utf-8"?>
<sst xmlns="http://schemas.openxmlformats.org/spreadsheetml/2006/main" count="70" uniqueCount="18">
  <si>
    <t>Experiment</t>
  </si>
  <si>
    <t>Sample</t>
  </si>
  <si>
    <t>Avg Force (mV)</t>
  </si>
  <si>
    <t>Stdev (mV)</t>
  </si>
  <si>
    <t>Avg Sensitivity (nm/mV)</t>
  </si>
  <si>
    <t>Avg Stiffness (N/m)</t>
  </si>
  <si>
    <t>Avg Force (nN)</t>
  </si>
  <si>
    <t>Stdev (nN)</t>
  </si>
  <si>
    <t>Comments</t>
  </si>
  <si>
    <t>Probe</t>
  </si>
  <si>
    <t>B4.1 S2-U</t>
  </si>
  <si>
    <t>Novascan 27</t>
  </si>
  <si>
    <t>B4.1 S2-C</t>
  </si>
  <si>
    <t>B4.1 S1-U</t>
  </si>
  <si>
    <t>B4.1 S1-C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</si>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</sst>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11">
    <xf numFmtId="0" fontId="0" fillId="0" borderId="0" xfId="0"/>
    <xf numFmtId="0" fontId="2" fillId="5" borderId="0" xfId="4"/>
    <xf numFmtId="0" fontId="2" fillId="2" borderId="0" xfId="1"/>
    <xf numFmtId="0" fontId="2" fillId="3" borderId="0" xfId="2"/>
    <xf numFmtId="0" fontId="0" fillId="6" borderId="0" xfId="0" applyFill="1"/>
    <xf numFmtId="0" fontId="1" fillId="4" borderId="0" xfId="3"/>
    <xf numFmtId="0" fontId="0" fillId="0" borderId="0" xfId="0" applyAlignment="1">
      <alignment horizontal="left" vertical="top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5">
    <cellStyle name="20% - Accent3" xfId="3" builtinId="38"/>
    <cellStyle name="60% - Accent1" xfId="2" builtinId="32"/>
    <cellStyle name="Accent1" xfId="1" builtinId="29"/>
    <cellStyle name="Accent4" xfId="4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'E108'!$P$12:$P$23</c:f>
              <c:strCache>
                <c:ptCount val="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More</c:v>
                </c:pt>
              </c:strCache>
            </c:strRef>
          </c:cat>
          <c:val>
            <c:numRef>
              <c:f>'E108'!$Q$12:$Q$23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10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666624"/>
        <c:axId val="64672896"/>
      </c:barChart>
      <c:catAx>
        <c:axId val="6466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4672896"/>
        <c:crosses val="autoZero"/>
        <c:auto val="1"/>
        <c:lblAlgn val="ctr"/>
        <c:lblOffset val="100"/>
        <c:noMultiLvlLbl val="0"/>
      </c:catAx>
      <c:valAx>
        <c:axId val="64672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6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'E108'!$P$28:$P$39</c:f>
              <c:strCache>
                <c:ptCount val="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More</c:v>
                </c:pt>
              </c:strCache>
            </c:strRef>
          </c:cat>
          <c:val>
            <c:numRef>
              <c:f>'E108'!$Q$28:$Q$39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13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73184"/>
        <c:axId val="100574720"/>
      </c:barChart>
      <c:catAx>
        <c:axId val="1005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0574720"/>
        <c:crosses val="autoZero"/>
        <c:auto val="1"/>
        <c:lblAlgn val="ctr"/>
        <c:lblOffset val="100"/>
        <c:noMultiLvlLbl val="0"/>
      </c:catAx>
      <c:valAx>
        <c:axId val="100574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7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'E108'!$AA$2:$AA$13</c:f>
              <c:strCache>
                <c:ptCount val="1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More</c:v>
                </c:pt>
              </c:strCache>
            </c:strRef>
          </c:cat>
          <c:val>
            <c:numRef>
              <c:f>'E108'!$AB$2:$AB$13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3248"/>
        <c:axId val="101815040"/>
      </c:barChart>
      <c:catAx>
        <c:axId val="10181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1815040"/>
        <c:crosses val="autoZero"/>
        <c:auto val="1"/>
        <c:lblAlgn val="ctr"/>
        <c:lblOffset val="100"/>
        <c:noMultiLvlLbl val="0"/>
      </c:catAx>
      <c:valAx>
        <c:axId val="10181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1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'E108'!$P$43:$P$54</c:f>
              <c:strCache>
                <c:ptCount val="12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</c:v>
                </c:pt>
                <c:pt idx="11">
                  <c:v>More</c:v>
                </c:pt>
              </c:strCache>
            </c:strRef>
          </c:cat>
          <c:val>
            <c:numRef>
              <c:f>'E108'!$Q$43:$Q$54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75488"/>
        <c:axId val="67421696"/>
      </c:barChart>
      <c:catAx>
        <c:axId val="6737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7421696"/>
        <c:crosses val="autoZero"/>
        <c:auto val="1"/>
        <c:lblAlgn val="ctr"/>
        <c:lblOffset val="100"/>
        <c:noMultiLvlLbl val="0"/>
      </c:catAx>
      <c:valAx>
        <c:axId val="6742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37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215900</xdr:colOff>
      <xdr:row>11</xdr:row>
      <xdr:rowOff>152400</xdr:rowOff>
    </xdr:from>
    <xdr:to>
      <xdr:col>24</xdr:col>
      <xdr:colOff>196850</xdr:colOff>
      <xdr:row>22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139700</xdr:colOff>
      <xdr:row>25</xdr:row>
      <xdr:rowOff>120650</xdr:rowOff>
    </xdr:from>
    <xdr:to>
      <xdr:col>25</xdr:col>
      <xdr:colOff>349250</xdr:colOff>
      <xdr:row>38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139700</xdr:colOff>
      <xdr:row>1</xdr:row>
      <xdr:rowOff>25400</xdr:rowOff>
    </xdr:from>
    <xdr:to>
      <xdr:col>25</xdr:col>
      <xdr:colOff>139700</xdr:colOff>
      <xdr:row>11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196850</xdr:colOff>
      <xdr:row>41</xdr:row>
      <xdr:rowOff>63500</xdr:rowOff>
    </xdr:from>
    <xdr:to>
      <xdr:col>24</xdr:col>
      <xdr:colOff>133350</xdr:colOff>
      <xdr:row>53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tabSelected="1" topLeftCell="H1" workbookViewId="0">
      <selection activeCell="N6" sqref="N6"/>
    </sheetView>
  </sheetViews>
  <sheetFormatPr defaultRowHeight="14.5" x14ac:dyDescent="0.35"/>
  <cols>
    <col min="1" max="1" width="12.36328125" customWidth="1"/>
    <col min="2" max="2" width="10.36328125" customWidth="1"/>
    <col min="3" max="3" width="13.453125" bestFit="1" customWidth="1"/>
    <col min="4" max="4" width="11.81640625" bestFit="1" customWidth="1"/>
    <col min="6" max="6" width="11.26953125" bestFit="1" customWidth="1"/>
    <col min="7" max="7" width="21.08984375" bestFit="1" customWidth="1"/>
    <col min="8" max="8" width="17" bestFit="1" customWidth="1"/>
    <col min="10" max="10" width="13" bestFit="1" customWidth="1"/>
    <col min="11" max="11" width="9.453125" bestFit="1" customWidth="1"/>
    <col min="13" max="13" width="30.453125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9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  <c r="AA1" s="10" t="s">
        <v>15</v>
      </c>
      <c r="AB1" s="10" t="s">
        <v>17</v>
      </c>
    </row>
    <row r="2" spans="1:28" x14ac:dyDescent="0.35">
      <c r="A2" s="2">
        <v>108</v>
      </c>
      <c r="B2" s="2" t="s">
        <v>10</v>
      </c>
      <c r="C2" s="3">
        <f>AVERAGE(A3:D8)</f>
        <v>5.0945833333333336E-2</v>
      </c>
      <c r="D2" s="3">
        <f>_xlfn.STDEV.S(A3:D8)</f>
        <v>3.5296235994257499E-3</v>
      </c>
      <c r="F2" s="2" t="s">
        <v>11</v>
      </c>
      <c r="G2" s="3">
        <f>AVERAGE(F3:G6)</f>
        <v>2.1751250000000004</v>
      </c>
      <c r="H2" s="3">
        <f>AVERAGE(H3:H6)</f>
        <v>3.9</v>
      </c>
      <c r="J2" s="2">
        <f>C2*G2*H2</f>
        <v>0.4321728673437501</v>
      </c>
      <c r="K2" s="2">
        <f>D2*G2*H2</f>
        <v>2.994175287363365E-2</v>
      </c>
      <c r="M2" s="6"/>
      <c r="AA2" s="7">
        <v>0</v>
      </c>
      <c r="AB2" s="8">
        <v>0</v>
      </c>
    </row>
    <row r="3" spans="1:28" x14ac:dyDescent="0.35">
      <c r="A3" s="4">
        <v>4.4499999999999998E-2</v>
      </c>
      <c r="B3" s="4">
        <v>4.8099999999999997E-2</v>
      </c>
      <c r="C3" s="4">
        <v>5.3900000000000003E-2</v>
      </c>
      <c r="D3" s="4">
        <v>5.1799999999999999E-2</v>
      </c>
      <c r="F3" s="4">
        <v>2.2210000000000001</v>
      </c>
      <c r="G3" s="4">
        <v>1.96</v>
      </c>
      <c r="H3" s="5">
        <v>3.9</v>
      </c>
      <c r="M3" s="6"/>
      <c r="AA3" s="7">
        <v>0.01</v>
      </c>
      <c r="AB3" s="8">
        <v>0</v>
      </c>
    </row>
    <row r="4" spans="1:28" x14ac:dyDescent="0.35">
      <c r="A4" s="4">
        <v>4.1300000000000003E-2</v>
      </c>
      <c r="B4" s="4">
        <v>4.9599999999999998E-2</v>
      </c>
      <c r="C4" s="4">
        <v>4.9399999999999999E-2</v>
      </c>
      <c r="D4" s="4">
        <v>4.6699999999999998E-2</v>
      </c>
      <c r="F4" s="4">
        <v>2.1640000000000001</v>
      </c>
      <c r="G4" s="4">
        <v>2.2290000000000001</v>
      </c>
      <c r="H4" s="5"/>
      <c r="M4" s="6"/>
      <c r="AA4" s="7">
        <v>0.02</v>
      </c>
      <c r="AB4" s="8">
        <v>0</v>
      </c>
    </row>
    <row r="5" spans="1:28" x14ac:dyDescent="0.35">
      <c r="A5" s="4">
        <v>5.7299999999999997E-2</v>
      </c>
      <c r="B5" s="4">
        <v>5.4399999999999997E-2</v>
      </c>
      <c r="C5" s="4">
        <v>5.16E-2</v>
      </c>
      <c r="D5" s="4">
        <v>4.9700000000000001E-2</v>
      </c>
      <c r="F5" s="4">
        <v>2.129</v>
      </c>
      <c r="G5" s="4">
        <v>2.2330000000000001</v>
      </c>
      <c r="H5" s="5"/>
      <c r="M5" s="6"/>
      <c r="AA5" s="7">
        <v>0.03</v>
      </c>
      <c r="AB5" s="8">
        <v>0</v>
      </c>
    </row>
    <row r="6" spans="1:28" x14ac:dyDescent="0.35">
      <c r="A6" s="4">
        <v>5.1499999999999997E-2</v>
      </c>
      <c r="B6" s="4">
        <v>5.0799999999999998E-2</v>
      </c>
      <c r="C6" s="4">
        <v>5.2699999999999997E-2</v>
      </c>
      <c r="D6" s="4">
        <v>5.4600000000000003E-2</v>
      </c>
      <c r="F6" s="4">
        <v>2.23</v>
      </c>
      <c r="G6" s="4">
        <v>2.2349999999999999</v>
      </c>
      <c r="H6" s="5"/>
      <c r="M6" s="6"/>
      <c r="AA6" s="7">
        <v>0.04</v>
      </c>
      <c r="AB6" s="8">
        <v>0</v>
      </c>
    </row>
    <row r="7" spans="1:28" x14ac:dyDescent="0.35">
      <c r="A7" s="4">
        <v>5.1999999999999998E-2</v>
      </c>
      <c r="B7" s="4">
        <v>5.3100000000000001E-2</v>
      </c>
      <c r="C7" s="4">
        <v>5.3800000000000001E-2</v>
      </c>
      <c r="D7" s="4">
        <v>5.3699999999999998E-2</v>
      </c>
      <c r="M7" s="6"/>
      <c r="AA7" s="7">
        <v>0.05</v>
      </c>
      <c r="AB7" s="8">
        <v>9</v>
      </c>
    </row>
    <row r="8" spans="1:28" x14ac:dyDescent="0.35">
      <c r="A8" s="4">
        <v>5.16E-2</v>
      </c>
      <c r="B8" s="4">
        <v>5.33E-2</v>
      </c>
      <c r="C8" s="4">
        <v>4.7399999999999998E-2</v>
      </c>
      <c r="D8" s="4">
        <v>4.99E-2</v>
      </c>
      <c r="M8" s="6"/>
      <c r="AA8" s="7">
        <v>6.0000000000000005E-2</v>
      </c>
      <c r="AB8" s="8">
        <v>15</v>
      </c>
    </row>
    <row r="9" spans="1:28" x14ac:dyDescent="0.35">
      <c r="AA9" s="7">
        <v>7.0000000000000007E-2</v>
      </c>
      <c r="AB9" s="8">
        <v>0</v>
      </c>
    </row>
    <row r="10" spans="1:28" ht="15" thickBot="1" x14ac:dyDescent="0.4">
      <c r="A10" s="1" t="s">
        <v>0</v>
      </c>
      <c r="B10" s="1" t="s">
        <v>1</v>
      </c>
      <c r="C10" s="1" t="s">
        <v>2</v>
      </c>
      <c r="D10" s="1" t="s">
        <v>3</v>
      </c>
      <c r="E10" s="1"/>
      <c r="F10" s="1" t="s">
        <v>9</v>
      </c>
      <c r="G10" s="1" t="s">
        <v>4</v>
      </c>
      <c r="H10" s="1" t="s">
        <v>5</v>
      </c>
      <c r="I10" s="1"/>
      <c r="J10" s="1" t="s">
        <v>6</v>
      </c>
      <c r="K10" s="1" t="s">
        <v>7</v>
      </c>
      <c r="L10" s="1"/>
      <c r="M10" s="1" t="s">
        <v>8</v>
      </c>
      <c r="AA10" s="7">
        <v>0.08</v>
      </c>
      <c r="AB10" s="8">
        <v>0</v>
      </c>
    </row>
    <row r="11" spans="1:28" x14ac:dyDescent="0.35">
      <c r="A11" s="2">
        <v>108</v>
      </c>
      <c r="B11" s="2" t="s">
        <v>12</v>
      </c>
      <c r="C11" s="3">
        <f>AVERAGE(A12:D17)</f>
        <v>5.9091666666666653E-2</v>
      </c>
      <c r="D11" s="3">
        <f>_xlfn.STDEV.S(A12:D17)</f>
        <v>1.1594710813150187E-2</v>
      </c>
      <c r="F11" s="2" t="s">
        <v>11</v>
      </c>
      <c r="G11" s="3">
        <f>AVERAGE(F12:G15)</f>
        <v>2.1751250000000004</v>
      </c>
      <c r="H11" s="3">
        <f>AVERAGE(H12:H15)</f>
        <v>3.9</v>
      </c>
      <c r="J11" s="2">
        <f>C11*G11*H11</f>
        <v>0.50127386968749998</v>
      </c>
      <c r="K11" s="2">
        <f>D11*G11*H11</f>
        <v>9.8357786894067892E-2</v>
      </c>
      <c r="M11" s="6"/>
      <c r="O11">
        <v>0</v>
      </c>
      <c r="P11" s="10" t="s">
        <v>15</v>
      </c>
      <c r="Q11" s="10" t="s">
        <v>17</v>
      </c>
      <c r="AA11" s="7">
        <v>0.09</v>
      </c>
      <c r="AB11" s="8">
        <v>0</v>
      </c>
    </row>
    <row r="12" spans="1:28" x14ac:dyDescent="0.35">
      <c r="A12" s="4">
        <v>7.1400000000000005E-2</v>
      </c>
      <c r="B12" s="4">
        <v>7.1900000000000006E-2</v>
      </c>
      <c r="C12" s="4">
        <v>7.17E-2</v>
      </c>
      <c r="D12" s="4">
        <v>7.2800000000000004E-2</v>
      </c>
      <c r="F12" s="4">
        <v>2.2210000000000001</v>
      </c>
      <c r="G12" s="4">
        <v>1.96</v>
      </c>
      <c r="H12" s="5">
        <v>3.9</v>
      </c>
      <c r="M12" s="6"/>
      <c r="O12">
        <f>O11+0.01</f>
        <v>0.01</v>
      </c>
      <c r="P12" s="7">
        <v>0</v>
      </c>
      <c r="Q12" s="8">
        <v>0</v>
      </c>
      <c r="AA12" s="7">
        <v>9.9999999999999992E-2</v>
      </c>
      <c r="AB12" s="8">
        <v>0</v>
      </c>
    </row>
    <row r="13" spans="1:28" ht="15" thickBot="1" x14ac:dyDescent="0.4">
      <c r="A13" s="4">
        <v>5.6000000000000001E-2</v>
      </c>
      <c r="B13" s="4">
        <v>5.5199999999999999E-2</v>
      </c>
      <c r="C13" s="4">
        <v>5.57E-2</v>
      </c>
      <c r="D13" s="4">
        <v>5.5899999999999998E-2</v>
      </c>
      <c r="F13" s="4">
        <v>2.1640000000000001</v>
      </c>
      <c r="G13" s="4">
        <v>2.2290000000000001</v>
      </c>
      <c r="H13" s="5"/>
      <c r="M13" s="6"/>
      <c r="O13">
        <f t="shared" ref="O13:O21" si="0">O12+0.01</f>
        <v>0.02</v>
      </c>
      <c r="P13" s="7">
        <v>0.01</v>
      </c>
      <c r="Q13" s="8">
        <v>0</v>
      </c>
      <c r="AA13" s="9" t="s">
        <v>16</v>
      </c>
      <c r="AB13" s="9">
        <v>0</v>
      </c>
    </row>
    <row r="14" spans="1:28" x14ac:dyDescent="0.35">
      <c r="A14" s="4">
        <v>5.8099999999999999E-2</v>
      </c>
      <c r="B14" s="4">
        <v>5.9900000000000002E-2</v>
      </c>
      <c r="C14" s="4">
        <v>7.5499999999999998E-2</v>
      </c>
      <c r="D14" s="4">
        <v>7.5499999999999998E-2</v>
      </c>
      <c r="F14" s="4">
        <v>2.129</v>
      </c>
      <c r="G14" s="4">
        <v>2.2330000000000001</v>
      </c>
      <c r="H14" s="5"/>
      <c r="M14" s="6"/>
      <c r="O14">
        <f t="shared" si="0"/>
        <v>0.03</v>
      </c>
      <c r="P14" s="7">
        <v>0.02</v>
      </c>
      <c r="Q14" s="8">
        <v>0</v>
      </c>
    </row>
    <row r="15" spans="1:28" x14ac:dyDescent="0.35">
      <c r="A15" s="4">
        <v>3.5799999999999998E-2</v>
      </c>
      <c r="B15" s="4">
        <v>4.1399999999999999E-2</v>
      </c>
      <c r="C15" s="4">
        <v>3.0700000000000002E-2</v>
      </c>
      <c r="D15" s="4">
        <v>4.7699999999999999E-2</v>
      </c>
      <c r="F15" s="4">
        <v>2.23</v>
      </c>
      <c r="G15" s="4">
        <v>2.2349999999999999</v>
      </c>
      <c r="H15" s="5"/>
      <c r="M15" s="6"/>
      <c r="O15">
        <f t="shared" si="0"/>
        <v>0.04</v>
      </c>
      <c r="P15" s="7">
        <v>0.03</v>
      </c>
      <c r="Q15" s="8">
        <v>0</v>
      </c>
    </row>
    <row r="16" spans="1:28" x14ac:dyDescent="0.35">
      <c r="A16" s="4">
        <v>6.0400000000000002E-2</v>
      </c>
      <c r="B16" s="4">
        <v>6.3399999999999998E-2</v>
      </c>
      <c r="C16" s="4">
        <v>6.2700000000000006E-2</v>
      </c>
      <c r="D16" s="4">
        <v>6.3100000000000003E-2</v>
      </c>
      <c r="M16" s="6"/>
      <c r="O16">
        <f t="shared" si="0"/>
        <v>0.05</v>
      </c>
      <c r="P16" s="7">
        <v>0.04</v>
      </c>
      <c r="Q16" s="8">
        <v>2</v>
      </c>
    </row>
    <row r="17" spans="1:17" x14ac:dyDescent="0.35">
      <c r="A17" s="4">
        <v>5.8099999999999999E-2</v>
      </c>
      <c r="B17" s="4">
        <v>5.8700000000000002E-2</v>
      </c>
      <c r="C17" s="4">
        <v>5.8400000000000001E-2</v>
      </c>
      <c r="D17" s="4">
        <v>5.8200000000000002E-2</v>
      </c>
      <c r="M17" s="6"/>
      <c r="O17">
        <f t="shared" si="0"/>
        <v>6.0000000000000005E-2</v>
      </c>
      <c r="P17" s="7">
        <v>0.05</v>
      </c>
      <c r="Q17" s="8">
        <v>2</v>
      </c>
    </row>
    <row r="18" spans="1:17" x14ac:dyDescent="0.35">
      <c r="O18">
        <f t="shared" si="0"/>
        <v>7.0000000000000007E-2</v>
      </c>
      <c r="P18" s="7">
        <v>6.0000000000000005E-2</v>
      </c>
      <c r="Q18" s="8">
        <v>10</v>
      </c>
    </row>
    <row r="19" spans="1:17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/>
      <c r="F19" s="1" t="s">
        <v>9</v>
      </c>
      <c r="G19" s="1" t="s">
        <v>4</v>
      </c>
      <c r="H19" s="1" t="s">
        <v>5</v>
      </c>
      <c r="I19" s="1"/>
      <c r="J19" s="1" t="s">
        <v>6</v>
      </c>
      <c r="K19" s="1" t="s">
        <v>7</v>
      </c>
      <c r="L19" s="1"/>
      <c r="M19" s="1" t="s">
        <v>8</v>
      </c>
      <c r="O19">
        <f t="shared" si="0"/>
        <v>0.08</v>
      </c>
      <c r="P19" s="7">
        <v>7.0000000000000007E-2</v>
      </c>
      <c r="Q19" s="8">
        <v>4</v>
      </c>
    </row>
    <row r="20" spans="1:17" x14ac:dyDescent="0.35">
      <c r="A20" s="2">
        <v>108</v>
      </c>
      <c r="B20" s="2" t="s">
        <v>13</v>
      </c>
      <c r="C20" s="3">
        <f>AVERAGE(A21:D26)</f>
        <v>2.0199999999999999E-2</v>
      </c>
      <c r="D20" s="3">
        <f>_xlfn.STDEV.S(A21:D26)</f>
        <v>1.335606034076243E-2</v>
      </c>
      <c r="F20" s="2" t="s">
        <v>11</v>
      </c>
      <c r="G20" s="3">
        <f>AVERAGE(F21:G24)</f>
        <v>2.1751250000000004</v>
      </c>
      <c r="H20" s="3">
        <f>AVERAGE(H21:H24)</f>
        <v>3.9</v>
      </c>
      <c r="J20" s="2">
        <f>C20*G20*H20</f>
        <v>0.17135634750000001</v>
      </c>
      <c r="K20" s="2">
        <f>D20*G20*H20</f>
        <v>0.11329929291993346</v>
      </c>
      <c r="M20" s="6"/>
      <c r="O20">
        <f t="shared" si="0"/>
        <v>0.09</v>
      </c>
      <c r="P20" s="7">
        <v>0.08</v>
      </c>
      <c r="Q20" s="8">
        <v>6</v>
      </c>
    </row>
    <row r="21" spans="1:17" x14ac:dyDescent="0.35">
      <c r="A21" s="4">
        <v>4.4999999999999998E-2</v>
      </c>
      <c r="B21" s="4">
        <v>4.41E-2</v>
      </c>
      <c r="C21" s="4">
        <v>4.8000000000000001E-2</v>
      </c>
      <c r="D21" s="4">
        <v>4.9399999999999999E-2</v>
      </c>
      <c r="F21" s="4">
        <v>2.2210000000000001</v>
      </c>
      <c r="G21" s="4">
        <v>1.96</v>
      </c>
      <c r="H21" s="5">
        <v>3.9</v>
      </c>
      <c r="M21" s="6"/>
      <c r="O21">
        <f t="shared" si="0"/>
        <v>9.9999999999999992E-2</v>
      </c>
      <c r="P21" s="7">
        <v>0.09</v>
      </c>
      <c r="Q21" s="8">
        <v>0</v>
      </c>
    </row>
    <row r="22" spans="1:17" x14ac:dyDescent="0.35">
      <c r="A22" s="4">
        <v>1.0699999999999999E-2</v>
      </c>
      <c r="B22" s="4">
        <v>1.43E-2</v>
      </c>
      <c r="C22" s="4">
        <v>1.72E-2</v>
      </c>
      <c r="D22" s="4">
        <v>3.4599999999999999E-2</v>
      </c>
      <c r="F22" s="4">
        <v>2.1640000000000001</v>
      </c>
      <c r="G22" s="4">
        <v>2.2290000000000001</v>
      </c>
      <c r="H22" s="5"/>
      <c r="M22" s="6"/>
      <c r="P22" s="7">
        <v>9.9999999999999992E-2</v>
      </c>
      <c r="Q22" s="8">
        <v>0</v>
      </c>
    </row>
    <row r="23" spans="1:17" ht="15" thickBot="1" x14ac:dyDescent="0.4">
      <c r="A23" s="4">
        <v>2.1899999999999999E-2</v>
      </c>
      <c r="B23" s="4">
        <v>2.1499999999999998E-2</v>
      </c>
      <c r="C23" s="4">
        <v>1.89E-2</v>
      </c>
      <c r="D23" s="4">
        <v>1.43E-2</v>
      </c>
      <c r="F23" s="4">
        <v>2.129</v>
      </c>
      <c r="G23" s="4">
        <v>2.2330000000000001</v>
      </c>
      <c r="H23" s="5"/>
      <c r="M23" s="6"/>
      <c r="P23" s="9" t="s">
        <v>16</v>
      </c>
      <c r="Q23" s="9">
        <v>0</v>
      </c>
    </row>
    <row r="24" spans="1:17" x14ac:dyDescent="0.35">
      <c r="A24" s="4">
        <v>9.4999999999999998E-3</v>
      </c>
      <c r="B24" s="4">
        <v>8.8999999999999999E-3</v>
      </c>
      <c r="C24" s="4">
        <v>7.4999999999999997E-3</v>
      </c>
      <c r="D24" s="4">
        <v>8.3000000000000001E-3</v>
      </c>
      <c r="F24" s="4">
        <v>2.23</v>
      </c>
      <c r="G24" s="4">
        <v>2.2349999999999999</v>
      </c>
      <c r="H24" s="5"/>
      <c r="M24" s="6"/>
    </row>
    <row r="25" spans="1:17" x14ac:dyDescent="0.35">
      <c r="A25" s="4">
        <v>1.55E-2</v>
      </c>
      <c r="B25" s="4">
        <v>1.6299999999999999E-2</v>
      </c>
      <c r="C25" s="4">
        <v>1.6400000000000001E-2</v>
      </c>
      <c r="D25" s="4">
        <v>1.5599999999999999E-2</v>
      </c>
      <c r="M25" s="6"/>
    </row>
    <row r="26" spans="1:17" ht="15" thickBot="1" x14ac:dyDescent="0.4">
      <c r="A26" s="4">
        <v>1.12E-2</v>
      </c>
      <c r="B26" s="4">
        <v>1.1299999999999999E-2</v>
      </c>
      <c r="C26" s="4">
        <v>1.11E-2</v>
      </c>
      <c r="D26" s="4">
        <v>1.3299999999999999E-2</v>
      </c>
      <c r="M26" s="6"/>
    </row>
    <row r="27" spans="1:17" x14ac:dyDescent="0.35">
      <c r="P27" s="10" t="s">
        <v>15</v>
      </c>
      <c r="Q27" s="10" t="s">
        <v>17</v>
      </c>
    </row>
    <row r="28" spans="1:17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/>
      <c r="F28" s="1" t="s">
        <v>9</v>
      </c>
      <c r="G28" s="1" t="s">
        <v>4</v>
      </c>
      <c r="H28" s="1" t="s">
        <v>5</v>
      </c>
      <c r="I28" s="1"/>
      <c r="J28" s="1" t="s">
        <v>6</v>
      </c>
      <c r="K28" s="1" t="s">
        <v>7</v>
      </c>
      <c r="L28" s="1"/>
      <c r="M28" s="1" t="s">
        <v>8</v>
      </c>
      <c r="P28" s="7">
        <v>0</v>
      </c>
      <c r="Q28" s="8">
        <v>0</v>
      </c>
    </row>
    <row r="29" spans="1:17" x14ac:dyDescent="0.35">
      <c r="A29" s="2">
        <v>108</v>
      </c>
      <c r="B29" s="2" t="s">
        <v>14</v>
      </c>
      <c r="C29" s="3">
        <f>AVERAGE(A30:D35)</f>
        <v>3.7166666666666667E-3</v>
      </c>
      <c r="D29" s="3">
        <f>_xlfn.STDEV.S(A30:D35)</f>
        <v>1.857222485950146E-3</v>
      </c>
      <c r="F29" s="2" t="s">
        <v>11</v>
      </c>
      <c r="G29" s="3">
        <f>AVERAGE(F30:G33)</f>
        <v>2.1751250000000004</v>
      </c>
      <c r="H29" s="3">
        <f>AVERAGE(H30:H33)</f>
        <v>3.9</v>
      </c>
      <c r="J29" s="2">
        <f>C29*G29*H29</f>
        <v>3.152843687500001E-2</v>
      </c>
      <c r="K29" s="2">
        <f>D29*G29*H29</f>
        <v>1.5754795133034016E-2</v>
      </c>
      <c r="M29" s="6"/>
      <c r="P29" s="7">
        <v>0.01</v>
      </c>
      <c r="Q29" s="8">
        <v>4</v>
      </c>
    </row>
    <row r="30" spans="1:17" x14ac:dyDescent="0.35">
      <c r="A30" s="4">
        <v>7.0000000000000001E-3</v>
      </c>
      <c r="B30" s="4">
        <v>6.6E-3</v>
      </c>
      <c r="C30" s="4">
        <v>7.4999999999999997E-3</v>
      </c>
      <c r="D30" s="4">
        <v>6.8999999999999999E-3</v>
      </c>
      <c r="F30" s="4">
        <v>2.2210000000000001</v>
      </c>
      <c r="G30" s="4">
        <v>1.96</v>
      </c>
      <c r="H30" s="5">
        <v>3.9</v>
      </c>
      <c r="M30" s="6"/>
      <c r="P30" s="7">
        <v>0.02</v>
      </c>
      <c r="Q30" s="8">
        <v>13</v>
      </c>
    </row>
    <row r="31" spans="1:17" x14ac:dyDescent="0.35">
      <c r="A31" s="4">
        <v>2.8999999999999998E-3</v>
      </c>
      <c r="B31" s="4">
        <v>3.2000000000000002E-3</v>
      </c>
      <c r="C31" s="4">
        <v>3.7000000000000002E-3</v>
      </c>
      <c r="D31" s="4">
        <v>2.8E-3</v>
      </c>
      <c r="F31" s="4">
        <v>2.1640000000000001</v>
      </c>
      <c r="G31" s="4">
        <v>2.2290000000000001</v>
      </c>
      <c r="H31" s="5"/>
      <c r="M31" s="6"/>
      <c r="P31" s="7">
        <v>0.03</v>
      </c>
      <c r="Q31" s="8">
        <v>2</v>
      </c>
    </row>
    <row r="32" spans="1:17" x14ac:dyDescent="0.35">
      <c r="A32" s="4">
        <v>4.1999999999999997E-3</v>
      </c>
      <c r="B32" s="4">
        <v>4.4000000000000003E-3</v>
      </c>
      <c r="C32" s="4">
        <v>3.7000000000000002E-3</v>
      </c>
      <c r="D32" s="4">
        <v>3.3999999999999998E-3</v>
      </c>
      <c r="F32" s="4">
        <v>2.129</v>
      </c>
      <c r="G32" s="4">
        <v>2.2330000000000001</v>
      </c>
      <c r="H32" s="5"/>
      <c r="M32" s="6"/>
      <c r="P32" s="7">
        <v>0.04</v>
      </c>
      <c r="Q32" s="8">
        <v>1</v>
      </c>
    </row>
    <row r="33" spans="1:17" x14ac:dyDescent="0.35">
      <c r="A33" s="4">
        <v>1E-3</v>
      </c>
      <c r="B33" s="4">
        <v>1.5E-3</v>
      </c>
      <c r="C33" s="4">
        <v>2.0999999999999999E-3</v>
      </c>
      <c r="D33" s="4">
        <v>2E-3</v>
      </c>
      <c r="F33" s="4">
        <v>2.23</v>
      </c>
      <c r="G33" s="4">
        <v>2.2349999999999999</v>
      </c>
      <c r="H33" s="5"/>
      <c r="M33" s="6"/>
      <c r="P33" s="7">
        <v>0.05</v>
      </c>
      <c r="Q33" s="8">
        <v>4</v>
      </c>
    </row>
    <row r="34" spans="1:17" x14ac:dyDescent="0.35">
      <c r="A34" s="4">
        <v>1.9E-3</v>
      </c>
      <c r="B34" s="4">
        <v>1.8E-3</v>
      </c>
      <c r="C34" s="4">
        <v>2.2000000000000001E-3</v>
      </c>
      <c r="D34" s="4">
        <v>2.0999999999999999E-3</v>
      </c>
      <c r="M34" s="6"/>
      <c r="P34" s="7">
        <v>6.0000000000000005E-2</v>
      </c>
      <c r="Q34" s="8">
        <v>0</v>
      </c>
    </row>
    <row r="35" spans="1:17" x14ac:dyDescent="0.35">
      <c r="A35" s="4">
        <v>5.0000000000000001E-3</v>
      </c>
      <c r="B35" s="4">
        <v>4.7000000000000002E-3</v>
      </c>
      <c r="C35" s="4">
        <v>4.5999999999999999E-3</v>
      </c>
      <c r="D35" s="4">
        <v>4.0000000000000001E-3</v>
      </c>
      <c r="M35" s="6"/>
      <c r="P35" s="7">
        <v>7.0000000000000007E-2</v>
      </c>
      <c r="Q35" s="8">
        <v>0</v>
      </c>
    </row>
    <row r="36" spans="1:17" x14ac:dyDescent="0.35">
      <c r="P36" s="7">
        <v>0.08</v>
      </c>
      <c r="Q36" s="8">
        <v>0</v>
      </c>
    </row>
    <row r="37" spans="1:17" x14ac:dyDescent="0.35">
      <c r="A37" s="1" t="s">
        <v>0</v>
      </c>
      <c r="B37" s="1" t="s">
        <v>1</v>
      </c>
      <c r="C37" s="1" t="s">
        <v>2</v>
      </c>
      <c r="D37" s="1" t="s">
        <v>3</v>
      </c>
      <c r="E37" s="1"/>
      <c r="F37" s="1" t="s">
        <v>9</v>
      </c>
      <c r="G37" s="1" t="s">
        <v>4</v>
      </c>
      <c r="H37" s="1" t="s">
        <v>5</v>
      </c>
      <c r="I37" s="1"/>
      <c r="J37" s="1" t="s">
        <v>6</v>
      </c>
      <c r="K37" s="1" t="s">
        <v>7</v>
      </c>
      <c r="L37" s="1"/>
      <c r="M37" s="1" t="s">
        <v>8</v>
      </c>
      <c r="P37" s="7">
        <v>0.09</v>
      </c>
      <c r="Q37" s="8">
        <v>0</v>
      </c>
    </row>
    <row r="38" spans="1:17" x14ac:dyDescent="0.35">
      <c r="A38" s="2"/>
      <c r="B38" s="2"/>
      <c r="C38" s="3" t="e">
        <f>AVERAGE(A39:D44)</f>
        <v>#DIV/0!</v>
      </c>
      <c r="D38" s="3" t="e">
        <f>_xlfn.STDEV.S(A39:D44)</f>
        <v>#DIV/0!</v>
      </c>
      <c r="F38" s="2"/>
      <c r="G38" s="3" t="e">
        <f>AVERAGE(F39:G42)</f>
        <v>#DIV/0!</v>
      </c>
      <c r="H38" s="3" t="e">
        <f>AVERAGE(H39:H42)</f>
        <v>#DIV/0!</v>
      </c>
      <c r="J38" s="2" t="e">
        <f>C38*G38*H38</f>
        <v>#DIV/0!</v>
      </c>
      <c r="K38" s="2" t="e">
        <f>D38*G38*H38</f>
        <v>#DIV/0!</v>
      </c>
      <c r="M38" s="6"/>
      <c r="P38" s="7">
        <v>9.9999999999999992E-2</v>
      </c>
      <c r="Q38" s="8">
        <v>0</v>
      </c>
    </row>
    <row r="39" spans="1:17" ht="15" thickBot="1" x14ac:dyDescent="0.4">
      <c r="A39" s="4"/>
      <c r="B39" s="4"/>
      <c r="C39" s="4"/>
      <c r="D39" s="4"/>
      <c r="F39" s="4"/>
      <c r="G39" s="4"/>
      <c r="H39" s="5"/>
      <c r="M39" s="6"/>
      <c r="P39" s="9" t="s">
        <v>16</v>
      </c>
      <c r="Q39" s="9">
        <v>0</v>
      </c>
    </row>
    <row r="40" spans="1:17" x14ac:dyDescent="0.35">
      <c r="A40" s="4"/>
      <c r="B40" s="4"/>
      <c r="C40" s="4"/>
      <c r="D40" s="4"/>
      <c r="F40" s="4"/>
      <c r="G40" s="4"/>
      <c r="H40" s="5"/>
      <c r="M40" s="6"/>
    </row>
    <row r="41" spans="1:17" ht="15" thickBot="1" x14ac:dyDescent="0.4">
      <c r="A41" s="4"/>
      <c r="B41" s="4"/>
      <c r="C41" s="4"/>
      <c r="D41" s="4"/>
      <c r="F41" s="4"/>
      <c r="G41" s="4"/>
      <c r="H41" s="5"/>
      <c r="M41" s="6"/>
    </row>
    <row r="42" spans="1:17" x14ac:dyDescent="0.35">
      <c r="A42" s="4"/>
      <c r="B42" s="4"/>
      <c r="C42" s="4"/>
      <c r="D42" s="4"/>
      <c r="F42" s="4"/>
      <c r="G42" s="4"/>
      <c r="H42" s="5"/>
      <c r="M42" s="6"/>
      <c r="O42">
        <v>0</v>
      </c>
      <c r="P42" s="10" t="s">
        <v>15</v>
      </c>
      <c r="Q42" s="10" t="s">
        <v>17</v>
      </c>
    </row>
    <row r="43" spans="1:17" x14ac:dyDescent="0.35">
      <c r="A43" s="4"/>
      <c r="B43" s="4"/>
      <c r="C43" s="4"/>
      <c r="D43" s="4"/>
      <c r="M43" s="6"/>
      <c r="O43">
        <f>O42+0.001</f>
        <v>1E-3</v>
      </c>
      <c r="P43" s="7">
        <v>0</v>
      </c>
      <c r="Q43" s="8">
        <v>0</v>
      </c>
    </row>
    <row r="44" spans="1:17" x14ac:dyDescent="0.35">
      <c r="A44" s="4"/>
      <c r="B44" s="4"/>
      <c r="C44" s="4"/>
      <c r="D44" s="4"/>
      <c r="M44" s="6"/>
      <c r="O44">
        <f t="shared" ref="O44:O53" si="1">O43+0.001</f>
        <v>2E-3</v>
      </c>
      <c r="P44" s="7">
        <v>1E-3</v>
      </c>
      <c r="Q44" s="8">
        <v>1</v>
      </c>
    </row>
    <row r="45" spans="1:17" x14ac:dyDescent="0.35">
      <c r="O45">
        <f t="shared" si="1"/>
        <v>3.0000000000000001E-3</v>
      </c>
      <c r="P45" s="7">
        <v>2E-3</v>
      </c>
      <c r="Q45" s="8">
        <v>4</v>
      </c>
    </row>
    <row r="46" spans="1:17" x14ac:dyDescent="0.35">
      <c r="O46">
        <f t="shared" si="1"/>
        <v>4.0000000000000001E-3</v>
      </c>
      <c r="P46" s="7">
        <v>3.0000000000000001E-3</v>
      </c>
      <c r="Q46" s="8">
        <v>5</v>
      </c>
    </row>
    <row r="47" spans="1:17" x14ac:dyDescent="0.35">
      <c r="O47">
        <f t="shared" si="1"/>
        <v>5.0000000000000001E-3</v>
      </c>
      <c r="P47" s="7">
        <v>4.0000000000000001E-3</v>
      </c>
      <c r="Q47" s="8">
        <v>5</v>
      </c>
    </row>
    <row r="48" spans="1:17" x14ac:dyDescent="0.35">
      <c r="O48">
        <f t="shared" si="1"/>
        <v>6.0000000000000001E-3</v>
      </c>
      <c r="P48" s="7">
        <v>5.0000000000000001E-3</v>
      </c>
      <c r="Q48" s="8">
        <v>5</v>
      </c>
    </row>
    <row r="49" spans="15:17" x14ac:dyDescent="0.35">
      <c r="O49">
        <f t="shared" si="1"/>
        <v>7.0000000000000001E-3</v>
      </c>
      <c r="P49" s="7">
        <v>6.0000000000000001E-3</v>
      </c>
      <c r="Q49" s="8">
        <v>0</v>
      </c>
    </row>
    <row r="50" spans="15:17" x14ac:dyDescent="0.35">
      <c r="O50">
        <f t="shared" si="1"/>
        <v>8.0000000000000002E-3</v>
      </c>
      <c r="P50" s="7">
        <v>7.0000000000000001E-3</v>
      </c>
      <c r="Q50" s="8">
        <v>3</v>
      </c>
    </row>
    <row r="51" spans="15:17" x14ac:dyDescent="0.35">
      <c r="O51">
        <f t="shared" si="1"/>
        <v>9.0000000000000011E-3</v>
      </c>
      <c r="P51" s="7">
        <v>8.0000000000000002E-3</v>
      </c>
      <c r="Q51" s="8">
        <v>1</v>
      </c>
    </row>
    <row r="52" spans="15:17" x14ac:dyDescent="0.35">
      <c r="O52">
        <f t="shared" si="1"/>
        <v>1.0000000000000002E-2</v>
      </c>
      <c r="P52" s="7">
        <v>9.0000000000000011E-3</v>
      </c>
      <c r="Q52" s="8">
        <v>0</v>
      </c>
    </row>
    <row r="53" spans="15:17" x14ac:dyDescent="0.35">
      <c r="P53" s="7">
        <v>1.0000000000000002E-2</v>
      </c>
      <c r="Q53" s="8">
        <v>0</v>
      </c>
    </row>
    <row r="54" spans="15:17" ht="15" thickBot="1" x14ac:dyDescent="0.4">
      <c r="P54" s="9" t="s">
        <v>16</v>
      </c>
      <c r="Q54" s="9">
        <v>0</v>
      </c>
    </row>
  </sheetData>
  <sortState ref="P43:P53">
    <sortCondition ref="P43"/>
  </sortState>
  <mergeCells count="5">
    <mergeCell ref="M38:M44"/>
    <mergeCell ref="M2:M8"/>
    <mergeCell ref="M11:M17"/>
    <mergeCell ref="M20:M26"/>
    <mergeCell ref="M29:M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2017-04-24T17:40:58Z</dcterms:created>
  <dcterms:modified xsi:type="dcterms:W3CDTF">2018-03-13T21:54:23Z</dcterms:modified>
</cp:coreProperties>
</file>