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0" windowWidth="21060" windowHeight="11090"/>
  </bookViews>
  <sheets>
    <sheet name="E113" sheetId="1" r:id="rId1"/>
  </sheets>
  <calcPr calcId="145621"/>
</workbook>
</file>

<file path=xl/calcChain.xml><?xml version="1.0" encoding="utf-8"?>
<calcChain xmlns="http://schemas.openxmlformats.org/spreadsheetml/2006/main">
  <c r="N85" i="1" l="1"/>
  <c r="N75" i="1"/>
  <c r="N76" i="1" s="1"/>
  <c r="N77" i="1" s="1"/>
  <c r="N78" i="1" s="1"/>
  <c r="N79" i="1" s="1"/>
  <c r="N80" i="1" s="1"/>
  <c r="N81" i="1" s="1"/>
  <c r="N82" i="1" s="1"/>
  <c r="N83" i="1" s="1"/>
  <c r="N84" i="1" s="1"/>
  <c r="N74" i="1"/>
  <c r="O11" i="1"/>
  <c r="O12" i="1" s="1"/>
  <c r="O13" i="1" s="1"/>
  <c r="O14" i="1" s="1"/>
  <c r="O15" i="1" s="1"/>
  <c r="O16" i="1" s="1"/>
  <c r="O17" i="1" s="1"/>
  <c r="O18" i="1" s="1"/>
  <c r="O19" i="1" s="1"/>
  <c r="H92" i="1" l="1"/>
  <c r="G92" i="1"/>
  <c r="D92" i="1"/>
  <c r="K92" i="1" s="1"/>
  <c r="C92" i="1"/>
  <c r="J92" i="1" s="1"/>
  <c r="H83" i="1"/>
  <c r="G83" i="1"/>
  <c r="D83" i="1"/>
  <c r="K83" i="1" s="1"/>
  <c r="C83" i="1"/>
  <c r="J83" i="1" s="1"/>
  <c r="H74" i="1"/>
  <c r="G74" i="1"/>
  <c r="D74" i="1"/>
  <c r="K74" i="1" s="1"/>
  <c r="C74" i="1"/>
  <c r="J74" i="1" s="1"/>
  <c r="H65" i="1"/>
  <c r="G65" i="1"/>
  <c r="D65" i="1"/>
  <c r="K65" i="1" s="1"/>
  <c r="C65" i="1"/>
  <c r="J65" i="1" s="1"/>
  <c r="H56" i="1"/>
  <c r="G56" i="1"/>
  <c r="D56" i="1"/>
  <c r="C56" i="1"/>
  <c r="H47" i="1"/>
  <c r="G47" i="1"/>
  <c r="D47" i="1"/>
  <c r="K47" i="1" s="1"/>
  <c r="C47" i="1"/>
  <c r="J47" i="1" s="1"/>
  <c r="H38" i="1"/>
  <c r="G38" i="1"/>
  <c r="D38" i="1"/>
  <c r="K38" i="1" s="1"/>
  <c r="C38" i="1"/>
  <c r="J38" i="1" s="1"/>
  <c r="H29" i="1"/>
  <c r="G29" i="1"/>
  <c r="D29" i="1"/>
  <c r="K29" i="1" s="1"/>
  <c r="C29" i="1"/>
  <c r="H20" i="1"/>
  <c r="G20" i="1"/>
  <c r="D20" i="1"/>
  <c r="K20" i="1" s="1"/>
  <c r="C20" i="1"/>
  <c r="J20" i="1" s="1"/>
  <c r="H11" i="1"/>
  <c r="G11" i="1"/>
  <c r="D11" i="1"/>
  <c r="K11" i="1" s="1"/>
  <c r="C11" i="1"/>
  <c r="J11" i="1" s="1"/>
  <c r="J29" i="1"/>
  <c r="K56" i="1" l="1"/>
  <c r="J56" i="1"/>
  <c r="H2" i="1"/>
  <c r="G2" i="1"/>
  <c r="D2" i="1"/>
  <c r="C2" i="1"/>
  <c r="J2" i="1" l="1"/>
  <c r="K2" i="1"/>
</calcChain>
</file>

<file path=xl/sharedStrings.xml><?xml version="1.0" encoding="utf-8"?>
<sst xmlns="http://schemas.openxmlformats.org/spreadsheetml/2006/main" count="144" uniqueCount="26">
  <si>
    <t>Experiment</t>
  </si>
  <si>
    <t>Sample</t>
  </si>
  <si>
    <t>Avg Force (mV)</t>
  </si>
  <si>
    <t>Stdev (mV)</t>
  </si>
  <si>
    <t>Avg Sensitivity (nm/mV)</t>
  </si>
  <si>
    <t>Avg Stiffness (N/m)</t>
  </si>
  <si>
    <t>Avg Force (nN)</t>
  </si>
  <si>
    <t>Stdev (nN)</t>
  </si>
  <si>
    <t>Comments</t>
  </si>
  <si>
    <t>Probe</t>
  </si>
  <si>
    <t>Novascan 20</t>
  </si>
  <si>
    <t>Novascan 21</t>
  </si>
  <si>
    <t>B2.1.1 S1</t>
  </si>
  <si>
    <t>B1.1.1 S9</t>
  </si>
  <si>
    <t>B1.1.1 S5</t>
  </si>
  <si>
    <t>B2.1.1 S4</t>
  </si>
  <si>
    <t>B1.1.1 S10</t>
  </si>
  <si>
    <t>B1.1.1 S11</t>
  </si>
  <si>
    <t>B1.1.1 S7</t>
  </si>
  <si>
    <t>B3.4 S37-Q</t>
  </si>
  <si>
    <t>B3.4 S37-U</t>
  </si>
  <si>
    <t>B3.4 S37-C</t>
  </si>
  <si>
    <t>B3.4 S37-F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</si>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</sst>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12">
    <xf numFmtId="0" fontId="0" fillId="0" borderId="0" xfId="0"/>
    <xf numFmtId="0" fontId="2" fillId="5" borderId="0" xfId="4"/>
    <xf numFmtId="0" fontId="2" fillId="2" borderId="0" xfId="1"/>
    <xf numFmtId="0" fontId="2" fillId="3" borderId="0" xfId="2"/>
    <xf numFmtId="0" fontId="0" fillId="6" borderId="0" xfId="0" applyFill="1"/>
    <xf numFmtId="0" fontId="1" fillId="4" borderId="0" xfId="3"/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5">
    <cellStyle name="20% - Accent3" xfId="3" builtinId="38"/>
    <cellStyle name="60% - Accent1" xfId="2" builtinId="32"/>
    <cellStyle name="Accent1" xfId="1" builtinId="29"/>
    <cellStyle name="Accent4" xfId="4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'E113'!$P$11:$P$21</c:f>
              <c:strCache>
                <c:ptCount val="11"/>
                <c:pt idx="0">
                  <c:v>0.005</c:v>
                </c:pt>
                <c:pt idx="1">
                  <c:v>0.006</c:v>
                </c:pt>
                <c:pt idx="2">
                  <c:v>0.007</c:v>
                </c:pt>
                <c:pt idx="3">
                  <c:v>0.008</c:v>
                </c:pt>
                <c:pt idx="4">
                  <c:v>0.009</c:v>
                </c:pt>
                <c:pt idx="5">
                  <c:v>0.01</c:v>
                </c:pt>
                <c:pt idx="6">
                  <c:v>0.011</c:v>
                </c:pt>
                <c:pt idx="7">
                  <c:v>0.012</c:v>
                </c:pt>
                <c:pt idx="8">
                  <c:v>0.013</c:v>
                </c:pt>
                <c:pt idx="9">
                  <c:v>0.014</c:v>
                </c:pt>
                <c:pt idx="10">
                  <c:v>More</c:v>
                </c:pt>
              </c:strCache>
            </c:strRef>
          </c:cat>
          <c:val>
            <c:numRef>
              <c:f>'E113'!$Q$11:$Q$21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405120"/>
        <c:axId val="88406656"/>
      </c:barChart>
      <c:catAx>
        <c:axId val="8840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8406656"/>
        <c:crosses val="autoZero"/>
        <c:auto val="1"/>
        <c:lblAlgn val="ctr"/>
        <c:lblOffset val="100"/>
        <c:noMultiLvlLbl val="0"/>
      </c:catAx>
      <c:valAx>
        <c:axId val="88406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40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'E113'!$X$2:$X$11</c:f>
              <c:strCache>
                <c:ptCount val="10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More</c:v>
                </c:pt>
              </c:strCache>
            </c:strRef>
          </c:cat>
          <c:val>
            <c:numRef>
              <c:f>'E113'!$Y$2:$Y$11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425216"/>
        <c:axId val="88738816"/>
      </c:barChart>
      <c:catAx>
        <c:axId val="8842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8738816"/>
        <c:crosses val="autoZero"/>
        <c:auto val="1"/>
        <c:lblAlgn val="ctr"/>
        <c:lblOffset val="100"/>
        <c:noMultiLvlLbl val="0"/>
      </c:catAx>
      <c:valAx>
        <c:axId val="8873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42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'E113'!$O$56:$O$67</c:f>
              <c:strCache>
                <c:ptCount val="12"/>
                <c:pt idx="0">
                  <c:v>0.004</c:v>
                </c:pt>
                <c:pt idx="1">
                  <c:v>0.005</c:v>
                </c:pt>
                <c:pt idx="2">
                  <c:v>0.006</c:v>
                </c:pt>
                <c:pt idx="3">
                  <c:v>0.007</c:v>
                </c:pt>
                <c:pt idx="4">
                  <c:v>0.008</c:v>
                </c:pt>
                <c:pt idx="5">
                  <c:v>0.009</c:v>
                </c:pt>
                <c:pt idx="6">
                  <c:v>0.01</c:v>
                </c:pt>
                <c:pt idx="7">
                  <c:v>0.011</c:v>
                </c:pt>
                <c:pt idx="8">
                  <c:v>0.012</c:v>
                </c:pt>
                <c:pt idx="9">
                  <c:v>0.013</c:v>
                </c:pt>
                <c:pt idx="10">
                  <c:v>0.014</c:v>
                </c:pt>
                <c:pt idx="11">
                  <c:v>More</c:v>
                </c:pt>
              </c:strCache>
            </c:strRef>
          </c:cat>
          <c:val>
            <c:numRef>
              <c:f>'E113'!$P$56:$P$67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404160"/>
        <c:axId val="91496448"/>
      </c:barChart>
      <c:catAx>
        <c:axId val="9140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1496448"/>
        <c:crosses val="autoZero"/>
        <c:auto val="1"/>
        <c:lblAlgn val="ctr"/>
        <c:lblOffset val="100"/>
        <c:noMultiLvlLbl val="0"/>
      </c:catAx>
      <c:valAx>
        <c:axId val="91496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40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'E113'!$O$74:$O$87</c:f>
              <c:strCache>
                <c:ptCount val="14"/>
                <c:pt idx="0">
                  <c:v>0.025</c:v>
                </c:pt>
                <c:pt idx="1">
                  <c:v>0.026</c:v>
                </c:pt>
                <c:pt idx="2">
                  <c:v>0.027</c:v>
                </c:pt>
                <c:pt idx="3">
                  <c:v>0.028</c:v>
                </c:pt>
                <c:pt idx="4">
                  <c:v>0.029</c:v>
                </c:pt>
                <c:pt idx="5">
                  <c:v>0.03</c:v>
                </c:pt>
                <c:pt idx="6">
                  <c:v>0.031</c:v>
                </c:pt>
                <c:pt idx="7">
                  <c:v>0.032</c:v>
                </c:pt>
                <c:pt idx="8">
                  <c:v>0.033</c:v>
                </c:pt>
                <c:pt idx="9">
                  <c:v>0.034</c:v>
                </c:pt>
                <c:pt idx="10">
                  <c:v>0.035</c:v>
                </c:pt>
                <c:pt idx="11">
                  <c:v>0.036</c:v>
                </c:pt>
                <c:pt idx="12">
                  <c:v>0.037</c:v>
                </c:pt>
                <c:pt idx="13">
                  <c:v>More</c:v>
                </c:pt>
              </c:strCache>
            </c:strRef>
          </c:cat>
          <c:val>
            <c:numRef>
              <c:f>'E113'!$P$74:$P$87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37440"/>
        <c:axId val="100576256"/>
      </c:barChart>
      <c:catAx>
        <c:axId val="9623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0576256"/>
        <c:crosses val="autoZero"/>
        <c:auto val="1"/>
        <c:lblAlgn val="ctr"/>
        <c:lblOffset val="100"/>
        <c:noMultiLvlLbl val="0"/>
      </c:catAx>
      <c:valAx>
        <c:axId val="10057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23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69850</xdr:colOff>
      <xdr:row>9</xdr:row>
      <xdr:rowOff>6350</xdr:rowOff>
    </xdr:from>
    <xdr:to>
      <xdr:col>23</xdr:col>
      <xdr:colOff>69850</xdr:colOff>
      <xdr:row>19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88900</xdr:colOff>
      <xdr:row>0</xdr:row>
      <xdr:rowOff>165100</xdr:rowOff>
    </xdr:from>
    <xdr:to>
      <xdr:col>31</xdr:col>
      <xdr:colOff>88900</xdr:colOff>
      <xdr:row>10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304800</xdr:colOff>
      <xdr:row>54</xdr:row>
      <xdr:rowOff>31750</xdr:rowOff>
    </xdr:from>
    <xdr:to>
      <xdr:col>22</xdr:col>
      <xdr:colOff>304800</xdr:colOff>
      <xdr:row>64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177800</xdr:colOff>
      <xdr:row>72</xdr:row>
      <xdr:rowOff>19050</xdr:rowOff>
    </xdr:from>
    <xdr:to>
      <xdr:col>22</xdr:col>
      <xdr:colOff>177800</xdr:colOff>
      <xdr:row>82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tabSelected="1" topLeftCell="A49" workbookViewId="0">
      <selection activeCell="M76" sqref="M76"/>
    </sheetView>
  </sheetViews>
  <sheetFormatPr defaultRowHeight="14.5" x14ac:dyDescent="0.35"/>
  <cols>
    <col min="1" max="1" width="12.36328125" customWidth="1"/>
    <col min="2" max="2" width="10.36328125" customWidth="1"/>
    <col min="3" max="3" width="13.453125" bestFit="1" customWidth="1"/>
    <col min="4" max="4" width="11.81640625" bestFit="1" customWidth="1"/>
    <col min="6" max="6" width="11.26953125" bestFit="1" customWidth="1"/>
    <col min="7" max="7" width="21.08984375" bestFit="1" customWidth="1"/>
    <col min="8" max="8" width="17" bestFit="1" customWidth="1"/>
    <col min="10" max="10" width="13" bestFit="1" customWidth="1"/>
    <col min="11" max="11" width="9.453125" bestFit="1" customWidth="1"/>
    <col min="13" max="13" width="30.453125" customWidth="1"/>
  </cols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9</v>
      </c>
      <c r="G1" s="1" t="s">
        <v>4</v>
      </c>
      <c r="H1" s="1" t="s">
        <v>5</v>
      </c>
      <c r="I1" s="1"/>
      <c r="J1" s="1" t="s">
        <v>6</v>
      </c>
      <c r="K1" s="1" t="s">
        <v>7</v>
      </c>
      <c r="L1" s="1"/>
      <c r="M1" s="1" t="s">
        <v>8</v>
      </c>
      <c r="X1" s="11" t="s">
        <v>23</v>
      </c>
      <c r="Y1" s="11" t="s">
        <v>25</v>
      </c>
    </row>
    <row r="2" spans="1:25" x14ac:dyDescent="0.35">
      <c r="A2" s="2">
        <v>113</v>
      </c>
      <c r="B2" s="2" t="s">
        <v>12</v>
      </c>
      <c r="C2" s="3">
        <f>AVERAGE(A3:D8)</f>
        <v>5.2208333333333343E-3</v>
      </c>
      <c r="D2" s="3">
        <f>_xlfn.STDEV.S(A3:D8)</f>
        <v>1.0320849167400512E-3</v>
      </c>
      <c r="F2" s="2" t="s">
        <v>10</v>
      </c>
      <c r="G2" s="3">
        <f>AVERAGE(F3:G6)</f>
        <v>2.39825</v>
      </c>
      <c r="H2" s="3">
        <f>AVERAGE(H3:H6)</f>
        <v>3.6</v>
      </c>
      <c r="J2" s="2">
        <f>C2*G2*H2</f>
        <v>4.5075108750000009E-2</v>
      </c>
      <c r="K2" s="2">
        <f>D2*G2*H2</f>
        <v>8.9107115456585808E-3</v>
      </c>
      <c r="M2" s="6"/>
      <c r="X2" s="8">
        <v>0</v>
      </c>
      <c r="Y2" s="9">
        <v>0</v>
      </c>
    </row>
    <row r="3" spans="1:25" x14ac:dyDescent="0.35">
      <c r="A3" s="4">
        <v>6.3E-3</v>
      </c>
      <c r="B3" s="4">
        <v>6.1999999999999998E-3</v>
      </c>
      <c r="C3" s="4">
        <v>6.7000000000000002E-3</v>
      </c>
      <c r="D3" s="4">
        <v>6.7000000000000002E-3</v>
      </c>
      <c r="F3" s="4">
        <v>2.4020000000000001</v>
      </c>
      <c r="G3" s="4"/>
      <c r="H3" s="5">
        <v>3.6</v>
      </c>
      <c r="M3" s="7"/>
      <c r="X3" s="8">
        <v>1E-3</v>
      </c>
      <c r="Y3" s="9">
        <v>0</v>
      </c>
    </row>
    <row r="4" spans="1:25" x14ac:dyDescent="0.35">
      <c r="A4" s="4">
        <v>5.4999999999999997E-3</v>
      </c>
      <c r="B4" s="4">
        <v>5.5999999999999999E-3</v>
      </c>
      <c r="C4" s="4">
        <v>5.8999999999999999E-3</v>
      </c>
      <c r="D4" s="4">
        <v>6.1999999999999998E-3</v>
      </c>
      <c r="F4" s="4">
        <v>2.375</v>
      </c>
      <c r="G4" s="4"/>
      <c r="H4" s="5"/>
      <c r="M4" s="6"/>
      <c r="X4" s="8">
        <v>2E-3</v>
      </c>
      <c r="Y4" s="9">
        <v>0</v>
      </c>
    </row>
    <row r="5" spans="1:25" x14ac:dyDescent="0.35">
      <c r="A5" s="4">
        <v>4.5999999999999999E-3</v>
      </c>
      <c r="B5" s="4">
        <v>4.7000000000000002E-3</v>
      </c>
      <c r="C5" s="4">
        <v>5.4999999999999997E-3</v>
      </c>
      <c r="D5" s="4">
        <v>5.3E-3</v>
      </c>
      <c r="F5" s="4">
        <v>2.3820000000000001</v>
      </c>
      <c r="G5" s="4"/>
      <c r="H5" s="5"/>
      <c r="M5" s="6"/>
      <c r="O5">
        <v>0</v>
      </c>
      <c r="X5" s="8">
        <v>3.0000000000000001E-3</v>
      </c>
      <c r="Y5" s="9">
        <v>0</v>
      </c>
    </row>
    <row r="6" spans="1:25" x14ac:dyDescent="0.35">
      <c r="A6" s="4">
        <v>6.0000000000000001E-3</v>
      </c>
      <c r="B6" s="4">
        <v>6.0000000000000001E-3</v>
      </c>
      <c r="C6" s="4">
        <v>6.3E-3</v>
      </c>
      <c r="D6" s="4">
        <v>5.7999999999999996E-3</v>
      </c>
      <c r="F6" s="4">
        <v>2.4340000000000002</v>
      </c>
      <c r="G6" s="4"/>
      <c r="H6" s="5"/>
      <c r="M6" s="6"/>
      <c r="O6">
        <v>1E-3</v>
      </c>
      <c r="X6" s="8">
        <v>4.0000000000000001E-3</v>
      </c>
      <c r="Y6" s="9">
        <v>5</v>
      </c>
    </row>
    <row r="7" spans="1:25" x14ac:dyDescent="0.35">
      <c r="A7" s="4">
        <v>4.4000000000000003E-3</v>
      </c>
      <c r="B7" s="4">
        <v>4.0000000000000001E-3</v>
      </c>
      <c r="C7" s="4">
        <v>4.3E-3</v>
      </c>
      <c r="D7" s="4">
        <v>4.4000000000000003E-3</v>
      </c>
      <c r="M7" s="6"/>
      <c r="O7">
        <v>2E-3</v>
      </c>
      <c r="X7" s="8">
        <v>5.0000000000000001E-3</v>
      </c>
      <c r="Y7" s="9">
        <v>5</v>
      </c>
    </row>
    <row r="8" spans="1:25" x14ac:dyDescent="0.35">
      <c r="A8" s="4">
        <v>3.3E-3</v>
      </c>
      <c r="B8" s="4">
        <v>4.0000000000000001E-3</v>
      </c>
      <c r="C8" s="4">
        <v>3.8E-3</v>
      </c>
      <c r="D8" s="4">
        <v>3.8E-3</v>
      </c>
      <c r="M8" s="6"/>
      <c r="O8">
        <v>3.0000000000000001E-3</v>
      </c>
      <c r="X8" s="8">
        <v>6.0000000000000001E-3</v>
      </c>
      <c r="Y8" s="9">
        <v>8</v>
      </c>
    </row>
    <row r="9" spans="1:25" ht="15" thickBot="1" x14ac:dyDescent="0.4">
      <c r="O9">
        <v>4.0000000000000001E-3</v>
      </c>
      <c r="X9" s="8">
        <v>7.0000000000000001E-3</v>
      </c>
      <c r="Y9" s="9">
        <v>6</v>
      </c>
    </row>
    <row r="10" spans="1:25" x14ac:dyDescent="0.35">
      <c r="A10" s="1" t="s">
        <v>0</v>
      </c>
      <c r="B10" s="1" t="s">
        <v>1</v>
      </c>
      <c r="C10" s="1" t="s">
        <v>2</v>
      </c>
      <c r="D10" s="1" t="s">
        <v>3</v>
      </c>
      <c r="E10" s="1"/>
      <c r="F10" s="1" t="s">
        <v>9</v>
      </c>
      <c r="G10" s="1" t="s">
        <v>4</v>
      </c>
      <c r="H10" s="1" t="s">
        <v>5</v>
      </c>
      <c r="I10" s="1"/>
      <c r="J10" s="1" t="s">
        <v>6</v>
      </c>
      <c r="K10" s="1" t="s">
        <v>7</v>
      </c>
      <c r="L10" s="1"/>
      <c r="M10" s="1" t="s">
        <v>8</v>
      </c>
      <c r="O10">
        <v>5.0000000000000001E-3</v>
      </c>
      <c r="P10" s="11" t="s">
        <v>23</v>
      </c>
      <c r="Q10" s="11" t="s">
        <v>25</v>
      </c>
      <c r="X10" s="8">
        <v>8.0000000000000002E-3</v>
      </c>
      <c r="Y10" s="9">
        <v>0</v>
      </c>
    </row>
    <row r="11" spans="1:25" ht="15" thickBot="1" x14ac:dyDescent="0.4">
      <c r="A11" s="2">
        <v>113</v>
      </c>
      <c r="B11" s="2" t="s">
        <v>13</v>
      </c>
      <c r="C11" s="3">
        <f>AVERAGE(A12:D17)</f>
        <v>9.5624999999999998E-3</v>
      </c>
      <c r="D11" s="3">
        <f>_xlfn.STDEV.S(A12:D17)</f>
        <v>2.0811394245335477E-3</v>
      </c>
      <c r="F11" s="2" t="s">
        <v>10</v>
      </c>
      <c r="G11" s="3">
        <f>AVERAGE(F12:G15)</f>
        <v>2.39825</v>
      </c>
      <c r="H11" s="3">
        <f>AVERAGE(H12:H15)</f>
        <v>3.6</v>
      </c>
      <c r="J11" s="2">
        <f>C11*G11*H11</f>
        <v>8.2559756250000005E-2</v>
      </c>
      <c r="K11" s="2">
        <f>D11*G11*H11</f>
        <v>1.796793344959529E-2</v>
      </c>
      <c r="M11" s="6"/>
      <c r="O11">
        <f>O10+0.001</f>
        <v>6.0000000000000001E-3</v>
      </c>
      <c r="P11" s="8">
        <v>5.0000000000000001E-3</v>
      </c>
      <c r="Q11" s="9">
        <v>0</v>
      </c>
      <c r="X11" s="10" t="s">
        <v>24</v>
      </c>
      <c r="Y11" s="10">
        <v>0</v>
      </c>
    </row>
    <row r="12" spans="1:25" ht="15" thickBot="1" x14ac:dyDescent="0.4">
      <c r="A12" s="4">
        <v>9.4999999999999998E-3</v>
      </c>
      <c r="B12" s="4">
        <v>0.01</v>
      </c>
      <c r="C12" s="4">
        <v>1.18E-2</v>
      </c>
      <c r="D12" s="4">
        <v>8.3999999999999995E-3</v>
      </c>
      <c r="F12" s="4">
        <v>2.4020000000000001</v>
      </c>
      <c r="G12" s="4"/>
      <c r="H12" s="5">
        <v>3.6</v>
      </c>
      <c r="M12" s="7"/>
      <c r="O12">
        <f t="shared" ref="O12:O23" si="0">O11+0.001</f>
        <v>7.0000000000000001E-3</v>
      </c>
      <c r="P12" s="8">
        <v>6.0000000000000001E-3</v>
      </c>
      <c r="Q12" s="9">
        <v>1</v>
      </c>
      <c r="X12" s="10"/>
      <c r="Y12" s="10"/>
    </row>
    <row r="13" spans="1:25" x14ac:dyDescent="0.35">
      <c r="A13" s="4">
        <v>8.3999999999999995E-3</v>
      </c>
      <c r="B13" s="4">
        <v>7.4999999999999997E-3</v>
      </c>
      <c r="C13" s="4">
        <v>8.8999999999999999E-3</v>
      </c>
      <c r="D13" s="4">
        <v>8.6E-3</v>
      </c>
      <c r="F13" s="4">
        <v>2.375</v>
      </c>
      <c r="G13" s="4"/>
      <c r="H13" s="5"/>
      <c r="M13" s="6"/>
      <c r="O13">
        <f t="shared" si="0"/>
        <v>8.0000000000000002E-3</v>
      </c>
      <c r="P13" s="8">
        <v>7.0000000000000001E-3</v>
      </c>
      <c r="Q13" s="9">
        <v>2</v>
      </c>
    </row>
    <row r="14" spans="1:25" x14ac:dyDescent="0.35">
      <c r="A14" s="4">
        <v>1.2699999999999999E-2</v>
      </c>
      <c r="B14" s="4">
        <v>1.26E-2</v>
      </c>
      <c r="C14" s="4">
        <v>1.23E-2</v>
      </c>
      <c r="D14" s="4">
        <v>1.17E-2</v>
      </c>
      <c r="F14" s="4">
        <v>2.3820000000000001</v>
      </c>
      <c r="G14" s="4"/>
      <c r="H14" s="5"/>
      <c r="M14" s="6"/>
      <c r="O14">
        <f t="shared" si="0"/>
        <v>9.0000000000000011E-3</v>
      </c>
      <c r="P14" s="8">
        <v>8.0000000000000002E-3</v>
      </c>
      <c r="Q14" s="9">
        <v>2</v>
      </c>
    </row>
    <row r="15" spans="1:25" x14ac:dyDescent="0.35">
      <c r="A15" s="4">
        <v>1.0999999999999999E-2</v>
      </c>
      <c r="B15" s="4">
        <v>1.0800000000000001E-2</v>
      </c>
      <c r="C15" s="4">
        <v>1.15E-2</v>
      </c>
      <c r="D15" s="4">
        <v>1.01E-2</v>
      </c>
      <c r="F15" s="4">
        <v>2.4340000000000002</v>
      </c>
      <c r="G15" s="4"/>
      <c r="H15" s="5"/>
      <c r="M15" s="6"/>
      <c r="O15">
        <f t="shared" si="0"/>
        <v>1.0000000000000002E-2</v>
      </c>
      <c r="P15" s="8">
        <v>9.0000000000000011E-3</v>
      </c>
      <c r="Q15" s="9">
        <v>4</v>
      </c>
    </row>
    <row r="16" spans="1:25" x14ac:dyDescent="0.35">
      <c r="A16" s="4">
        <v>6.1000000000000004E-3</v>
      </c>
      <c r="B16" s="4">
        <v>5.1999999999999998E-3</v>
      </c>
      <c r="C16" s="4">
        <v>6.3E-3</v>
      </c>
      <c r="D16" s="4">
        <v>7.4000000000000003E-3</v>
      </c>
      <c r="M16" s="6"/>
      <c r="O16">
        <f t="shared" si="0"/>
        <v>1.1000000000000003E-2</v>
      </c>
      <c r="P16" s="8">
        <v>1.0000000000000002E-2</v>
      </c>
      <c r="Q16" s="9">
        <v>4</v>
      </c>
    </row>
    <row r="17" spans="1:17" x14ac:dyDescent="0.35">
      <c r="A17" s="4">
        <v>1.0200000000000001E-2</v>
      </c>
      <c r="B17" s="4">
        <v>9.2999999999999992E-3</v>
      </c>
      <c r="C17" s="4">
        <v>1.01E-2</v>
      </c>
      <c r="D17" s="4">
        <v>9.1000000000000004E-3</v>
      </c>
      <c r="M17" s="6"/>
      <c r="O17">
        <f t="shared" si="0"/>
        <v>1.2000000000000004E-2</v>
      </c>
      <c r="P17" s="8">
        <v>1.1000000000000003E-2</v>
      </c>
      <c r="Q17" s="9">
        <v>5</v>
      </c>
    </row>
    <row r="18" spans="1:17" x14ac:dyDescent="0.35">
      <c r="O18">
        <f t="shared" si="0"/>
        <v>1.3000000000000005E-2</v>
      </c>
      <c r="P18" s="8">
        <v>1.2000000000000004E-2</v>
      </c>
      <c r="Q18" s="9">
        <v>3</v>
      </c>
    </row>
    <row r="19" spans="1:17" x14ac:dyDescent="0.35">
      <c r="A19" s="1" t="s">
        <v>0</v>
      </c>
      <c r="B19" s="1" t="s">
        <v>1</v>
      </c>
      <c r="C19" s="1" t="s">
        <v>2</v>
      </c>
      <c r="D19" s="1" t="s">
        <v>3</v>
      </c>
      <c r="E19" s="1"/>
      <c r="F19" s="1" t="s">
        <v>9</v>
      </c>
      <c r="G19" s="1" t="s">
        <v>4</v>
      </c>
      <c r="H19" s="1" t="s">
        <v>5</v>
      </c>
      <c r="I19" s="1"/>
      <c r="J19" s="1" t="s">
        <v>6</v>
      </c>
      <c r="K19" s="1" t="s">
        <v>7</v>
      </c>
      <c r="L19" s="1"/>
      <c r="M19" s="1" t="s">
        <v>8</v>
      </c>
      <c r="O19">
        <f t="shared" si="0"/>
        <v>1.4000000000000005E-2</v>
      </c>
      <c r="P19" s="8">
        <v>1.3000000000000005E-2</v>
      </c>
      <c r="Q19" s="9">
        <v>3</v>
      </c>
    </row>
    <row r="20" spans="1:17" x14ac:dyDescent="0.35">
      <c r="A20" s="2">
        <v>113</v>
      </c>
      <c r="B20" s="2" t="s">
        <v>14</v>
      </c>
      <c r="C20" s="3">
        <f>AVERAGE(A21:D26)</f>
        <v>1.3934999999999999E-2</v>
      </c>
      <c r="D20" s="3">
        <f>_xlfn.STDEV.S(A21:D26)</f>
        <v>9.8294013845680005E-3</v>
      </c>
      <c r="F20" s="2" t="s">
        <v>10</v>
      </c>
      <c r="G20" s="3">
        <f>AVERAGE(F21:G24)</f>
        <v>2.39825</v>
      </c>
      <c r="H20" s="3">
        <f>AVERAGE(H21:H24)</f>
        <v>3.6</v>
      </c>
      <c r="J20" s="2">
        <f>C20*G20*H20</f>
        <v>0.1203106095</v>
      </c>
      <c r="K20" s="2">
        <f>D20*G20*H20</f>
        <v>8.4864102733944749E-2</v>
      </c>
      <c r="M20" s="6"/>
      <c r="P20" s="8">
        <v>1.4000000000000005E-2</v>
      </c>
      <c r="Q20" s="9">
        <v>0</v>
      </c>
    </row>
    <row r="21" spans="1:17" ht="15" thickBot="1" x14ac:dyDescent="0.4">
      <c r="A21" s="4">
        <v>9.9000000000000008E-3</v>
      </c>
      <c r="B21" s="4">
        <v>7.9000000000000008E-3</v>
      </c>
      <c r="C21" s="4">
        <v>4.4999999999999997E-3</v>
      </c>
      <c r="D21" s="4">
        <v>4.1000000000000003E-3</v>
      </c>
      <c r="F21" s="4">
        <v>2.4020000000000001</v>
      </c>
      <c r="G21" s="4"/>
      <c r="H21" s="5">
        <v>3.6</v>
      </c>
      <c r="M21" s="7"/>
      <c r="P21" s="10" t="s">
        <v>24</v>
      </c>
      <c r="Q21" s="10">
        <v>0</v>
      </c>
    </row>
    <row r="22" spans="1:17" x14ac:dyDescent="0.35">
      <c r="A22" s="4">
        <v>1.3100000000000001E-2</v>
      </c>
      <c r="B22" s="4">
        <v>1.3599999999999999E-2</v>
      </c>
      <c r="C22" s="4">
        <v>1.2699999999999999E-2</v>
      </c>
      <c r="D22" s="4">
        <v>1.1599999999999999E-2</v>
      </c>
      <c r="F22" s="4">
        <v>2.375</v>
      </c>
      <c r="G22" s="4"/>
      <c r="H22" s="5"/>
      <c r="M22" s="6"/>
    </row>
    <row r="23" spans="1:17" x14ac:dyDescent="0.35">
      <c r="A23" s="4">
        <v>1.7000000000000001E-2</v>
      </c>
      <c r="B23" s="4">
        <v>1.6899999999999998E-2</v>
      </c>
      <c r="C23" s="4">
        <v>1.8200000000000001E-2</v>
      </c>
      <c r="D23" s="4">
        <v>1.77E-2</v>
      </c>
      <c r="F23" s="4">
        <v>2.3820000000000001</v>
      </c>
      <c r="G23" s="4"/>
      <c r="H23" s="5"/>
      <c r="M23" s="6"/>
    </row>
    <row r="24" spans="1:17" x14ac:dyDescent="0.35">
      <c r="A24" s="4">
        <v>3.0000000000000001E-3</v>
      </c>
      <c r="B24" s="4">
        <v>2.8E-3</v>
      </c>
      <c r="C24" s="4">
        <v>2.5999999999999999E-3</v>
      </c>
      <c r="D24" s="4">
        <v>2.8E-3</v>
      </c>
      <c r="F24" s="4">
        <v>2.4340000000000002</v>
      </c>
      <c r="G24" s="4"/>
      <c r="H24" s="5"/>
      <c r="M24" s="6"/>
    </row>
    <row r="25" spans="1:17" x14ac:dyDescent="0.35">
      <c r="A25" s="4">
        <v>2.9700000000000001E-2</v>
      </c>
      <c r="B25" s="4">
        <v>2.9600000000000001E-2</v>
      </c>
      <c r="C25" s="4">
        <v>3.0800000000000001E-2</v>
      </c>
      <c r="D25" s="4">
        <v>3.0200000000000001E-2</v>
      </c>
      <c r="M25" s="6"/>
    </row>
    <row r="26" spans="1:17" x14ac:dyDescent="0.35">
      <c r="A26" s="4"/>
      <c r="B26" s="4"/>
      <c r="C26" s="4"/>
      <c r="D26" s="4"/>
      <c r="M26" s="6"/>
    </row>
    <row r="28" spans="1:17" x14ac:dyDescent="0.35">
      <c r="A28" s="1" t="s">
        <v>0</v>
      </c>
      <c r="B28" s="1" t="s">
        <v>1</v>
      </c>
      <c r="C28" s="1" t="s">
        <v>2</v>
      </c>
      <c r="D28" s="1" t="s">
        <v>3</v>
      </c>
      <c r="E28" s="1"/>
      <c r="F28" s="1" t="s">
        <v>9</v>
      </c>
      <c r="G28" s="1" t="s">
        <v>4</v>
      </c>
      <c r="H28" s="1" t="s">
        <v>5</v>
      </c>
      <c r="I28" s="1"/>
      <c r="J28" s="1" t="s">
        <v>6</v>
      </c>
      <c r="K28" s="1" t="s">
        <v>7</v>
      </c>
      <c r="L28" s="1"/>
      <c r="M28" s="1" t="s">
        <v>8</v>
      </c>
    </row>
    <row r="29" spans="1:17" x14ac:dyDescent="0.35">
      <c r="A29" s="2">
        <v>113</v>
      </c>
      <c r="B29" s="2" t="s">
        <v>15</v>
      </c>
      <c r="C29" s="3">
        <f>AVERAGE(A30:D35)</f>
        <v>8.4583333333333331E-4</v>
      </c>
      <c r="D29" s="3">
        <f>_xlfn.STDEV.S(A30:D35)</f>
        <v>3.0642279212916233E-4</v>
      </c>
      <c r="F29" s="2" t="s">
        <v>10</v>
      </c>
      <c r="G29" s="3">
        <f>AVERAGE(F30:G33)</f>
        <v>2.39825</v>
      </c>
      <c r="H29" s="3">
        <f>AVERAGE(H30:H33)</f>
        <v>3.6</v>
      </c>
      <c r="J29" s="2">
        <f>C29*G29*H29</f>
        <v>7.30267125E-3</v>
      </c>
      <c r="K29" s="2">
        <f>D29*G29*H29</f>
        <v>2.6455624604055485E-3</v>
      </c>
      <c r="M29" s="6"/>
    </row>
    <row r="30" spans="1:17" x14ac:dyDescent="0.35">
      <c r="A30" s="4">
        <v>5.0000000000000001E-4</v>
      </c>
      <c r="B30" s="4">
        <v>6.9999999999999999E-4</v>
      </c>
      <c r="C30" s="4">
        <v>5.0000000000000001E-4</v>
      </c>
      <c r="D30" s="4">
        <v>1.8E-3</v>
      </c>
      <c r="F30" s="4">
        <v>2.4020000000000001</v>
      </c>
      <c r="G30" s="4"/>
      <c r="H30" s="5">
        <v>3.6</v>
      </c>
      <c r="M30" s="7"/>
    </row>
    <row r="31" spans="1:17" x14ac:dyDescent="0.35">
      <c r="A31" s="4">
        <v>1E-3</v>
      </c>
      <c r="B31" s="4">
        <v>1E-3</v>
      </c>
      <c r="C31" s="4">
        <v>1E-3</v>
      </c>
      <c r="D31" s="4">
        <v>8.9999999999999998E-4</v>
      </c>
      <c r="F31" s="4">
        <v>2.375</v>
      </c>
      <c r="G31" s="4"/>
      <c r="H31" s="5"/>
      <c r="M31" s="6"/>
    </row>
    <row r="32" spans="1:17" x14ac:dyDescent="0.35">
      <c r="A32" s="4">
        <v>8.9999999999999998E-4</v>
      </c>
      <c r="B32" s="4">
        <v>1.1000000000000001E-3</v>
      </c>
      <c r="C32" s="4">
        <v>1.2999999999999999E-3</v>
      </c>
      <c r="D32" s="4">
        <v>1.2999999999999999E-3</v>
      </c>
      <c r="F32" s="4">
        <v>2.3820000000000001</v>
      </c>
      <c r="G32" s="4"/>
      <c r="H32" s="5"/>
      <c r="M32" s="6"/>
    </row>
    <row r="33" spans="1:13" x14ac:dyDescent="0.35">
      <c r="A33" s="4">
        <v>8.0000000000000004E-4</v>
      </c>
      <c r="B33" s="4">
        <v>6.9999999999999999E-4</v>
      </c>
      <c r="C33" s="4">
        <v>5.0000000000000001E-4</v>
      </c>
      <c r="D33" s="4">
        <v>5.9999999999999995E-4</v>
      </c>
      <c r="F33" s="4">
        <v>2.4340000000000002</v>
      </c>
      <c r="G33" s="4"/>
      <c r="H33" s="5"/>
      <c r="M33" s="6"/>
    </row>
    <row r="34" spans="1:13" x14ac:dyDescent="0.35">
      <c r="A34" s="4">
        <v>5.9999999999999995E-4</v>
      </c>
      <c r="B34" s="4">
        <v>8.0000000000000004E-4</v>
      </c>
      <c r="C34" s="4">
        <v>8.9999999999999998E-4</v>
      </c>
      <c r="D34" s="4">
        <v>5.9999999999999995E-4</v>
      </c>
      <c r="M34" s="6"/>
    </row>
    <row r="35" spans="1:13" x14ac:dyDescent="0.35">
      <c r="A35" s="4">
        <v>6.9999999999999999E-4</v>
      </c>
      <c r="B35" s="4">
        <v>8.0000000000000004E-4</v>
      </c>
      <c r="C35" s="4">
        <v>6.9999999999999999E-4</v>
      </c>
      <c r="D35" s="4">
        <v>5.9999999999999995E-4</v>
      </c>
      <c r="M35" s="6"/>
    </row>
    <row r="37" spans="1:13" x14ac:dyDescent="0.35">
      <c r="A37" s="1" t="s">
        <v>0</v>
      </c>
      <c r="B37" s="1" t="s">
        <v>1</v>
      </c>
      <c r="C37" s="1" t="s">
        <v>2</v>
      </c>
      <c r="D37" s="1" t="s">
        <v>3</v>
      </c>
      <c r="E37" s="1"/>
      <c r="F37" s="1" t="s">
        <v>9</v>
      </c>
      <c r="G37" s="1" t="s">
        <v>4</v>
      </c>
      <c r="H37" s="1" t="s">
        <v>5</v>
      </c>
      <c r="I37" s="1"/>
      <c r="J37" s="1" t="s">
        <v>6</v>
      </c>
      <c r="K37" s="1" t="s">
        <v>7</v>
      </c>
      <c r="L37" s="1"/>
      <c r="M37" s="1" t="s">
        <v>8</v>
      </c>
    </row>
    <row r="38" spans="1:13" x14ac:dyDescent="0.35">
      <c r="A38" s="2">
        <v>113</v>
      </c>
      <c r="B38" s="2" t="s">
        <v>16</v>
      </c>
      <c r="C38" s="3">
        <f>AVERAGE(A39:D44)</f>
        <v>4.3416666666666664E-3</v>
      </c>
      <c r="D38" s="3">
        <f>_xlfn.STDEV.S(A39:D44)</f>
        <v>2.4289766438218147E-3</v>
      </c>
      <c r="F38" s="2" t="s">
        <v>10</v>
      </c>
      <c r="G38" s="3">
        <f>AVERAGE(F39:G42)</f>
        <v>2.39825</v>
      </c>
      <c r="H38" s="3">
        <f>AVERAGE(H39:H42)</f>
        <v>3.6</v>
      </c>
      <c r="J38" s="2">
        <f>C38*G38*H38</f>
        <v>3.7484647499999996E-2</v>
      </c>
      <c r="K38" s="2">
        <f>D38*G38*H38</f>
        <v>2.0971055649764401E-2</v>
      </c>
      <c r="M38" s="6"/>
    </row>
    <row r="39" spans="1:13" x14ac:dyDescent="0.35">
      <c r="A39" s="4">
        <v>5.1000000000000004E-3</v>
      </c>
      <c r="B39" s="4">
        <v>3.8999999999999998E-3</v>
      </c>
      <c r="C39" s="4">
        <v>3.5000000000000001E-3</v>
      </c>
      <c r="D39" s="4">
        <v>3.2000000000000002E-3</v>
      </c>
      <c r="F39" s="4">
        <v>2.4020000000000001</v>
      </c>
      <c r="G39" s="4"/>
      <c r="H39" s="5">
        <v>3.6</v>
      </c>
      <c r="M39" s="7"/>
    </row>
    <row r="40" spans="1:13" x14ac:dyDescent="0.35">
      <c r="A40" s="4">
        <v>1.9E-3</v>
      </c>
      <c r="B40" s="4">
        <v>2.5000000000000001E-3</v>
      </c>
      <c r="C40" s="4">
        <v>2.3999999999999998E-3</v>
      </c>
      <c r="D40" s="4">
        <v>2E-3</v>
      </c>
      <c r="F40" s="4">
        <v>2.375</v>
      </c>
      <c r="G40" s="4"/>
      <c r="H40" s="5"/>
      <c r="M40" s="6"/>
    </row>
    <row r="41" spans="1:13" x14ac:dyDescent="0.35">
      <c r="A41" s="4">
        <v>2.5000000000000001E-3</v>
      </c>
      <c r="B41" s="4">
        <v>2.7000000000000001E-3</v>
      </c>
      <c r="C41" s="4">
        <v>2.7000000000000001E-3</v>
      </c>
      <c r="D41" s="4">
        <v>2.8999999999999998E-3</v>
      </c>
      <c r="F41" s="4">
        <v>2.3820000000000001</v>
      </c>
      <c r="G41" s="4"/>
      <c r="H41" s="5"/>
      <c r="M41" s="6"/>
    </row>
    <row r="42" spans="1:13" x14ac:dyDescent="0.35">
      <c r="A42" s="4">
        <v>5.0000000000000001E-3</v>
      </c>
      <c r="B42" s="4">
        <v>4.8999999999999998E-3</v>
      </c>
      <c r="C42" s="4">
        <v>5.0000000000000001E-3</v>
      </c>
      <c r="D42" s="4">
        <v>5.0000000000000001E-3</v>
      </c>
      <c r="F42" s="4">
        <v>2.4340000000000002</v>
      </c>
      <c r="G42" s="4"/>
      <c r="H42" s="5"/>
      <c r="M42" s="6"/>
    </row>
    <row r="43" spans="1:13" x14ac:dyDescent="0.35">
      <c r="A43" s="4">
        <v>3.0000000000000001E-3</v>
      </c>
      <c r="B43" s="4">
        <v>3.5000000000000001E-3</v>
      </c>
      <c r="C43" s="4">
        <v>2.7000000000000001E-3</v>
      </c>
      <c r="D43" s="4">
        <v>3.0000000000000001E-3</v>
      </c>
      <c r="M43" s="6"/>
    </row>
    <row r="44" spans="1:13" x14ac:dyDescent="0.35">
      <c r="A44" s="4">
        <v>9.2999999999999992E-3</v>
      </c>
      <c r="B44" s="4">
        <v>9.5999999999999992E-3</v>
      </c>
      <c r="C44" s="4">
        <v>9.1999999999999998E-3</v>
      </c>
      <c r="D44" s="4">
        <v>8.6999999999999994E-3</v>
      </c>
      <c r="M44" s="6"/>
    </row>
    <row r="46" spans="1:13" x14ac:dyDescent="0.35">
      <c r="A46" s="1" t="s">
        <v>0</v>
      </c>
      <c r="B46" s="1" t="s">
        <v>1</v>
      </c>
      <c r="C46" s="1" t="s">
        <v>2</v>
      </c>
      <c r="D46" s="1" t="s">
        <v>3</v>
      </c>
      <c r="E46" s="1"/>
      <c r="F46" s="1" t="s">
        <v>9</v>
      </c>
      <c r="G46" s="1" t="s">
        <v>4</v>
      </c>
      <c r="H46" s="1" t="s">
        <v>5</v>
      </c>
      <c r="I46" s="1"/>
      <c r="J46" s="1" t="s">
        <v>6</v>
      </c>
      <c r="K46" s="1" t="s">
        <v>7</v>
      </c>
      <c r="L46" s="1"/>
      <c r="M46" s="1" t="s">
        <v>8</v>
      </c>
    </row>
    <row r="47" spans="1:13" x14ac:dyDescent="0.35">
      <c r="A47" s="2">
        <v>113</v>
      </c>
      <c r="B47" s="2" t="s">
        <v>17</v>
      </c>
      <c r="C47" s="3">
        <f>AVERAGE(A48:D53)</f>
        <v>4.9625000000000008E-3</v>
      </c>
      <c r="D47" s="3">
        <f>_xlfn.STDEV.S(A48:D53)</f>
        <v>2.4854030379134807E-3</v>
      </c>
      <c r="F47" s="2" t="s">
        <v>10</v>
      </c>
      <c r="G47" s="3">
        <f>AVERAGE(F48:G51)</f>
        <v>2.39825</v>
      </c>
      <c r="H47" s="3">
        <f>AVERAGE(H48:H51)</f>
        <v>3.6</v>
      </c>
      <c r="J47" s="2">
        <f>C47*G47*H47</f>
        <v>4.2844736250000008E-2</v>
      </c>
      <c r="K47" s="2">
        <f>D47*G47*H47</f>
        <v>2.1458224208433619E-2</v>
      </c>
      <c r="M47" s="6"/>
    </row>
    <row r="48" spans="1:13" x14ac:dyDescent="0.35">
      <c r="A48" s="4">
        <v>3.0000000000000001E-3</v>
      </c>
      <c r="B48" s="4">
        <v>3.5999999999999999E-3</v>
      </c>
      <c r="C48" s="4">
        <v>4.0000000000000001E-3</v>
      </c>
      <c r="D48" s="4">
        <v>2.2000000000000001E-3</v>
      </c>
      <c r="F48" s="4">
        <v>2.4020000000000001</v>
      </c>
      <c r="G48" s="4"/>
      <c r="H48" s="5">
        <v>3.6</v>
      </c>
      <c r="M48" s="7"/>
    </row>
    <row r="49" spans="1:16" x14ac:dyDescent="0.35">
      <c r="A49" s="4">
        <v>3.5999999999999999E-3</v>
      </c>
      <c r="B49" s="4">
        <v>4.1999999999999997E-3</v>
      </c>
      <c r="C49" s="4">
        <v>3.2000000000000002E-3</v>
      </c>
      <c r="D49" s="4">
        <v>3.3E-3</v>
      </c>
      <c r="F49" s="4">
        <v>2.375</v>
      </c>
      <c r="G49" s="4"/>
      <c r="H49" s="5"/>
      <c r="M49" s="6"/>
    </row>
    <row r="50" spans="1:16" x14ac:dyDescent="0.35">
      <c r="A50" s="4">
        <v>4.0000000000000001E-3</v>
      </c>
      <c r="B50" s="4">
        <v>3.8999999999999998E-3</v>
      </c>
      <c r="C50" s="4">
        <v>4.1999999999999997E-3</v>
      </c>
      <c r="D50" s="4">
        <v>4.8999999999999998E-3</v>
      </c>
      <c r="F50" s="4">
        <v>2.3820000000000001</v>
      </c>
      <c r="G50" s="4"/>
      <c r="H50" s="5"/>
      <c r="M50" s="6"/>
    </row>
    <row r="51" spans="1:16" x14ac:dyDescent="0.35">
      <c r="A51" s="4">
        <v>9.4999999999999998E-3</v>
      </c>
      <c r="B51" s="4">
        <v>9.5999999999999992E-3</v>
      </c>
      <c r="C51" s="4">
        <v>1.04E-2</v>
      </c>
      <c r="D51" s="4">
        <v>1.0699999999999999E-2</v>
      </c>
      <c r="F51" s="4">
        <v>2.4340000000000002</v>
      </c>
      <c r="G51" s="4"/>
      <c r="H51" s="5"/>
      <c r="M51" s="6"/>
    </row>
    <row r="52" spans="1:16" x14ac:dyDescent="0.35">
      <c r="A52" s="4">
        <v>4.7000000000000002E-3</v>
      </c>
      <c r="B52" s="4">
        <v>4.1000000000000003E-3</v>
      </c>
      <c r="C52" s="4">
        <v>3.3999999999999998E-3</v>
      </c>
      <c r="D52" s="4">
        <v>3.3E-3</v>
      </c>
      <c r="M52" s="6"/>
    </row>
    <row r="53" spans="1:16" x14ac:dyDescent="0.35">
      <c r="A53" s="4">
        <v>5.4999999999999997E-3</v>
      </c>
      <c r="B53" s="4">
        <v>4.3E-3</v>
      </c>
      <c r="C53" s="4">
        <v>3.0999999999999999E-3</v>
      </c>
      <c r="D53" s="4">
        <v>6.4000000000000003E-3</v>
      </c>
      <c r="M53" s="6"/>
    </row>
    <row r="54" spans="1:16" ht="15" thickBot="1" x14ac:dyDescent="0.4"/>
    <row r="55" spans="1:16" x14ac:dyDescent="0.35">
      <c r="A55" s="1" t="s">
        <v>0</v>
      </c>
      <c r="B55" s="1" t="s">
        <v>1</v>
      </c>
      <c r="C55" s="1" t="s">
        <v>2</v>
      </c>
      <c r="D55" s="1" t="s">
        <v>3</v>
      </c>
      <c r="E55" s="1"/>
      <c r="F55" s="1" t="s">
        <v>9</v>
      </c>
      <c r="G55" s="1" t="s">
        <v>4</v>
      </c>
      <c r="H55" s="1" t="s">
        <v>5</v>
      </c>
      <c r="I55" s="1"/>
      <c r="J55" s="1" t="s">
        <v>6</v>
      </c>
      <c r="K55" s="1" t="s">
        <v>7</v>
      </c>
      <c r="L55" s="1"/>
      <c r="M55" s="1" t="s">
        <v>8</v>
      </c>
      <c r="O55" s="11" t="s">
        <v>23</v>
      </c>
      <c r="P55" s="11" t="s">
        <v>25</v>
      </c>
    </row>
    <row r="56" spans="1:16" x14ac:dyDescent="0.35">
      <c r="A56" s="2">
        <v>113</v>
      </c>
      <c r="B56" s="2" t="s">
        <v>18</v>
      </c>
      <c r="C56" s="3">
        <f>AVERAGE(A57:D62)</f>
        <v>8.5500000000000003E-3</v>
      </c>
      <c r="D56" s="3">
        <f>_xlfn.STDEV.S(A57:D62)</f>
        <v>4.2170461535142789E-3</v>
      </c>
      <c r="F56" s="2" t="s">
        <v>11</v>
      </c>
      <c r="G56" s="3">
        <f>AVERAGE(F57:G60)</f>
        <v>3.6539999999999999</v>
      </c>
      <c r="H56" s="3">
        <f>AVERAGE(H57:H60)</f>
        <v>3.7</v>
      </c>
      <c r="J56" s="2">
        <f>C56*G56*H56</f>
        <v>0.11559429</v>
      </c>
      <c r="K56" s="2">
        <f>D56*G56*H56</f>
        <v>5.701362058628235E-2</v>
      </c>
      <c r="M56" s="6"/>
      <c r="O56" s="8">
        <v>4.0000000000000001E-3</v>
      </c>
      <c r="P56" s="9">
        <v>4</v>
      </c>
    </row>
    <row r="57" spans="1:16" x14ac:dyDescent="0.35">
      <c r="A57" s="4">
        <v>7.1000000000000004E-3</v>
      </c>
      <c r="B57" s="4">
        <v>6.4999999999999997E-3</v>
      </c>
      <c r="C57" s="4">
        <v>7.9000000000000008E-3</v>
      </c>
      <c r="D57" s="4">
        <v>9.1000000000000004E-3</v>
      </c>
      <c r="F57" s="4">
        <v>3.6680000000000001</v>
      </c>
      <c r="G57" s="4">
        <v>3.5270000000000001</v>
      </c>
      <c r="H57" s="5">
        <v>3.7</v>
      </c>
      <c r="M57" s="7"/>
      <c r="O57" s="8">
        <v>5.0000000000000001E-3</v>
      </c>
      <c r="P57" s="9">
        <v>0</v>
      </c>
    </row>
    <row r="58" spans="1:16" x14ac:dyDescent="0.35">
      <c r="A58" s="4">
        <v>8.0000000000000002E-3</v>
      </c>
      <c r="B58" s="4">
        <v>0.01</v>
      </c>
      <c r="C58" s="4">
        <v>7.6E-3</v>
      </c>
      <c r="D58" s="4">
        <v>6.0000000000000001E-3</v>
      </c>
      <c r="F58" s="4">
        <v>3.806</v>
      </c>
      <c r="G58" s="4">
        <v>3.6339999999999999</v>
      </c>
      <c r="H58" s="5"/>
      <c r="M58" s="6"/>
      <c r="O58" s="8">
        <v>6.0000000000000001E-3</v>
      </c>
      <c r="P58" s="9">
        <v>1</v>
      </c>
    </row>
    <row r="59" spans="1:16" x14ac:dyDescent="0.35">
      <c r="A59" s="4">
        <v>1.54E-2</v>
      </c>
      <c r="B59" s="4">
        <v>1.5599999999999999E-2</v>
      </c>
      <c r="C59" s="4">
        <v>1.52E-2</v>
      </c>
      <c r="D59" s="4">
        <v>1.3899999999999999E-2</v>
      </c>
      <c r="F59" s="4">
        <v>3.5</v>
      </c>
      <c r="G59" s="4">
        <v>3.7679999999999998</v>
      </c>
      <c r="H59" s="5"/>
      <c r="M59" s="6"/>
      <c r="O59" s="8">
        <v>7.0000000000000001E-3</v>
      </c>
      <c r="P59" s="9">
        <v>3</v>
      </c>
    </row>
    <row r="60" spans="1:16" x14ac:dyDescent="0.35">
      <c r="A60" s="4">
        <v>7.4000000000000003E-3</v>
      </c>
      <c r="B60" s="4">
        <v>1.2200000000000001E-2</v>
      </c>
      <c r="C60" s="4">
        <v>1.29E-2</v>
      </c>
      <c r="D60" s="4">
        <v>1.32E-2</v>
      </c>
      <c r="F60" s="4">
        <v>3.5659999999999998</v>
      </c>
      <c r="G60" s="4">
        <v>3.7629999999999999</v>
      </c>
      <c r="H60" s="5"/>
      <c r="M60" s="6"/>
      <c r="O60" s="8">
        <v>8.0000000000000002E-3</v>
      </c>
      <c r="P60" s="9">
        <v>7</v>
      </c>
    </row>
    <row r="61" spans="1:16" x14ac:dyDescent="0.35">
      <c r="A61" s="4">
        <v>2.3E-3</v>
      </c>
      <c r="B61" s="4">
        <v>2.3E-3</v>
      </c>
      <c r="C61" s="4">
        <v>2.0999999999999999E-3</v>
      </c>
      <c r="D61" s="4">
        <v>2.5000000000000001E-3</v>
      </c>
      <c r="M61" s="6"/>
      <c r="O61" s="8">
        <v>9.0000000000000011E-3</v>
      </c>
      <c r="P61" s="9">
        <v>0</v>
      </c>
    </row>
    <row r="62" spans="1:16" x14ac:dyDescent="0.35">
      <c r="A62" s="4">
        <v>7.9000000000000008E-3</v>
      </c>
      <c r="B62" s="4">
        <v>6.1999999999999998E-3</v>
      </c>
      <c r="C62" s="4">
        <v>6.7000000000000002E-3</v>
      </c>
      <c r="D62" s="4">
        <v>7.1999999999999998E-3</v>
      </c>
      <c r="M62" s="6"/>
      <c r="O62" s="8">
        <v>1.0000000000000002E-2</v>
      </c>
      <c r="P62" s="9">
        <v>2</v>
      </c>
    </row>
    <row r="63" spans="1:16" x14ac:dyDescent="0.35">
      <c r="O63" s="8">
        <v>1.1000000000000003E-2</v>
      </c>
      <c r="P63" s="9">
        <v>0</v>
      </c>
    </row>
    <row r="64" spans="1:16" x14ac:dyDescent="0.35">
      <c r="A64" s="1" t="s">
        <v>0</v>
      </c>
      <c r="B64" s="1" t="s">
        <v>1</v>
      </c>
      <c r="C64" s="1" t="s">
        <v>2</v>
      </c>
      <c r="D64" s="1" t="s">
        <v>3</v>
      </c>
      <c r="E64" s="1"/>
      <c r="F64" s="1" t="s">
        <v>9</v>
      </c>
      <c r="G64" s="1" t="s">
        <v>4</v>
      </c>
      <c r="H64" s="1" t="s">
        <v>5</v>
      </c>
      <c r="I64" s="1"/>
      <c r="J64" s="1" t="s">
        <v>6</v>
      </c>
      <c r="K64" s="1" t="s">
        <v>7</v>
      </c>
      <c r="L64" s="1"/>
      <c r="M64" s="1" t="s">
        <v>8</v>
      </c>
      <c r="O64" s="8">
        <v>1.2000000000000004E-2</v>
      </c>
      <c r="P64" s="9">
        <v>0</v>
      </c>
    </row>
    <row r="65" spans="1:16" x14ac:dyDescent="0.35">
      <c r="A65" s="2">
        <v>113</v>
      </c>
      <c r="B65" s="2" t="s">
        <v>19</v>
      </c>
      <c r="C65" s="3">
        <f>AVERAGE(A66:D71)</f>
        <v>6.4583333333333322E-4</v>
      </c>
      <c r="D65" s="3">
        <f>_xlfn.STDEV.S(A66:D71)</f>
        <v>1.8172881532338393E-4</v>
      </c>
      <c r="F65" s="2" t="s">
        <v>11</v>
      </c>
      <c r="G65" s="3">
        <f>AVERAGE(F66:G69)</f>
        <v>3.6539999999999999</v>
      </c>
      <c r="H65" s="3">
        <f>AVERAGE(H66:H69)</f>
        <v>3.7</v>
      </c>
      <c r="J65" s="2">
        <f>C65*G65*H65</f>
        <v>8.731537499999999E-3</v>
      </c>
      <c r="K65" s="2">
        <f>D65*G65*H65</f>
        <v>2.4569372374090861E-3</v>
      </c>
      <c r="M65" s="6"/>
      <c r="O65" s="8">
        <v>1.3000000000000005E-2</v>
      </c>
      <c r="P65" s="9">
        <v>2</v>
      </c>
    </row>
    <row r="66" spans="1:16" x14ac:dyDescent="0.35">
      <c r="A66" s="4">
        <v>8.9999999999999998E-4</v>
      </c>
      <c r="B66" s="4">
        <v>5.9999999999999995E-4</v>
      </c>
      <c r="C66" s="4">
        <v>6.9999999999999999E-4</v>
      </c>
      <c r="D66" s="4">
        <v>6.9999999999999999E-4</v>
      </c>
      <c r="F66" s="4">
        <v>3.6680000000000001</v>
      </c>
      <c r="G66" s="4">
        <v>3.5270000000000001</v>
      </c>
      <c r="H66" s="5">
        <v>3.7</v>
      </c>
      <c r="M66" s="7"/>
      <c r="O66" s="8">
        <v>1.4000000000000005E-2</v>
      </c>
      <c r="P66" s="9">
        <v>2</v>
      </c>
    </row>
    <row r="67" spans="1:16" ht="15" thickBot="1" x14ac:dyDescent="0.4">
      <c r="A67" s="4">
        <v>4.0000000000000002E-4</v>
      </c>
      <c r="B67" s="4">
        <v>5.0000000000000001E-4</v>
      </c>
      <c r="C67" s="4">
        <v>5.0000000000000001E-4</v>
      </c>
      <c r="D67" s="4">
        <v>5.9999999999999995E-4</v>
      </c>
      <c r="F67" s="4">
        <v>3.806</v>
      </c>
      <c r="G67" s="4">
        <v>3.6339999999999999</v>
      </c>
      <c r="H67" s="5"/>
      <c r="M67" s="6"/>
      <c r="O67" s="10" t="s">
        <v>24</v>
      </c>
      <c r="P67" s="10">
        <v>3</v>
      </c>
    </row>
    <row r="68" spans="1:16" x14ac:dyDescent="0.35">
      <c r="A68" s="4">
        <v>5.0000000000000001E-4</v>
      </c>
      <c r="B68" s="4">
        <v>8.0000000000000004E-4</v>
      </c>
      <c r="C68" s="4">
        <v>1E-3</v>
      </c>
      <c r="D68" s="4">
        <v>8.0000000000000004E-4</v>
      </c>
      <c r="F68" s="4">
        <v>3.5</v>
      </c>
      <c r="G68" s="4">
        <v>3.7679999999999998</v>
      </c>
      <c r="H68" s="5"/>
      <c r="M68" s="6"/>
    </row>
    <row r="69" spans="1:16" x14ac:dyDescent="0.35">
      <c r="A69" s="4">
        <v>5.9999999999999995E-4</v>
      </c>
      <c r="B69" s="4">
        <v>5.9999999999999995E-4</v>
      </c>
      <c r="C69" s="4">
        <v>6.9999999999999999E-4</v>
      </c>
      <c r="D69" s="4">
        <v>4.0000000000000002E-4</v>
      </c>
      <c r="F69" s="4">
        <v>3.5659999999999998</v>
      </c>
      <c r="G69" s="4">
        <v>3.7629999999999999</v>
      </c>
      <c r="H69" s="5"/>
      <c r="M69" s="6"/>
    </row>
    <row r="70" spans="1:16" x14ac:dyDescent="0.35">
      <c r="A70" s="4">
        <v>6.9999999999999999E-4</v>
      </c>
      <c r="B70" s="4">
        <v>6.9999999999999999E-4</v>
      </c>
      <c r="C70" s="4">
        <v>8.9999999999999998E-4</v>
      </c>
      <c r="D70" s="4">
        <v>5.0000000000000001E-4</v>
      </c>
      <c r="M70" s="6"/>
    </row>
    <row r="71" spans="1:16" x14ac:dyDescent="0.35">
      <c r="A71" s="4">
        <v>1E-3</v>
      </c>
      <c r="B71" s="4">
        <v>4.0000000000000002E-4</v>
      </c>
      <c r="C71" s="4">
        <v>5.0000000000000001E-4</v>
      </c>
      <c r="D71" s="4">
        <v>5.0000000000000001E-4</v>
      </c>
      <c r="M71" s="6"/>
    </row>
    <row r="72" spans="1:16" ht="15" thickBot="1" x14ac:dyDescent="0.4"/>
    <row r="73" spans="1:16" x14ac:dyDescent="0.35">
      <c r="A73" s="1" t="s">
        <v>0</v>
      </c>
      <c r="B73" s="1" t="s">
        <v>1</v>
      </c>
      <c r="C73" s="1" t="s">
        <v>2</v>
      </c>
      <c r="D73" s="1" t="s">
        <v>3</v>
      </c>
      <c r="E73" s="1"/>
      <c r="F73" s="1" t="s">
        <v>9</v>
      </c>
      <c r="G73" s="1" t="s">
        <v>4</v>
      </c>
      <c r="H73" s="1" t="s">
        <v>5</v>
      </c>
      <c r="I73" s="1"/>
      <c r="J73" s="1" t="s">
        <v>6</v>
      </c>
      <c r="K73" s="1" t="s">
        <v>7</v>
      </c>
      <c r="L73" s="1"/>
      <c r="M73" s="1" t="s">
        <v>8</v>
      </c>
      <c r="N73">
        <v>2.5000000000000001E-2</v>
      </c>
      <c r="O73" s="11" t="s">
        <v>23</v>
      </c>
      <c r="P73" s="11" t="s">
        <v>25</v>
      </c>
    </row>
    <row r="74" spans="1:16" x14ac:dyDescent="0.35">
      <c r="A74" s="2">
        <v>113</v>
      </c>
      <c r="B74" s="2" t="s">
        <v>20</v>
      </c>
      <c r="C74" s="3">
        <f>AVERAGE(A75:D80)</f>
        <v>3.3441666666666668E-2</v>
      </c>
      <c r="D74" s="3">
        <f>_xlfn.STDEV.S(A75:D80)</f>
        <v>2.9380438133689156E-3</v>
      </c>
      <c r="F74" s="2" t="s">
        <v>11</v>
      </c>
      <c r="G74" s="3">
        <f>AVERAGE(F75:G78)</f>
        <v>3.6539999999999999</v>
      </c>
      <c r="H74" s="3">
        <f>AVERAGE(H75:H78)</f>
        <v>3.7</v>
      </c>
      <c r="J74" s="2">
        <f>C74*G74*H74</f>
        <v>0.45212464500000005</v>
      </c>
      <c r="K74" s="2">
        <f>D74*G74*H74</f>
        <v>3.9721764747985069E-2</v>
      </c>
      <c r="M74" s="6"/>
      <c r="N74">
        <f>N73+0.001</f>
        <v>2.6000000000000002E-2</v>
      </c>
      <c r="O74" s="8">
        <v>2.5000000000000001E-2</v>
      </c>
      <c r="P74" s="9">
        <v>0</v>
      </c>
    </row>
    <row r="75" spans="1:16" x14ac:dyDescent="0.35">
      <c r="A75" s="4">
        <v>3.4200000000000001E-2</v>
      </c>
      <c r="B75" s="4">
        <v>3.3099999999999997E-2</v>
      </c>
      <c r="C75" s="4">
        <v>3.1399999999999997E-2</v>
      </c>
      <c r="D75" s="4">
        <v>3.27E-2</v>
      </c>
      <c r="F75" s="4">
        <v>3.6680000000000001</v>
      </c>
      <c r="G75" s="4">
        <v>3.5270000000000001</v>
      </c>
      <c r="H75" s="5">
        <v>3.7</v>
      </c>
      <c r="M75" s="7"/>
      <c r="N75">
        <f t="shared" ref="N75:N84" si="1">N74+0.001</f>
        <v>2.7000000000000003E-2</v>
      </c>
      <c r="O75" s="8">
        <v>2.6000000000000002E-2</v>
      </c>
      <c r="P75" s="9">
        <v>0</v>
      </c>
    </row>
    <row r="76" spans="1:16" x14ac:dyDescent="0.35">
      <c r="A76" s="4">
        <v>3.2800000000000003E-2</v>
      </c>
      <c r="B76" s="4">
        <v>3.3399999999999999E-2</v>
      </c>
      <c r="C76" s="4">
        <v>3.4000000000000002E-2</v>
      </c>
      <c r="D76" s="4">
        <v>3.6400000000000002E-2</v>
      </c>
      <c r="F76" s="4">
        <v>3.806</v>
      </c>
      <c r="G76" s="4">
        <v>3.6339999999999999</v>
      </c>
      <c r="H76" s="5"/>
      <c r="M76" s="6"/>
      <c r="N76">
        <f t="shared" si="1"/>
        <v>2.8000000000000004E-2</v>
      </c>
      <c r="O76" s="8">
        <v>2.7000000000000003E-2</v>
      </c>
      <c r="P76" s="9">
        <v>0</v>
      </c>
    </row>
    <row r="77" spans="1:16" x14ac:dyDescent="0.35">
      <c r="A77" s="4">
        <v>3.5799999999999998E-2</v>
      </c>
      <c r="B77" s="4">
        <v>3.6299999999999999E-2</v>
      </c>
      <c r="C77" s="4">
        <v>3.6999999999999998E-2</v>
      </c>
      <c r="D77" s="4">
        <v>3.7600000000000001E-2</v>
      </c>
      <c r="F77" s="4">
        <v>3.5</v>
      </c>
      <c r="G77" s="4">
        <v>3.7679999999999998</v>
      </c>
      <c r="H77" s="5"/>
      <c r="M77" s="6"/>
      <c r="N77">
        <f t="shared" si="1"/>
        <v>2.9000000000000005E-2</v>
      </c>
      <c r="O77" s="8">
        <v>2.8000000000000004E-2</v>
      </c>
      <c r="P77" s="9">
        <v>0</v>
      </c>
    </row>
    <row r="78" spans="1:16" x14ac:dyDescent="0.35">
      <c r="A78" s="4">
        <v>3.2800000000000003E-2</v>
      </c>
      <c r="B78" s="4">
        <v>3.2099999999999997E-2</v>
      </c>
      <c r="C78" s="4">
        <v>3.2500000000000001E-2</v>
      </c>
      <c r="D78" s="4">
        <v>3.1199999999999999E-2</v>
      </c>
      <c r="F78" s="4">
        <v>3.5659999999999998</v>
      </c>
      <c r="G78" s="4">
        <v>3.7629999999999999</v>
      </c>
      <c r="H78" s="5"/>
      <c r="M78" s="6"/>
      <c r="N78">
        <f t="shared" si="1"/>
        <v>3.0000000000000006E-2</v>
      </c>
      <c r="O78" s="8">
        <v>2.9000000000000005E-2</v>
      </c>
      <c r="P78" s="9">
        <v>4</v>
      </c>
    </row>
    <row r="79" spans="1:16" x14ac:dyDescent="0.35">
      <c r="A79" s="4">
        <v>3.61E-2</v>
      </c>
      <c r="B79" s="4">
        <v>3.5499999999999997E-2</v>
      </c>
      <c r="C79" s="4">
        <v>3.7499999999999999E-2</v>
      </c>
      <c r="D79" s="4">
        <v>3.61E-2</v>
      </c>
      <c r="M79" s="6"/>
      <c r="N79">
        <f t="shared" si="1"/>
        <v>3.1000000000000007E-2</v>
      </c>
      <c r="O79" s="8">
        <v>3.0000000000000006E-2</v>
      </c>
      <c r="P79" s="9">
        <v>0</v>
      </c>
    </row>
    <row r="80" spans="1:16" x14ac:dyDescent="0.35">
      <c r="A80" s="4">
        <v>2.8400000000000002E-2</v>
      </c>
      <c r="B80" s="4">
        <v>2.8400000000000002E-2</v>
      </c>
      <c r="C80" s="4">
        <v>2.8299999999999999E-2</v>
      </c>
      <c r="D80" s="4">
        <v>2.9000000000000001E-2</v>
      </c>
      <c r="M80" s="6"/>
      <c r="N80">
        <f t="shared" si="1"/>
        <v>3.2000000000000008E-2</v>
      </c>
      <c r="O80" s="8">
        <v>3.1000000000000007E-2</v>
      </c>
      <c r="P80" s="9">
        <v>0</v>
      </c>
    </row>
    <row r="81" spans="1:16" x14ac:dyDescent="0.35">
      <c r="N81">
        <f t="shared" si="1"/>
        <v>3.3000000000000008E-2</v>
      </c>
      <c r="O81" s="8">
        <v>3.2000000000000008E-2</v>
      </c>
      <c r="P81" s="9">
        <v>2</v>
      </c>
    </row>
    <row r="82" spans="1:16" x14ac:dyDescent="0.35">
      <c r="A82" s="1" t="s">
        <v>0</v>
      </c>
      <c r="B82" s="1" t="s">
        <v>1</v>
      </c>
      <c r="C82" s="1" t="s">
        <v>2</v>
      </c>
      <c r="D82" s="1" t="s">
        <v>3</v>
      </c>
      <c r="E82" s="1"/>
      <c r="F82" s="1" t="s">
        <v>9</v>
      </c>
      <c r="G82" s="1" t="s">
        <v>4</v>
      </c>
      <c r="H82" s="1" t="s">
        <v>5</v>
      </c>
      <c r="I82" s="1"/>
      <c r="J82" s="1" t="s">
        <v>6</v>
      </c>
      <c r="K82" s="1" t="s">
        <v>7</v>
      </c>
      <c r="L82" s="1"/>
      <c r="M82" s="1" t="s">
        <v>8</v>
      </c>
      <c r="N82">
        <f t="shared" si="1"/>
        <v>3.4000000000000009E-2</v>
      </c>
      <c r="O82" s="8">
        <v>3.3000000000000008E-2</v>
      </c>
      <c r="P82" s="9">
        <v>5</v>
      </c>
    </row>
    <row r="83" spans="1:16" x14ac:dyDescent="0.35">
      <c r="A83" s="2">
        <v>113</v>
      </c>
      <c r="B83" s="2" t="s">
        <v>21</v>
      </c>
      <c r="C83" s="3">
        <f>AVERAGE(A84:D89)</f>
        <v>6.7499999999999993E-4</v>
      </c>
      <c r="D83" s="3">
        <f>_xlfn.STDEV.S(A84:D89)</f>
        <v>1.9167454300136625E-4</v>
      </c>
      <c r="F83" s="2" t="s">
        <v>11</v>
      </c>
      <c r="G83" s="3">
        <f>AVERAGE(F84:G87)</f>
        <v>3.6539999999999999</v>
      </c>
      <c r="H83" s="3">
        <f>AVERAGE(H84:H87)</f>
        <v>3.7</v>
      </c>
      <c r="J83" s="2">
        <f>C83*G83*H83</f>
        <v>9.1258650000000004E-3</v>
      </c>
      <c r="K83" s="2">
        <f>D83*G83*H83</f>
        <v>2.5914014864698715E-3</v>
      </c>
      <c r="M83" s="6"/>
      <c r="N83">
        <f t="shared" si="1"/>
        <v>3.500000000000001E-2</v>
      </c>
      <c r="O83" s="8">
        <v>3.4000000000000009E-2</v>
      </c>
      <c r="P83" s="9">
        <v>3</v>
      </c>
    </row>
    <row r="84" spans="1:16" x14ac:dyDescent="0.35">
      <c r="A84" s="4">
        <v>8.9999999999999998E-4</v>
      </c>
      <c r="B84" s="4">
        <v>5.0000000000000001E-4</v>
      </c>
      <c r="C84" s="4">
        <v>5.9999999999999995E-4</v>
      </c>
      <c r="D84" s="4">
        <v>4.0000000000000002E-4</v>
      </c>
      <c r="F84" s="4">
        <v>3.6680000000000001</v>
      </c>
      <c r="G84" s="4">
        <v>3.5270000000000001</v>
      </c>
      <c r="H84" s="5">
        <v>3.7</v>
      </c>
      <c r="M84" s="7"/>
      <c r="N84">
        <f t="shared" si="1"/>
        <v>3.6000000000000011E-2</v>
      </c>
      <c r="O84" s="8">
        <v>3.500000000000001E-2</v>
      </c>
      <c r="P84" s="9">
        <v>1</v>
      </c>
    </row>
    <row r="85" spans="1:16" x14ac:dyDescent="0.35">
      <c r="A85" s="4">
        <v>6.9999999999999999E-4</v>
      </c>
      <c r="B85" s="4">
        <v>1E-3</v>
      </c>
      <c r="C85" s="4">
        <v>8.0000000000000004E-4</v>
      </c>
      <c r="D85" s="4">
        <v>8.9999999999999998E-4</v>
      </c>
      <c r="F85" s="4">
        <v>3.806</v>
      </c>
      <c r="G85" s="4">
        <v>3.6339999999999999</v>
      </c>
      <c r="H85" s="5"/>
      <c r="M85" s="6"/>
      <c r="N85">
        <f>N84+0.001</f>
        <v>3.7000000000000012E-2</v>
      </c>
      <c r="O85" s="8">
        <v>3.6000000000000011E-2</v>
      </c>
      <c r="P85" s="9">
        <v>2</v>
      </c>
    </row>
    <row r="86" spans="1:16" x14ac:dyDescent="0.35">
      <c r="A86" s="4">
        <v>8.0000000000000004E-4</v>
      </c>
      <c r="B86" s="4">
        <v>6.9999999999999999E-4</v>
      </c>
      <c r="C86" s="4">
        <v>8.9999999999999998E-4</v>
      </c>
      <c r="D86" s="4">
        <v>5.9999999999999995E-4</v>
      </c>
      <c r="F86" s="4">
        <v>3.5</v>
      </c>
      <c r="G86" s="4">
        <v>3.7679999999999998</v>
      </c>
      <c r="H86" s="5"/>
      <c r="M86" s="6"/>
      <c r="O86" s="8">
        <v>3.7000000000000012E-2</v>
      </c>
      <c r="P86" s="9">
        <v>5</v>
      </c>
    </row>
    <row r="87" spans="1:16" ht="15" thickBot="1" x14ac:dyDescent="0.4">
      <c r="A87" s="4">
        <v>8.9999999999999998E-4</v>
      </c>
      <c r="B87" s="4">
        <v>6.9999999999999999E-4</v>
      </c>
      <c r="C87" s="4">
        <v>5.9999999999999995E-4</v>
      </c>
      <c r="D87" s="4">
        <v>1E-3</v>
      </c>
      <c r="F87" s="4">
        <v>3.5659999999999998</v>
      </c>
      <c r="G87" s="4">
        <v>3.7629999999999999</v>
      </c>
      <c r="H87" s="5"/>
      <c r="M87" s="6"/>
      <c r="O87" s="10" t="s">
        <v>24</v>
      </c>
      <c r="P87" s="10">
        <v>2</v>
      </c>
    </row>
    <row r="88" spans="1:16" x14ac:dyDescent="0.35">
      <c r="A88" s="4">
        <v>5.0000000000000001E-4</v>
      </c>
      <c r="B88" s="4">
        <v>6.9999999999999999E-4</v>
      </c>
      <c r="C88" s="4">
        <v>5.9999999999999995E-4</v>
      </c>
      <c r="D88" s="4">
        <v>5.9999999999999995E-4</v>
      </c>
      <c r="M88" s="6"/>
    </row>
    <row r="89" spans="1:16" x14ac:dyDescent="0.35">
      <c r="A89" s="4">
        <v>2.9999999999999997E-4</v>
      </c>
      <c r="B89" s="4">
        <v>5.0000000000000001E-4</v>
      </c>
      <c r="C89" s="4">
        <v>5.0000000000000001E-4</v>
      </c>
      <c r="D89" s="4">
        <v>5.0000000000000001E-4</v>
      </c>
      <c r="M89" s="6"/>
    </row>
    <row r="91" spans="1:16" x14ac:dyDescent="0.35">
      <c r="A91" s="1" t="s">
        <v>0</v>
      </c>
      <c r="B91" s="1" t="s">
        <v>1</v>
      </c>
      <c r="C91" s="1" t="s">
        <v>2</v>
      </c>
      <c r="D91" s="1" t="s">
        <v>3</v>
      </c>
      <c r="E91" s="1"/>
      <c r="F91" s="1" t="s">
        <v>9</v>
      </c>
      <c r="G91" s="1" t="s">
        <v>4</v>
      </c>
      <c r="H91" s="1" t="s">
        <v>5</v>
      </c>
      <c r="I91" s="1"/>
      <c r="J91" s="1" t="s">
        <v>6</v>
      </c>
      <c r="K91" s="1" t="s">
        <v>7</v>
      </c>
      <c r="L91" s="1"/>
      <c r="M91" s="1" t="s">
        <v>8</v>
      </c>
    </row>
    <row r="92" spans="1:16" x14ac:dyDescent="0.35">
      <c r="A92" s="2">
        <v>113</v>
      </c>
      <c r="B92" s="2" t="s">
        <v>22</v>
      </c>
      <c r="C92" s="3">
        <f>AVERAGE(A93:D98)</f>
        <v>6.8749999999999985E-4</v>
      </c>
      <c r="D92" s="3">
        <f>_xlfn.STDEV.S(A93:D98)</f>
        <v>2.0496553262736001E-4</v>
      </c>
      <c r="F92" s="2" t="s">
        <v>11</v>
      </c>
      <c r="G92" s="3">
        <f>AVERAGE(F93:G96)</f>
        <v>3.6539999999999999</v>
      </c>
      <c r="H92" s="3">
        <f>AVERAGE(H93:H96)</f>
        <v>3.7</v>
      </c>
      <c r="J92" s="2">
        <f>C92*G92*H92</f>
        <v>9.294862499999999E-3</v>
      </c>
      <c r="K92" s="2">
        <f>D92*G92*H92</f>
        <v>2.7710930080153823E-3</v>
      </c>
      <c r="M92" s="6"/>
    </row>
    <row r="93" spans="1:16" x14ac:dyDescent="0.35">
      <c r="A93" s="4">
        <v>1E-3</v>
      </c>
      <c r="B93" s="4">
        <v>8.9999999999999998E-4</v>
      </c>
      <c r="C93" s="4">
        <v>6.9999999999999999E-4</v>
      </c>
      <c r="D93" s="4">
        <v>1E-3</v>
      </c>
      <c r="F93" s="4">
        <v>3.6680000000000001</v>
      </c>
      <c r="G93" s="4">
        <v>3.5270000000000001</v>
      </c>
      <c r="H93" s="5">
        <v>3.7</v>
      </c>
      <c r="M93" s="7"/>
    </row>
    <row r="94" spans="1:16" x14ac:dyDescent="0.35">
      <c r="A94" s="4">
        <v>5.9999999999999995E-4</v>
      </c>
      <c r="B94" s="4">
        <v>5.9999999999999995E-4</v>
      </c>
      <c r="C94" s="4">
        <v>5.0000000000000001E-4</v>
      </c>
      <c r="D94" s="4">
        <v>8.0000000000000004E-4</v>
      </c>
      <c r="F94" s="4">
        <v>3.806</v>
      </c>
      <c r="G94" s="4">
        <v>3.6339999999999999</v>
      </c>
      <c r="H94" s="5"/>
      <c r="M94" s="6"/>
    </row>
    <row r="95" spans="1:16" x14ac:dyDescent="0.35">
      <c r="A95" s="4">
        <v>6.9999999999999999E-4</v>
      </c>
      <c r="B95" s="4">
        <v>8.0000000000000004E-4</v>
      </c>
      <c r="C95" s="4">
        <v>1E-3</v>
      </c>
      <c r="D95" s="4">
        <v>8.9999999999999998E-4</v>
      </c>
      <c r="F95" s="4">
        <v>3.5</v>
      </c>
      <c r="G95" s="4">
        <v>3.7679999999999998</v>
      </c>
      <c r="H95" s="5"/>
      <c r="M95" s="6"/>
    </row>
    <row r="96" spans="1:16" x14ac:dyDescent="0.35">
      <c r="A96" s="4">
        <v>4.0000000000000002E-4</v>
      </c>
      <c r="B96" s="4">
        <v>5.9999999999999995E-4</v>
      </c>
      <c r="C96" s="4">
        <v>4.0000000000000002E-4</v>
      </c>
      <c r="D96" s="4">
        <v>2.9999999999999997E-4</v>
      </c>
      <c r="F96" s="4">
        <v>3.5659999999999998</v>
      </c>
      <c r="G96" s="4">
        <v>3.7629999999999999</v>
      </c>
      <c r="H96" s="5"/>
      <c r="M96" s="6"/>
    </row>
    <row r="97" spans="1:13" x14ac:dyDescent="0.35">
      <c r="A97" s="4">
        <v>6.9999999999999999E-4</v>
      </c>
      <c r="B97" s="4">
        <v>8.9999999999999998E-4</v>
      </c>
      <c r="C97" s="4">
        <v>5.9999999999999995E-4</v>
      </c>
      <c r="D97" s="4">
        <v>5.9999999999999995E-4</v>
      </c>
      <c r="M97" s="6"/>
    </row>
    <row r="98" spans="1:13" x14ac:dyDescent="0.35">
      <c r="A98" s="4">
        <v>5.0000000000000001E-4</v>
      </c>
      <c r="B98" s="4">
        <v>5.9999999999999995E-4</v>
      </c>
      <c r="C98" s="4">
        <v>5.0000000000000001E-4</v>
      </c>
      <c r="D98" s="4">
        <v>8.9999999999999998E-4</v>
      </c>
      <c r="M98" s="6"/>
    </row>
  </sheetData>
  <sortState ref="O74:O86">
    <sortCondition ref="O7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E113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2017-04-24T17:40:58Z</dcterms:created>
  <dcterms:modified xsi:type="dcterms:W3CDTF">2018-03-13T22:02:54Z</dcterms:modified>
</cp:coreProperties>
</file>