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mcalpine/Software/VASP/NbMoTaTiW-30/VacancyFormation/"/>
    </mc:Choice>
  </mc:AlternateContent>
  <xr:revisionPtr revIDLastSave="0" documentId="13_ncr:1_{F8F735AB-EC11-204D-8A8E-3EB6FC752325}" xr6:coauthVersionLast="43" xr6:coauthVersionMax="43" xr10:uidLastSave="{00000000-0000-0000-0000-000000000000}"/>
  <bookViews>
    <workbookView xWindow="2320" yWindow="1980" windowWidth="26380" windowHeight="14780" xr2:uid="{04A6693C-436D-8F4D-8030-1FCBC35E3A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1" i="1" l="1"/>
  <c r="J20" i="1"/>
  <c r="J25" i="1"/>
  <c r="J29" i="1"/>
  <c r="J18" i="1"/>
  <c r="J12" i="1"/>
  <c r="J5" i="1"/>
  <c r="J23" i="1"/>
  <c r="I32" i="1" l="1"/>
  <c r="I12" i="1"/>
  <c r="I27" i="1"/>
  <c r="I28" i="1"/>
  <c r="I29" i="1"/>
  <c r="I30" i="1"/>
  <c r="I31" i="1"/>
  <c r="I20" i="1"/>
  <c r="I13" i="1"/>
  <c r="I14" i="1"/>
  <c r="I15" i="1"/>
  <c r="I16" i="1"/>
  <c r="I17" i="1"/>
  <c r="I18" i="1"/>
  <c r="I19" i="1"/>
  <c r="I11" i="1" l="1"/>
  <c r="I10" i="1"/>
  <c r="I6" i="1"/>
  <c r="I7" i="1"/>
  <c r="I8" i="1"/>
  <c r="I9" i="1"/>
  <c r="I26" i="1"/>
  <c r="I5" i="1"/>
  <c r="I24" i="1"/>
  <c r="I25" i="1"/>
  <c r="I22" i="1"/>
  <c r="I23" i="1"/>
  <c r="I21" i="1"/>
  <c r="I4" i="1"/>
  <c r="I3" i="1"/>
</calcChain>
</file>

<file path=xl/sharedStrings.xml><?xml version="1.0" encoding="utf-8"?>
<sst xmlns="http://schemas.openxmlformats.org/spreadsheetml/2006/main" count="81" uniqueCount="52">
  <si>
    <t>System</t>
  </si>
  <si>
    <t>Nb-Mo-Ta-Ti-W</t>
  </si>
  <si>
    <t>XC functional</t>
  </si>
  <si>
    <t>PBEsol</t>
  </si>
  <si>
    <t xml:space="preserve">N_SQS </t>
  </si>
  <si>
    <t>Pristine</t>
  </si>
  <si>
    <t>Calculation</t>
  </si>
  <si>
    <t>Vacancy Type</t>
  </si>
  <si>
    <t>Va1</t>
  </si>
  <si>
    <t>Va2</t>
  </si>
  <si>
    <t>Va3</t>
  </si>
  <si>
    <t>Va4</t>
  </si>
  <si>
    <t>Va5</t>
  </si>
  <si>
    <t>Va6</t>
  </si>
  <si>
    <t>Va7</t>
  </si>
  <si>
    <t>Va8</t>
  </si>
  <si>
    <t>Va9</t>
  </si>
  <si>
    <t>Va10</t>
  </si>
  <si>
    <t>Va11</t>
  </si>
  <si>
    <t>Va12</t>
  </si>
  <si>
    <t>Va13</t>
  </si>
  <si>
    <t>Va14</t>
  </si>
  <si>
    <t>Va15</t>
  </si>
  <si>
    <t>Va16</t>
  </si>
  <si>
    <t>Va17</t>
  </si>
  <si>
    <t>Va18</t>
  </si>
  <si>
    <t>Va19</t>
  </si>
  <si>
    <t>Va20</t>
  </si>
  <si>
    <t>Va21</t>
  </si>
  <si>
    <t>Va22</t>
  </si>
  <si>
    <t>Va23</t>
  </si>
  <si>
    <t>Va24</t>
  </si>
  <si>
    <t>Va25</t>
  </si>
  <si>
    <t>Va26</t>
  </si>
  <si>
    <t>Va27</t>
  </si>
  <si>
    <t>Va28</t>
  </si>
  <si>
    <t>Va29</t>
  </si>
  <si>
    <t>Va30</t>
  </si>
  <si>
    <t>N/A</t>
  </si>
  <si>
    <t>Nb</t>
  </si>
  <si>
    <t>Mo</t>
  </si>
  <si>
    <t>Ta</t>
  </si>
  <si>
    <t>Ti</t>
  </si>
  <si>
    <t>W</t>
  </si>
  <si>
    <t>Total Energy [eV]</t>
  </si>
  <si>
    <t>Cell Volume [A^3]</t>
  </si>
  <si>
    <t>Vacancy Exchange Potential [eV]</t>
  </si>
  <si>
    <t>Mean</t>
  </si>
  <si>
    <t>Mean Vac Exch Potential [eV]</t>
  </si>
  <si>
    <t>Std Dev</t>
  </si>
  <si>
    <t xml:space="preserve">k-points </t>
  </si>
  <si>
    <t>7 x 7 x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</si>
</sst>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urier"/>
      <family val="1"/>
    </font>
    <font>
      <sz val="11"/>
      <color theme="1"/>
      <name val="Menlo"/>
      <family val="2"/>
    </font>
    <font>
      <sz val="12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/>
    <xf numFmtId="0" fontId="0" fillId="0" borderId="0" xfId="0" applyBorder="1"/>
    <xf numFmtId="0" fontId="0" fillId="0" borderId="0" xfId="0" applyFont="1" applyBorder="1"/>
    <xf numFmtId="0" fontId="5" fillId="0" borderId="0" xfId="0" applyFont="1" applyBorder="1"/>
    <xf numFmtId="0" fontId="0" fillId="0" borderId="0" xfId="0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" xfId="0" applyFont="1" applyBorder="1"/>
    <xf numFmtId="0" fontId="0" fillId="0" borderId="1" xfId="0" applyBorder="1"/>
    <xf numFmtId="0" fontId="0" fillId="0" borderId="2" xfId="0" applyFont="1" applyFill="1" applyBorder="1"/>
    <xf numFmtId="0" fontId="0" fillId="0" borderId="10" xfId="0" applyFont="1" applyFill="1" applyBorder="1"/>
    <xf numFmtId="0" fontId="3" fillId="0" borderId="10" xfId="0" applyFont="1" applyFill="1" applyBorder="1"/>
    <xf numFmtId="0" fontId="0" fillId="0" borderId="3" xfId="0" applyFont="1" applyBorder="1"/>
    <xf numFmtId="0" fontId="0" fillId="0" borderId="4" xfId="0" applyFont="1" applyFill="1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ont="1" applyFill="1" applyBorder="1"/>
    <xf numFmtId="0" fontId="3" fillId="0" borderId="1" xfId="0" applyFont="1" applyFill="1" applyBorder="1"/>
    <xf numFmtId="0" fontId="0" fillId="0" borderId="7" xfId="0" applyFont="1" applyBorder="1"/>
    <xf numFmtId="0" fontId="4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C525-6B5E-9549-A73D-C7235B7637F0}">
  <dimension ref="A1:O35"/>
  <sheetViews>
    <sheetView tabSelected="1" workbookViewId="0">
      <selection activeCell="D27" sqref="D27:J32"/>
    </sheetView>
  </sheetViews>
  <sheetFormatPr baseColWidth="10" defaultRowHeight="16" x14ac:dyDescent="0.2"/>
  <cols>
    <col min="1" max="1" width="12.33203125" style="4" customWidth="1"/>
    <col min="2" max="2" width="15" style="4" customWidth="1"/>
    <col min="3" max="4" width="10.83203125" style="4"/>
    <col min="5" max="5" width="13.33203125" style="4" customWidth="1"/>
    <col min="6" max="6" width="18.5" style="4" customWidth="1"/>
    <col min="7" max="7" width="15.33203125" style="4" customWidth="1"/>
    <col min="8" max="8" width="10.83203125" style="4"/>
    <col min="9" max="9" width="27.83203125" style="4" customWidth="1"/>
    <col min="10" max="10" width="25.1640625" style="4" customWidth="1"/>
    <col min="11" max="11" width="13.83203125" style="4" customWidth="1"/>
    <col min="12" max="12" width="15.83203125" style="4" customWidth="1"/>
    <col min="13" max="13" width="30.1640625" style="4" customWidth="1"/>
    <col min="14" max="14" width="10.83203125" style="4"/>
    <col min="15" max="15" width="26.33203125" style="4" customWidth="1"/>
    <col min="16" max="16384" width="10.83203125" style="4"/>
  </cols>
  <sheetData>
    <row r="1" spans="1:15" s="19" customFormat="1" x14ac:dyDescent="0.2">
      <c r="A1" s="16" t="s">
        <v>0</v>
      </c>
      <c r="B1" s="17" t="s">
        <v>1</v>
      </c>
      <c r="C1" s="18"/>
      <c r="D1" s="2" t="s">
        <v>6</v>
      </c>
      <c r="E1" s="2" t="s">
        <v>7</v>
      </c>
      <c r="F1" s="2" t="s">
        <v>44</v>
      </c>
      <c r="G1" s="2" t="s">
        <v>45</v>
      </c>
      <c r="H1" s="18"/>
      <c r="I1" s="1" t="s">
        <v>46</v>
      </c>
      <c r="J1" s="1" t="s">
        <v>48</v>
      </c>
      <c r="K1" s="1"/>
      <c r="L1" s="1"/>
      <c r="M1" s="1"/>
    </row>
    <row r="2" spans="1:15" x14ac:dyDescent="0.2">
      <c r="A2" s="12" t="s">
        <v>2</v>
      </c>
      <c r="B2" s="13" t="s">
        <v>3</v>
      </c>
      <c r="C2" s="5"/>
      <c r="D2" s="8" t="s">
        <v>5</v>
      </c>
      <c r="E2" s="8" t="s">
        <v>38</v>
      </c>
      <c r="F2" s="10">
        <v>-346.80158553000001</v>
      </c>
      <c r="G2" s="8"/>
      <c r="H2" s="5"/>
      <c r="I2" s="5"/>
      <c r="J2" s="5"/>
      <c r="K2" s="5"/>
      <c r="L2" s="6"/>
    </row>
    <row r="3" spans="1:15" x14ac:dyDescent="0.2">
      <c r="A3" s="12" t="s">
        <v>4</v>
      </c>
      <c r="B3" s="13">
        <v>30</v>
      </c>
      <c r="C3" s="5"/>
      <c r="D3" s="20" t="s">
        <v>8</v>
      </c>
      <c r="E3" s="21" t="s">
        <v>39</v>
      </c>
      <c r="F3" s="22">
        <v>-333.25165817999999</v>
      </c>
      <c r="G3" s="22">
        <v>479.79</v>
      </c>
      <c r="H3" s="21"/>
      <c r="I3" s="21">
        <f>F3-(29/30)*$F$2</f>
        <v>1.9898744989999955</v>
      </c>
      <c r="J3" s="23"/>
      <c r="K3" s="5"/>
      <c r="L3" s="6"/>
    </row>
    <row r="4" spans="1:15" x14ac:dyDescent="0.2">
      <c r="A4" s="14" t="s">
        <v>50</v>
      </c>
      <c r="B4" s="15" t="s">
        <v>51</v>
      </c>
      <c r="C4" s="5"/>
      <c r="D4" s="24" t="s">
        <v>9</v>
      </c>
      <c r="E4" s="8" t="s">
        <v>39</v>
      </c>
      <c r="F4" s="10">
        <v>-332.23652757000002</v>
      </c>
      <c r="G4" s="10">
        <v>478.12</v>
      </c>
      <c r="H4" s="8"/>
      <c r="I4" s="8">
        <f>F4-(29/30)*$F$2</f>
        <v>3.005005108999967</v>
      </c>
      <c r="J4" s="25"/>
      <c r="K4" s="5"/>
      <c r="L4" s="6"/>
    </row>
    <row r="5" spans="1:15" s="7" customFormat="1" x14ac:dyDescent="0.2">
      <c r="C5" s="8"/>
      <c r="D5" s="24" t="s">
        <v>10</v>
      </c>
      <c r="E5" s="8" t="s">
        <v>39</v>
      </c>
      <c r="F5" s="10">
        <v>-332.98711114999998</v>
      </c>
      <c r="G5" s="10">
        <v>478.88</v>
      </c>
      <c r="H5" s="8"/>
      <c r="I5" s="8">
        <f>F5-(29/30)*$F$2</f>
        <v>2.2544215290000125</v>
      </c>
      <c r="J5" s="26">
        <f>AVERAGE(I3:I8)</f>
        <v>2.6314138839999921</v>
      </c>
      <c r="K5" s="8"/>
      <c r="L5" s="6"/>
      <c r="M5" s="4"/>
      <c r="O5" s="9"/>
    </row>
    <row r="6" spans="1:15" x14ac:dyDescent="0.2">
      <c r="A6" s="3"/>
      <c r="C6" s="5"/>
      <c r="D6" s="24" t="s">
        <v>11</v>
      </c>
      <c r="E6" s="8" t="s">
        <v>39</v>
      </c>
      <c r="F6" s="10">
        <v>-332.39898971999997</v>
      </c>
      <c r="G6" s="10">
        <v>479.81</v>
      </c>
      <c r="H6" s="8"/>
      <c r="I6" s="8">
        <f t="shared" ref="I6:I11" si="0">F6-(29/30)*$F$2</f>
        <v>2.8425429590000135</v>
      </c>
      <c r="J6" s="25"/>
      <c r="K6" s="8"/>
      <c r="L6" s="6"/>
    </row>
    <row r="7" spans="1:15" x14ac:dyDescent="0.2">
      <c r="A7" s="3"/>
      <c r="C7" s="5"/>
      <c r="D7" s="24" t="s">
        <v>12</v>
      </c>
      <c r="E7" s="8" t="s">
        <v>39</v>
      </c>
      <c r="F7" s="10">
        <v>-332.61323587999999</v>
      </c>
      <c r="G7" s="10">
        <v>478.81</v>
      </c>
      <c r="H7" s="8"/>
      <c r="I7" s="8">
        <f t="shared" si="0"/>
        <v>2.6282967989999975</v>
      </c>
      <c r="J7" s="25"/>
      <c r="K7" s="8"/>
      <c r="L7" s="6"/>
    </row>
    <row r="8" spans="1:15" x14ac:dyDescent="0.2">
      <c r="C8" s="5"/>
      <c r="D8" s="27" t="s">
        <v>13</v>
      </c>
      <c r="E8" s="28" t="s">
        <v>39</v>
      </c>
      <c r="F8" s="29">
        <v>-332.17319027000002</v>
      </c>
      <c r="G8" s="29">
        <v>477.8</v>
      </c>
      <c r="H8" s="28"/>
      <c r="I8" s="28">
        <f t="shared" si="0"/>
        <v>3.0683424089999676</v>
      </c>
      <c r="J8" s="30"/>
      <c r="K8" s="5"/>
    </row>
    <row r="9" spans="1:15" x14ac:dyDescent="0.2">
      <c r="C9" s="5"/>
      <c r="D9" s="20" t="s">
        <v>14</v>
      </c>
      <c r="E9" s="21" t="s">
        <v>40</v>
      </c>
      <c r="F9" s="22">
        <v>-331.63316397</v>
      </c>
      <c r="G9" s="22">
        <v>480.48</v>
      </c>
      <c r="H9" s="21"/>
      <c r="I9" s="21">
        <f t="shared" si="0"/>
        <v>3.6083687089999898</v>
      </c>
      <c r="J9" s="23"/>
      <c r="K9" s="5"/>
    </row>
    <row r="10" spans="1:15" x14ac:dyDescent="0.2">
      <c r="A10" s="7"/>
      <c r="C10" s="5"/>
      <c r="D10" s="24" t="s">
        <v>15</v>
      </c>
      <c r="E10" s="8" t="s">
        <v>40</v>
      </c>
      <c r="F10" s="10">
        <v>-331.34301500999999</v>
      </c>
      <c r="G10" s="10">
        <v>482.41</v>
      </c>
      <c r="H10" s="8"/>
      <c r="I10" s="8">
        <f t="shared" si="0"/>
        <v>3.8985176690000003</v>
      </c>
      <c r="J10" s="25"/>
      <c r="K10" s="5"/>
    </row>
    <row r="11" spans="1:15" x14ac:dyDescent="0.2">
      <c r="C11" s="5"/>
      <c r="D11" s="24" t="s">
        <v>16</v>
      </c>
      <c r="E11" s="8" t="s">
        <v>40</v>
      </c>
      <c r="F11" s="10">
        <v>-331.58426487000003</v>
      </c>
      <c r="G11" s="10">
        <v>482.15</v>
      </c>
      <c r="H11" s="8"/>
      <c r="I11" s="8">
        <f t="shared" si="0"/>
        <v>3.6572678089999613</v>
      </c>
      <c r="J11" s="25"/>
      <c r="K11" s="3"/>
      <c r="L11" s="3"/>
      <c r="M11" s="3"/>
    </row>
    <row r="12" spans="1:15" x14ac:dyDescent="0.2">
      <c r="C12" s="5"/>
      <c r="D12" s="24" t="s">
        <v>17</v>
      </c>
      <c r="E12" s="8" t="s">
        <v>40</v>
      </c>
      <c r="F12" s="10">
        <v>-331.43882545000002</v>
      </c>
      <c r="G12" s="11">
        <v>483.16</v>
      </c>
      <c r="H12" s="8"/>
      <c r="I12" s="8">
        <f>F12-(29/30)*$F$2</f>
        <v>3.8027072289999637</v>
      </c>
      <c r="J12" s="25">
        <f>AVERAGE(I9:I14)</f>
        <v>3.5867055223333182</v>
      </c>
      <c r="K12" s="5"/>
      <c r="L12" s="6"/>
    </row>
    <row r="13" spans="1:15" x14ac:dyDescent="0.2">
      <c r="C13" s="5"/>
      <c r="D13" s="24" t="s">
        <v>18</v>
      </c>
      <c r="E13" s="8" t="s">
        <v>40</v>
      </c>
      <c r="F13" s="10">
        <v>-331.96968218000001</v>
      </c>
      <c r="G13" s="11">
        <v>481.87</v>
      </c>
      <c r="H13" s="8"/>
      <c r="I13" s="8">
        <f>F13-(29/30)*$F$2</f>
        <v>3.2718504989999815</v>
      </c>
      <c r="J13" s="25"/>
      <c r="K13" s="5"/>
      <c r="L13" s="6"/>
    </row>
    <row r="14" spans="1:15" x14ac:dyDescent="0.2">
      <c r="C14" s="5"/>
      <c r="D14" s="27" t="s">
        <v>19</v>
      </c>
      <c r="E14" s="28" t="s">
        <v>40</v>
      </c>
      <c r="F14" s="31">
        <v>-331.96001145999998</v>
      </c>
      <c r="G14" s="31">
        <v>482.67</v>
      </c>
      <c r="H14" s="28"/>
      <c r="I14" s="28">
        <f>F14-(29/30)*$F$2</f>
        <v>3.2815212190000125</v>
      </c>
      <c r="J14" s="30"/>
      <c r="K14" s="5"/>
      <c r="L14" s="6"/>
    </row>
    <row r="15" spans="1:15" x14ac:dyDescent="0.2">
      <c r="C15" s="5"/>
      <c r="D15" s="20" t="s">
        <v>20</v>
      </c>
      <c r="E15" s="21" t="s">
        <v>41</v>
      </c>
      <c r="F15" s="22">
        <v>-330.57770633000001</v>
      </c>
      <c r="G15" s="22">
        <v>479.23</v>
      </c>
      <c r="H15" s="21"/>
      <c r="I15" s="21">
        <f>F15-(29/30)*$F$2</f>
        <v>4.6638263489999758</v>
      </c>
      <c r="J15" s="23"/>
      <c r="K15" s="5"/>
      <c r="L15" s="6"/>
    </row>
    <row r="16" spans="1:15" x14ac:dyDescent="0.2">
      <c r="C16" s="5"/>
      <c r="D16" s="24" t="s">
        <v>21</v>
      </c>
      <c r="E16" s="8" t="s">
        <v>41</v>
      </c>
      <c r="F16" s="10">
        <v>-331.43556985999999</v>
      </c>
      <c r="G16" s="10">
        <v>478.58</v>
      </c>
      <c r="H16" s="8"/>
      <c r="I16" s="8">
        <f t="shared" ref="I16:I20" si="1">F16-(29/30)*$F$2</f>
        <v>3.8059628190000012</v>
      </c>
      <c r="J16" s="25"/>
      <c r="K16" s="5"/>
      <c r="L16" s="6"/>
    </row>
    <row r="17" spans="3:13" x14ac:dyDescent="0.2">
      <c r="C17" s="5"/>
      <c r="D17" s="24" t="s">
        <v>22</v>
      </c>
      <c r="E17" s="8" t="s">
        <v>41</v>
      </c>
      <c r="F17" s="10">
        <v>-330.93683571000003</v>
      </c>
      <c r="G17" s="11">
        <v>479.81</v>
      </c>
      <c r="H17" s="8"/>
      <c r="I17" s="8">
        <f t="shared" si="1"/>
        <v>4.3046969689999628</v>
      </c>
      <c r="J17" s="25" t="s">
        <v>47</v>
      </c>
      <c r="K17" s="5"/>
      <c r="L17" s="6"/>
    </row>
    <row r="18" spans="3:13" x14ac:dyDescent="0.2">
      <c r="C18" s="5"/>
      <c r="D18" s="24" t="s">
        <v>23</v>
      </c>
      <c r="E18" s="8" t="s">
        <v>41</v>
      </c>
      <c r="F18" s="10">
        <v>-330.67116205999997</v>
      </c>
      <c r="G18" s="10">
        <v>479.32</v>
      </c>
      <c r="H18" s="8"/>
      <c r="I18" s="8">
        <f t="shared" si="1"/>
        <v>4.5703706190000162</v>
      </c>
      <c r="J18" s="25">
        <f>AVERAGE(I15:I20)</f>
        <v>4.4093847123333303</v>
      </c>
      <c r="K18" s="5"/>
    </row>
    <row r="19" spans="3:13" x14ac:dyDescent="0.2">
      <c r="C19" s="5"/>
      <c r="D19" s="24" t="s">
        <v>24</v>
      </c>
      <c r="E19" s="8" t="s">
        <v>41</v>
      </c>
      <c r="F19" s="10">
        <v>-330.28160967999997</v>
      </c>
      <c r="G19" s="10">
        <v>478.46</v>
      </c>
      <c r="H19" s="8"/>
      <c r="I19" s="8">
        <f t="shared" si="1"/>
        <v>4.959922999000014</v>
      </c>
      <c r="J19" s="25" t="s">
        <v>49</v>
      </c>
      <c r="K19" s="5"/>
    </row>
    <row r="20" spans="3:13" x14ac:dyDescent="0.2">
      <c r="C20" s="5"/>
      <c r="D20" s="27" t="s">
        <v>25</v>
      </c>
      <c r="E20" s="28" t="s">
        <v>41</v>
      </c>
      <c r="F20" s="29">
        <v>-331.09000415999998</v>
      </c>
      <c r="G20" s="29">
        <v>478.51</v>
      </c>
      <c r="H20" s="28"/>
      <c r="I20" s="28">
        <f t="shared" si="1"/>
        <v>4.15152851900001</v>
      </c>
      <c r="J20" s="30">
        <f xml:space="preserve"> STDEV(I15:I20)</f>
        <v>0.40873383395538643</v>
      </c>
      <c r="K20" s="5"/>
    </row>
    <row r="21" spans="3:13" x14ac:dyDescent="0.2">
      <c r="C21" s="5"/>
      <c r="D21" s="20" t="s">
        <v>26</v>
      </c>
      <c r="E21" s="21" t="s">
        <v>42</v>
      </c>
      <c r="F21" s="22">
        <v>-334.86608231999998</v>
      </c>
      <c r="G21" s="21"/>
      <c r="H21" s="21"/>
      <c r="I21" s="21">
        <f>F21-(29/30)*$F$2</f>
        <v>0.37545035900001267</v>
      </c>
      <c r="J21" s="23"/>
      <c r="K21" s="3"/>
      <c r="L21" s="3"/>
      <c r="M21" s="3"/>
    </row>
    <row r="22" spans="3:13" x14ac:dyDescent="0.2">
      <c r="C22" s="5"/>
      <c r="D22" s="24" t="s">
        <v>27</v>
      </c>
      <c r="E22" s="8" t="s">
        <v>42</v>
      </c>
      <c r="F22" s="10">
        <v>-334.71985682000002</v>
      </c>
      <c r="G22" s="8"/>
      <c r="H22" s="8"/>
      <c r="I22" s="8">
        <f t="shared" ref="I22:I25" si="2">F22-(29/30)*$F$2</f>
        <v>0.52167585899996993</v>
      </c>
      <c r="J22" s="25" t="s">
        <v>47</v>
      </c>
      <c r="K22" s="5"/>
      <c r="L22" s="6"/>
    </row>
    <row r="23" spans="3:13" x14ac:dyDescent="0.2">
      <c r="C23" s="5"/>
      <c r="D23" s="24" t="s">
        <v>28</v>
      </c>
      <c r="E23" s="8" t="s">
        <v>42</v>
      </c>
      <c r="F23" s="10">
        <v>-335.54475545999998</v>
      </c>
      <c r="G23" s="10">
        <v>481.25</v>
      </c>
      <c r="H23" s="8"/>
      <c r="I23" s="8">
        <f t="shared" si="2"/>
        <v>-0.30322278099998812</v>
      </c>
      <c r="J23" s="25">
        <f>AVERAGE(I21:I26)</f>
        <v>6.8671127333326851E-2</v>
      </c>
      <c r="K23" s="5"/>
      <c r="L23" s="6"/>
    </row>
    <row r="24" spans="3:13" x14ac:dyDescent="0.2">
      <c r="C24" s="5"/>
      <c r="D24" s="24" t="s">
        <v>29</v>
      </c>
      <c r="E24" s="8" t="s">
        <v>42</v>
      </c>
      <c r="F24" s="10">
        <v>-335.03332397999998</v>
      </c>
      <c r="G24" s="8"/>
      <c r="H24" s="8"/>
      <c r="I24" s="8">
        <f>F24-(29/30)*$F$2</f>
        <v>0.20820869900001071</v>
      </c>
      <c r="J24" s="25" t="s">
        <v>49</v>
      </c>
      <c r="K24" s="5"/>
      <c r="L24" s="6"/>
    </row>
    <row r="25" spans="3:13" x14ac:dyDescent="0.2">
      <c r="C25" s="5"/>
      <c r="D25" s="24" t="s">
        <v>30</v>
      </c>
      <c r="E25" s="8" t="s">
        <v>42</v>
      </c>
      <c r="F25" s="10">
        <v>-335.32559166999999</v>
      </c>
      <c r="G25" s="8"/>
      <c r="H25" s="8"/>
      <c r="I25" s="8">
        <f t="shared" si="2"/>
        <v>-8.4058991000006245E-2</v>
      </c>
      <c r="J25" s="25">
        <f>STDEV(I21:I26)</f>
        <v>0.35237119878156281</v>
      </c>
      <c r="K25" s="5"/>
      <c r="L25" s="6"/>
    </row>
    <row r="26" spans="3:13" x14ac:dyDescent="0.2">
      <c r="C26" s="5"/>
      <c r="D26" s="27" t="s">
        <v>31</v>
      </c>
      <c r="E26" s="28" t="s">
        <v>42</v>
      </c>
      <c r="F26" s="29">
        <v>-335.54755906000003</v>
      </c>
      <c r="G26" s="29">
        <v>481.34</v>
      </c>
      <c r="H26" s="28"/>
      <c r="I26" s="28">
        <f>F26-(29/30)*$F$2</f>
        <v>-0.30602638100003787</v>
      </c>
      <c r="J26" s="30"/>
      <c r="K26" s="5"/>
      <c r="L26" s="6"/>
    </row>
    <row r="27" spans="3:13" x14ac:dyDescent="0.2">
      <c r="C27" s="5"/>
      <c r="D27" s="20" t="s">
        <v>32</v>
      </c>
      <c r="E27" s="21" t="s">
        <v>43</v>
      </c>
      <c r="F27" s="22">
        <v>-329.87461774000002</v>
      </c>
      <c r="G27" s="22">
        <v>481.65</v>
      </c>
      <c r="H27" s="21"/>
      <c r="I27" s="21">
        <f t="shared" ref="I27:I32" si="3">F27-(29/30)*$F$2</f>
        <v>5.3669149389999689</v>
      </c>
      <c r="J27" s="23"/>
      <c r="K27" s="5"/>
      <c r="L27" s="6"/>
    </row>
    <row r="28" spans="3:13" x14ac:dyDescent="0.2">
      <c r="C28" s="5"/>
      <c r="D28" s="24" t="s">
        <v>33</v>
      </c>
      <c r="E28" s="8" t="s">
        <v>43</v>
      </c>
      <c r="F28" s="10">
        <v>-329.22330283000002</v>
      </c>
      <c r="G28" s="10">
        <v>482.35</v>
      </c>
      <c r="H28" s="8"/>
      <c r="I28" s="8">
        <f t="shared" si="3"/>
        <v>6.0182298489999653</v>
      </c>
      <c r="J28" s="25" t="s">
        <v>47</v>
      </c>
      <c r="K28" s="5"/>
    </row>
    <row r="29" spans="3:13" x14ac:dyDescent="0.2">
      <c r="C29" s="5"/>
      <c r="D29" s="24" t="s">
        <v>34</v>
      </c>
      <c r="E29" s="8" t="s">
        <v>43</v>
      </c>
      <c r="F29" s="10">
        <v>-329.44582245999999</v>
      </c>
      <c r="G29" s="10">
        <v>481.29</v>
      </c>
      <c r="H29" s="8"/>
      <c r="I29" s="8">
        <f t="shared" si="3"/>
        <v>5.7957102190000001</v>
      </c>
      <c r="J29" s="25">
        <f>AVERAGE(I27:I32)</f>
        <v>5.6597178823333154</v>
      </c>
      <c r="K29" s="3"/>
      <c r="L29" s="3"/>
      <c r="M29" s="3"/>
    </row>
    <row r="30" spans="3:13" x14ac:dyDescent="0.2">
      <c r="C30" s="5"/>
      <c r="D30" s="24" t="s">
        <v>35</v>
      </c>
      <c r="E30" s="8" t="s">
        <v>43</v>
      </c>
      <c r="F30" s="10">
        <v>-330.08468844999999</v>
      </c>
      <c r="G30" s="10">
        <v>481.2</v>
      </c>
      <c r="H30" s="8"/>
      <c r="I30" s="8">
        <f t="shared" si="3"/>
        <v>5.1568442290000007</v>
      </c>
      <c r="J30" s="25" t="s">
        <v>49</v>
      </c>
      <c r="K30" s="5"/>
    </row>
    <row r="31" spans="3:13" x14ac:dyDescent="0.2">
      <c r="C31" s="5"/>
      <c r="D31" s="24" t="s">
        <v>36</v>
      </c>
      <c r="E31" s="8" t="s">
        <v>43</v>
      </c>
      <c r="F31" s="10">
        <v>-329.62475079000001</v>
      </c>
      <c r="G31" s="10">
        <v>481.21</v>
      </c>
      <c r="H31" s="8"/>
      <c r="I31" s="8">
        <f t="shared" si="3"/>
        <v>5.6167818889999808</v>
      </c>
      <c r="J31" s="25">
        <f>STDEV(I27:I32)</f>
        <v>0.34810752166332354</v>
      </c>
      <c r="K31" s="5"/>
    </row>
    <row r="32" spans="3:13" x14ac:dyDescent="0.2">
      <c r="C32" s="5"/>
      <c r="D32" s="27" t="s">
        <v>37</v>
      </c>
      <c r="E32" s="28" t="s">
        <v>43</v>
      </c>
      <c r="F32" s="29">
        <v>-329.23770651000001</v>
      </c>
      <c r="G32" s="29">
        <v>481.75</v>
      </c>
      <c r="H32" s="28"/>
      <c r="I32" s="28">
        <f t="shared" si="3"/>
        <v>6.0038261689999786</v>
      </c>
      <c r="J32" s="30"/>
      <c r="K32" s="5"/>
    </row>
    <row r="33" spans="3:11" x14ac:dyDescent="0.2">
      <c r="C33" s="5"/>
      <c r="D33" s="5"/>
      <c r="E33" s="5"/>
      <c r="F33" s="5"/>
      <c r="G33" s="5"/>
      <c r="H33" s="5"/>
      <c r="I33" s="5"/>
      <c r="J33" s="5"/>
      <c r="K33" s="5"/>
    </row>
    <row r="34" spans="3:11" x14ac:dyDescent="0.2">
      <c r="C34" s="5"/>
      <c r="D34" s="5"/>
      <c r="E34" s="5"/>
      <c r="F34" s="5"/>
      <c r="G34" s="5"/>
      <c r="H34" s="5"/>
      <c r="I34" s="5"/>
      <c r="J34" s="5"/>
      <c r="K34" s="5"/>
    </row>
    <row r="35" spans="3:11" x14ac:dyDescent="0.2">
      <c r="C35" s="5"/>
      <c r="D35" s="5"/>
      <c r="E35" s="5"/>
      <c r="F35" s="5"/>
      <c r="G35" s="5"/>
      <c r="H35" s="5"/>
      <c r="I35" s="5"/>
      <c r="J35" s="5"/>
      <c r="K35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2020-04-13T01:40:58Z</dcterms:created>
  <dcterms:modified xsi:type="dcterms:W3CDTF">2020-05-27T21:26:23Z</dcterms:modified>
</cp:coreProperties>
</file>